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24770EE3-99EB-40F1-A298-BA06D60186D1}" xr6:coauthVersionLast="47" xr6:coauthVersionMax="47" xr10:uidLastSave="{00000000-0000-0000-0000-000000000000}"/>
  <bookViews>
    <workbookView xWindow="-120" yWindow="-120" windowWidth="29040" windowHeight="15720" activeTab="6" xr2:uid="{00000000-000D-0000-FFFF-FFFF00000000}"/>
  </bookViews>
  <sheets>
    <sheet name="Data_1" sheetId="1" r:id="rId1"/>
    <sheet name="Data_2" sheetId="4" r:id="rId2"/>
    <sheet name="Data_3" sheetId="5" r:id="rId3"/>
    <sheet name="Dashboard_1" sheetId="2" r:id="rId4"/>
    <sheet name="Dashboard_2" sheetId="3" r:id="rId5"/>
    <sheet name="Dashboard_3" sheetId="6" r:id="rId6"/>
    <sheet name="Dashboard_4" sheetId="7" r:id="rId7"/>
  </sheets>
  <definedNames>
    <definedName name="_xlnm._FilterDatabase" localSheetId="1" hidden="1">Data_2!$A$1:$J$614</definedName>
    <definedName name="_xlnm._FilterDatabase" localSheetId="2" hidden="1">Data_3!$A$1:$L$708</definedName>
    <definedName name="_xlchart.v5.0" hidden="1">Data_3!$AG$5</definedName>
    <definedName name="_xlchart.v5.1" hidden="1">Data_3!$AG$6:$AG$41</definedName>
    <definedName name="_xlchart.v5.10" hidden="1">Data_3!$AN$5</definedName>
    <definedName name="_xlchart.v5.11" hidden="1">Data_3!$AN$6:$AN$41</definedName>
    <definedName name="_xlchart.v5.12" hidden="1">Data_3!$AV$5</definedName>
    <definedName name="_xlchart.v5.13" hidden="1">Data_3!$AV$6:$AV$41</definedName>
    <definedName name="_xlchart.v5.14" hidden="1">Data_3!$AW$5</definedName>
    <definedName name="_xlchart.v5.15" hidden="1">Data_3!$AW$6:$AW$41</definedName>
    <definedName name="_xlchart.v5.16" hidden="1">Data_3!$AP$5</definedName>
    <definedName name="_xlchart.v5.17" hidden="1">Data_3!$AP$6:$AP$41</definedName>
    <definedName name="_xlchart.v5.18" hidden="1">Data_3!$AQ$5</definedName>
    <definedName name="_xlchart.v5.19" hidden="1">Data_3!$AQ$6:$AQ$41</definedName>
    <definedName name="_xlchart.v5.2" hidden="1">Data_3!$AH$5</definedName>
    <definedName name="_xlchart.v5.20" hidden="1">Data_3!$AS$5</definedName>
    <definedName name="_xlchart.v5.21" hidden="1">Data_3!$AS$6:$AS$41</definedName>
    <definedName name="_xlchart.v5.22" hidden="1">Data_3!$AT$5</definedName>
    <definedName name="_xlchart.v5.23" hidden="1">Data_3!$AT$6:$AT$41</definedName>
    <definedName name="_xlchart.v5.24" hidden="1">Data_3!$AY$5</definedName>
    <definedName name="_xlchart.v5.25" hidden="1">Data_3!$AY$6:$AY$41</definedName>
    <definedName name="_xlchart.v5.26" hidden="1">Data_3!$AZ$5</definedName>
    <definedName name="_xlchart.v5.27" hidden="1">Data_3!$AZ$6:$AZ$41</definedName>
    <definedName name="_xlchart.v5.3" hidden="1">Data_3!$AH$6:$AH$41</definedName>
    <definedName name="_xlchart.v5.4" hidden="1">Data_3!$AJ$5</definedName>
    <definedName name="_xlchart.v5.5" hidden="1">Data_3!$AJ$6:$AJ$41</definedName>
    <definedName name="_xlchart.v5.6" hidden="1">Data_3!$AK$5</definedName>
    <definedName name="_xlchart.v5.7" hidden="1">Data_3!$AK$6:$AK$41</definedName>
    <definedName name="_xlchart.v5.8" hidden="1">Data_3!$AM$5</definedName>
    <definedName name="_xlchart.v5.9" hidden="1">Data_3!$AM$6:$AM$41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5" l="1"/>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W13" i="2"/>
  <c r="W10" i="2"/>
  <c r="W8" i="2"/>
  <c r="AB9" i="1"/>
  <c r="Y14" i="1"/>
  <c r="Y10" i="1"/>
  <c r="AB14" i="1"/>
  <c r="Y12" i="1"/>
  <c r="AB13" i="1"/>
  <c r="Y11" i="1"/>
  <c r="AB11" i="1"/>
  <c r="Y13" i="1"/>
  <c r="Y9" i="1"/>
  <c r="AB12" i="1"/>
  <c r="AB10" i="1"/>
  <c r="P27" i="4"/>
  <c r="P26" i="4"/>
  <c r="P25" i="4"/>
  <c r="P24" i="4"/>
  <c r="P28" i="4"/>
  <c r="P23" i="4"/>
  <c r="O28" i="4"/>
  <c r="O24" i="4"/>
  <c r="O27" i="4"/>
  <c r="O26" i="4"/>
  <c r="O23" i="4"/>
  <c r="O25" i="4"/>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<sst xmlns="http://schemas.openxmlformats.org/spreadsheetml/2006/main" count="4267" uniqueCount="855">
  <si>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</si>
  <si>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</si>
  <si>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</si>
  <si>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</si>
  <si>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</si>
  <si>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</si>
  <si>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</si>
  <si>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</si>
  <si>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</si>
  <si>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</si>
  <si>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</si>
  <si>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</si>
  <si>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</si>
  <si>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</si>
  <si>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</si>
  <si>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</si>
  <si>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</si>
  <si>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</si>
  <si>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</si>
  <si>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</si>
  <si>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</si>
  <si>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</si>
  <si>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</si>
  <si>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</si>
  <si>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</si>
  <si>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</si>
  <si>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</si>
  <si>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</si>
  <si>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</si>
  <si>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</si>
  <si>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</si>
  <si>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</si>
  <si>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</si>
  <si>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</si>
  <si>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</si>
  <si>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</si>
  <si>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</si>
  <si>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</si>
  <si>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</si>
  <si>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</si>
  <si>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</si>
  <si>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</si>
  <si>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</si>
  <si>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</si>
  <si>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</si>
  <si>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</si>
  <si>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</si>
  <si>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</si>
  <si>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</si>
  <si>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</si>
  <si>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</si>
  <si>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</si>
  <si>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</si>
  <si>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</si>
  <si>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</si>
  <si>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Dashboard - 1</t>
  </si>
  <si>
    <t>confirmation rate in selected range</t>
  </si>
  <si>
    <t>confirmation rate till the selected range</t>
  </si>
  <si>
    <t>recovery rate till the selected range</t>
  </si>
  <si>
    <t>death rate till the selected range</t>
  </si>
  <si>
    <t>Vaccinated_1</t>
  </si>
  <si>
    <t>Vaccinated_2</t>
  </si>
  <si>
    <t>Comparision 1</t>
  </si>
  <si>
    <t>Comparision 2</t>
  </si>
  <si>
    <t>Dashboard - 2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</si>
  <si>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</si>
  <si>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</si>
  <si>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</si>
  <si>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</si>
  <si>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</si>
  <si>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</si>
  <si>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</si>
  <si>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</si>
  <si>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</si>
  <si>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</si>
  <si>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</si>
  <si>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</si>
  <si>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</si>
  <si>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</si>
  <si>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</si>
  <si>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</si>
  <si>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</si>
  <si>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</si>
  <si>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</si>
  <si>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</si>
  <si>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</si>
  <si>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</si>
  <si>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</si>
  <si>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</si>
  <si>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</si>
  <si>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</si>
  <si>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</si>
  <si>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</si>
  <si>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</si>
  <si>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</si>
  <si>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</si>
  <si>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</si>
  <si>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</si>
  <si>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</si>
  <si>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</si>
  <si>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</si>
  <si>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</si>
  <si>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</si>
  <si>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</si>
  <si>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</si>
  <si>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</si>
  <si>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</si>
  <si>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</si>
  <si>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</si>
  <si>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</si>
  <si>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</si>
  <si>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</si>
  <si>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</si>
  <si>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</si>
  <si>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</si>
  <si>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</si>
  <si>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</si>
  <si>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</si>
  <si>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</si>
  <si>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</si>
  <si>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</si>
  <si>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</si>
  <si>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</si>
  <si>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</si>
  <si>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</si>
  <si>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</si>
  <si>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</si>
  <si>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</si>
  <si>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</si>
  <si>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</si>
  <si>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</si>
  <si>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</si>
  <si>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</si>
  <si>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</si>
  <si>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</si>
  <si>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</si>
  <si>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</si>
  <si>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</si>
  <si>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</si>
  <si>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</si>
  <si>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</si>
  <si>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</si>
  <si>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</si>
  <si>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</si>
  <si>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</si>
  <si>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</si>
  <si>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</si>
  <si>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</si>
  <si>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</si>
  <si>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</si>
  <si>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</si>
  <si>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</si>
  <si>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</si>
  <si>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</si>
  <si>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</si>
  <si>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</si>
  <si>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</si>
  <si>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</si>
  <si>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</si>
  <si>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</si>
  <si>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</si>
  <si>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</si>
  <si>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</si>
  <si>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</si>
  <si>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</si>
  <si>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</si>
  <si>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</si>
  <si>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</si>
  <si>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</si>
  <si>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</si>
  <si>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</si>
  <si>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</si>
  <si>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</si>
  <si>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</si>
  <si>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</si>
  <si>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</si>
  <si>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</si>
  <si>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</si>
  <si>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</si>
  <si>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</si>
  <si>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</si>
  <si>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</si>
  <si>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</si>
  <si>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</si>
  <si>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</si>
  <si>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</si>
  <si>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</si>
  <si>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</si>
  <si>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</si>
  <si>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</si>
  <si>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</si>
  <si>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</si>
  <si>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</si>
  <si>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</si>
  <si>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</si>
  <si>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</si>
  <si>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</si>
  <si>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</si>
  <si>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</si>
  <si>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</si>
  <si>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</si>
  <si>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</si>
  <si>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</si>
  <si>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</si>
  <si>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</si>
  <si>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</si>
  <si>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</si>
  <si>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</si>
  <si>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</si>
  <si>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</si>
  <si>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</si>
  <si>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</si>
  <si>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</si>
  <si>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</si>
  <si>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</si>
  <si>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</si>
  <si>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</si>
  <si>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</si>
  <si>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</si>
  <si>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</si>
  <si>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</si>
  <si>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</si>
  <si>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</si>
  <si>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</si>
  <si>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</si>
  <si>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</si>
  <si>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</si>
  <si>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</si>
  <si>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</si>
  <si>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</si>
  <si>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</si>
  <si>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</si>
  <si>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</si>
  <si>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</si>
  <si>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</si>
  <si>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</si>
  <si>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</si>
  <si>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</si>
  <si>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</si>
  <si>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</si>
  <si>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</si>
  <si>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</si>
  <si>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</si>
  <si>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</si>
  <si>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</si>
  <si>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</si>
  <si>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</si>
  <si>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</si>
  <si>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</si>
  <si>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</si>
  <si>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</si>
  <si>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</si>
  <si>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</si>
  <si>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</si>
  <si>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</si>
  <si>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</si>
  <si>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</si>
  <si>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</si>
  <si>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</si>
  <si>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</si>
  <si>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</si>
  <si>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</si>
  <si>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</si>
  <si>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</si>
  <si>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</si>
  <si>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</si>
  <si>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</si>
  <si>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</si>
  <si>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</si>
  <si>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</si>
  <si>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</si>
  <si>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</si>
  <si>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</si>
  <si>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</si>
  <si>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</si>
  <si>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</si>
  <si>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</si>
  <si>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</si>
  <si>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</si>
  <si>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</si>
  <si>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</si>
  <si>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</si>
  <si>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</si>
  <si>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</si>
  <si>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</si>
  <si>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</si>
  <si>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</si>
  <si>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</si>
  <si>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</si>
  <si>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</si>
  <si>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</si>
  <si>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</si>
  <si>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</si>
  <si>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</si>
  <si>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</si>
  <si>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</si>
  <si>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</si>
  <si>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</si>
  <si>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</si>
  <si>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</si>
  <si>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</si>
  <si>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</si>
  <si>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</si>
  <si>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</si>
  <si>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</si>
  <si>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</si>
  <si>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</si>
  <si>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</si>
  <si>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</si>
  <si>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</si>
  <si>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</si>
  <si>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</si>
  <si>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</si>
  <si>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</si>
  <si>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</si>
  <si>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</si>
  <si>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</si>
  <si>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</si>
  <si>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</si>
  <si>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</si>
  <si>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</si>
  <si>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</si>
  <si>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</si>
  <si>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</si>
  <si>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</si>
  <si>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</si>
  <si>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</si>
  <si>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</si>
  <si>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</si>
  <si>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</si>
  <si>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</si>
  <si>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</si>
  <si>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</si>
  <si>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</si>
  <si>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</si>
  <si>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</si>
  <si>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</si>
  <si>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</si>
  <si>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</si>
  <si>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</si>
  <si>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</si>
  <si>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</si>
  <si>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</si>
  <si>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</si>
  <si>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</si>
  <si>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</si>
  <si>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</si>
  <si>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</si>
  <si>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</si>
  <si>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</si>
  <si>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</si>
  <si>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</si>
  <si>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</si>
  <si>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</si>
  <si>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</si>
  <si>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</si>
  <si>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</si>
  <si>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</si>
  <si>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</si>
  <si>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</si>
  <si>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</si>
  <si>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</si>
  <si>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</si>
  <si>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</si>
  <si>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</si>
  <si>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</si>
  <si>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</si>
  <si>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</si>
  <si>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</si>
  <si>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</si>
  <si>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</si>
  <si>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</si>
  <si>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</si>
  <si>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</si>
  <si>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</si>
  <si>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</si>
  <si>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</si>
  <si>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</si>
  <si>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</si>
  <si>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</si>
  <si>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</si>
  <si>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</si>
  <si>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</si>
  <si>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</si>
  <si>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</si>
  <si>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</si>
  <si>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</si>
  <si>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</si>
  <si>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</si>
  <si>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</si>
  <si>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</si>
  <si>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</si>
  <si>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</si>
  <si>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</si>
  <si>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</si>
  <si>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</si>
  <si>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</si>
  <si>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</si>
  <si>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</si>
  <si>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</si>
  <si>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</si>
  <si>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</si>
  <si>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</si>
  <si>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</si>
  <si>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</si>
  <si>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</si>
  <si>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</si>
  <si>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</si>
  <si>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</si>
  <si>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</si>
  <si>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</si>
  <si>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</si>
  <si>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</si>
  <si>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</si>
  <si>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</si>
  <si>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</si>
  <si>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</si>
  <si>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</si>
  <si>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</si>
  <si>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</si>
  <si>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</si>
  <si>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</si>
  <si>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</si>
  <si>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</si>
  <si>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</si>
  <si>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</si>
  <si>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</si>
  <si>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</si>
  <si>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</si>
  <si>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</si>
  <si>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</si>
  <si>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</si>
  <si>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</si>
  <si>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</si>
  <si>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</si>
  <si>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</si>
  <si>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</si>
  <si>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</si>
  <si>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</si>
  <si>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</si>
  <si>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</si>
  <si>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</si>
  <si>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</si>
  <si>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</si>
  <si>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</si>
  <si>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</si>
  <si>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</si>
  <si>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</si>
  <si>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</si>
  <si>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</si>
  <si>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</si>
  <si>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</si>
  <si>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</si>
  <si>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</si>
  <si>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</si>
  <si>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</si>
  <si>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</si>
  <si>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</si>
  <si>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</si>
  <si>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</si>
  <si>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</si>
  <si>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</si>
  <si>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</si>
  <si>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</si>
  <si>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</si>
  <si>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</si>
  <si>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</si>
  <si>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</si>
  <si>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</si>
  <si>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</si>
  <si>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</si>
  <si>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</si>
  <si>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</si>
  <si>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</si>
  <si>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</si>
  <si>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</si>
  <si>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</si>
  <si>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</si>
  <si>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</si>
  <si>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</si>
  <si>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</si>
  <si>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</si>
  <si>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</si>
  <si>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</si>
  <si>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</si>
  <si>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</si>
  <si>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</si>
  <si>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</si>
  <si>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</si>
  <si>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</si>
  <si>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</si>
  <si>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</si>
  <si>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</si>
  <si>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</si>
  <si>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</si>
  <si>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</si>
  <si>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</si>
  <si>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</si>
  <si>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</si>
  <si>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</si>
  <si>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</si>
  <si>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</si>
  <si>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</si>
  <si>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</si>
  <si>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</si>
  <si>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</si>
  <si>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</si>
  <si>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</si>
  <si>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</si>
  <si>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</si>
  <si>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</si>
  <si>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</si>
  <si>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</si>
  <si>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</si>
  <si>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</si>
  <si>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</si>
  <si>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</si>
  <si>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</si>
  <si>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</si>
  <si>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</si>
  <si>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</si>
  <si>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</si>
  <si>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</si>
  <si>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</si>
  <si>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</si>
  <si>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</si>
  <si>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</si>
  <si>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</si>
  <si>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</si>
  <si>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</si>
  <si>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</si>
  <si>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</si>
  <si>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</si>
  <si>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</si>
  <si>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</si>
  <si>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</si>
  <si>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</si>
  <si>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</si>
  <si>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</si>
  <si>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</si>
  <si>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</si>
  <si>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</si>
  <si>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</si>
  <si>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</si>
  <si>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</si>
  <si>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</si>
  <si>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</si>
  <si>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</si>
  <si>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</si>
  <si>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</si>
  <si>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</si>
  <si>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</si>
  <si>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</si>
  <si>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</si>
  <si>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</si>
  <si>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</si>
  <si>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</si>
  <si>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</si>
  <si>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</si>
  <si>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</si>
  <si>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</si>
  <si>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</si>
  <si>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</si>
  <si>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</si>
  <si>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</si>
  <si>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</si>
  <si>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</si>
  <si>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</si>
  <si>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</si>
  <si>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</si>
  <si>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</si>
  <si>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</si>
  <si>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</si>
  <si>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</si>
  <si>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</si>
  <si>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</si>
  <si>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</si>
  <si>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</si>
  <si>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</si>
  <si>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</si>
  <si>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</si>
  <si>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</si>
  <si>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</si>
  <si>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</si>
  <si>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</si>
  <si>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</si>
  <si>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</si>
  <si>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</si>
  <si>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</si>
  <si>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</si>
  <si>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</si>
  <si>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</si>
  <si>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</si>
  <si>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</si>
  <si>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</si>
  <si>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</si>
  <si>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</si>
  <si>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</si>
  <si>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</si>
  <si>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</si>
  <si>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</si>
  <si>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</si>
  <si>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</si>
  <si>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</si>
  <si>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</si>
  <si>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</si>
  <si>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</si>
  <si>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</si>
  <si>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</si>
  <si>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</si>
  <si>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</si>
  <si>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</si>
  <si>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</si>
  <si>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</si>
  <si>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</si>
  <si>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</si>
  <si>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</si>
  <si>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</si>
  <si>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</si>
  <si>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</si>
  <si>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</si>
  <si>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</si>
  <si>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</si>
  <si>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</si>
  <si>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</si>
  <si>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</si>
  <si>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</si>
  <si>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</si>
  <si>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</si>
  <si>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</si>
  <si>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</si>
  <si>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</si>
  <si>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</si>
  <si>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</si>
  <si>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</si>
  <si>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</si>
  <si>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</si>
  <si>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</si>
  <si>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</si>
  <si>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</si>
  <si>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</si>
  <si>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</si>
  <si>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</si>
  <si>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</si>
  <si>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</si>
  <si>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</si>
  <si>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</si>
  <si>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</si>
  <si>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</si>
  <si>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</si>
  <si>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</si>
  <si>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</si>
  <si>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</si>
  <si>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</si>
  <si>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</si>
  <si>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</si>
  <si>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</si>
  <si>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</si>
  <si>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</si>
  <si>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</si>
  <si>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</si>
  <si>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</si>
  <si>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</si>
  <si>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</si>
  <si>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</si>
  <si>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</si>
  <si>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</si>
  <si>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</si>
  <si>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</si>
  <si>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</si>
  <si>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</si>
  <si>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</si>
  <si>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</si>
  <si>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</si>
  <si>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</si>
  <si>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</si>
  <si>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</si>
  <si>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</si>
  <si>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</si>
  <si>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</si>
  <si>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</si>
  <si>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</si>
  <si>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</si>
  <si>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</si>
  <si>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</si>
  <si>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</si>
  <si>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</si>
  <si>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</si>
  <si>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</si>
  <si>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</si>
  <si>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</si>
  <si>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</si>
  <si>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</si>
  <si>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</si>
  <si>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</si>
  <si>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</si>
  <si>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</si>
  <si>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</si>
  <si>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</si>
  <si>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</si>
  <si>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</si>
  <si>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</si>
  <si>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</si>
  <si>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</si>
  <si>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</si>
  <si>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</si>
  <si>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</si>
  <si>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</si>
  <si>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</si>
  <si>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</si>
  <si>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</si>
  <si>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</si>
  <si>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</si>
  <si>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</si>
  <si>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</si>
  <si>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</si>
  <si>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</si>
  <si>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</si>
  <si>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</si>
  <si>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</si>
  <si>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</si>
  <si>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</si>
  <si>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</si>
  <si>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</si>
  <si>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</si>
  <si>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</si>
  <si>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</si>
  <si>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</si>
  <si>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</si>
  <si>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</si>
  <si>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</si>
  <si>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</si>
  <si>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</si>
  <si>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</si>
  <si>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</si>
  <si>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</si>
  <si>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</si>
  <si>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</si>
  <si>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</si>
  <si>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</si>
  <si>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</si>
  <si>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</si>
  <si>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</si>
  <si>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</si>
  <si>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</si>
  <si>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</si>
  <si>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</si>
  <si>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</si>
  <si>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</si>
  <si>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</si>
  <si>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</si>
  <si>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</si>
  <si>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</si>
  <si>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</si>
  <si>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</si>
  <si>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</si>
  <si>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</si>
  <si>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</si>
  <si>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</si>
  <si>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</si>
  <si>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</si>
  <si>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</si>
  <si>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</si>
  <si>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</si>
  <si>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</si>
  <si>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</si>
  <si>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</si>
  <si>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</si>
  <si>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</si>
  <si>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</si>
  <si>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</si>
  <si>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</si>
  <si>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</si>
  <si>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</si>
  <si>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</si>
  <si>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</si>
  <si>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</si>
  <si>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</si>
  <si>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</si>
  <si>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</si>
  <si>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</si>
  <si>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</si>
  <si>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</si>
  <si>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</si>
  <si>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</si>
  <si>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</si>
  <si>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</si>
  <si>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</si>
  <si>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</si>
  <si>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</si>
  <si>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</si>
  <si>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</si>
  <si>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</si>
  <si>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</si>
  <si>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</si>
  <si>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</si>
  <si>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</si>
  <si>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</si>
  <si>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</si>
  <si>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</si>
  <si>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</si>
  <si>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</si>
  <si>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</si>
  <si>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</si>
  <si>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</si>
  <si>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</si>
  <si>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</si>
  <si>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</si>
  <si>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</si>
  <si>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</si>
  <si>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</si>
  <si>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</si>
  <si>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</si>
  <si>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</si>
  <si>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</si>
  <si>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</si>
  <si>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</si>
  <si>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</si>
  <si>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</si>
  <si>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</si>
  <si>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</si>
  <si>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</si>
  <si>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</si>
  <si>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</si>
  <si>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</si>
  <si>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</si>
  <si>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</si>
  <si>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</si>
  <si>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</si>
  <si>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</si>
  <si>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</si>
  <si>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</si>
  <si>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Dashboard - 3</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</si>
  <si>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</si>
  <si>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</si>
  <si>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</si>
  <si>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</si>
  <si>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</si>
  <si>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</si>
  <si>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</si>
  <si>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</si>
  <si>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</si>
  <si>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</si>
  <si>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</si>
  <si>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</si>
  <si>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</si>
  <si>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</si>
  <si>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</si>
  <si>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</si>
  <si>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</si>
  <si>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</si>
  <si>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</si>
  <si>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</si>
  <si>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</si>
  <si>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Dashboard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</si>
</sst>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sz val="11"/>
      <color theme="4" tint="-0.249977111117893"/>
      <name val="Calibri"/>
      <family val="2"/>
      <scheme val="minor"/>
    </font>
    <font>
      <b/>
      <sz val="18"/>
      <color theme="4" tint="-0.249977111117893"/>
      <name val="Calibri"/>
      <family val="2"/>
      <scheme val="minor"/>
    </font>
    <font>
      <b/>
      <sz val="18"/>
      <color rgb="FFFF0000"/>
      <name val="Calibri"/>
      <family val="2"/>
      <scheme val="minor"/>
    </font>
    <font>
      <sz val="36"/>
      <color theme="5" tint="-0.499984740745262"/>
      <name val="Calibri"/>
      <family val="2"/>
      <scheme val="minor"/>
    </font>
    <font>
      <sz val="36"/>
      <color theme="6" tint="-0.499984740745262"/>
      <name val="Calibri"/>
      <family val="2"/>
      <scheme val="minor"/>
    </font>
    <font>
      <b/>
      <sz val="20"/>
      <color theme="6" tint="-0.499984740745262"/>
      <name val="Calibri"/>
      <family val="2"/>
      <scheme val="minor"/>
    </font>
    <font>
      <b/>
      <sz val="36"/>
      <color theme="9" tint="-0.499984740745262"/>
      <name val="Calibri"/>
      <family val="2"/>
      <scheme val="minor"/>
    </font>
    <font>
      <b/>
      <sz val="36"/>
      <color theme="7" tint="-0.499984740745262"/>
      <name val="Calibri"/>
      <family val="2"/>
      <scheme val="minor"/>
    </font>
    <font>
      <b/>
      <sz val="11"/>
      <color theme="7"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69">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applyAlignment="1">
      <alignment horizontal="left"/>
    </xf>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29" xfId="0" applyBorder="1"/>
    <xf numFmtId="0" fontId="0" fillId="0" borderId="30" xfId="0" applyBorder="1"/>
    <xf numFmtId="14" fontId="0" fillId="0" borderId="0" xfId="0" applyNumberFormat="1"/>
    <xf numFmtId="0" fontId="4" fillId="0" borderId="0" xfId="0" applyFont="1"/>
    <xf numFmtId="0" fontId="5" fillId="2" borderId="8" xfId="0" applyFont="1" applyFill="1" applyBorder="1" applyAlignment="1">
      <alignment horizontal="center"/>
    </xf>
    <xf numFmtId="0" fontId="0" fillId="0" borderId="0" xfId="0" applyAlignment="1">
      <alignment horizontal="left" vertical="center" indent="1"/>
    </xf>
    <xf numFmtId="0" fontId="6" fillId="0" borderId="0" xfId="0" applyFont="1"/>
    <xf numFmtId="0" fontId="6" fillId="3" borderId="0" xfId="0" applyFont="1" applyFill="1" applyAlignment="1">
      <alignment horizontal="left" vertical="center" indent="1"/>
    </xf>
    <xf numFmtId="10" fontId="8" fillId="3" borderId="8" xfId="0" applyNumberFormat="1" applyFont="1" applyFill="1" applyBorder="1" applyAlignment="1">
      <alignment horizontal="center" vertical="center" wrapText="1"/>
    </xf>
    <xf numFmtId="10" fontId="0" fillId="0" borderId="8" xfId="1" applyNumberFormat="1" applyFont="1" applyBorder="1"/>
    <xf numFmtId="0" fontId="15" fillId="4" borderId="8" xfId="0" applyFont="1" applyFill="1" applyBorder="1" applyAlignment="1">
      <alignment horizontal="center"/>
    </xf>
    <xf numFmtId="0" fontId="0" fillId="0" borderId="35" xfId="0"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Alignment="1">
      <alignment horizontal="center"/>
    </xf>
    <xf numFmtId="0" fontId="1" fillId="2" borderId="22" xfId="0" applyFont="1" applyFill="1" applyBorder="1" applyAlignment="1">
      <alignment horizontal="center"/>
    </xf>
    <xf numFmtId="0" fontId="1" fillId="2" borderId="18" xfId="0" applyFont="1" applyFill="1" applyBorder="1" applyAlignment="1">
      <alignment horizontal="center"/>
    </xf>
    <xf numFmtId="0" fontId="1" fillId="2" borderId="16" xfId="0" applyFont="1" applyFill="1" applyBorder="1" applyAlignment="1">
      <alignment horizontal="center"/>
    </xf>
    <xf numFmtId="0" fontId="1" fillId="2" borderId="2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2" borderId="8" xfId="0" applyFont="1" applyFill="1" applyBorder="1" applyAlignment="1">
      <alignment horizontal="center"/>
    </xf>
    <xf numFmtId="0" fontId="9" fillId="2" borderId="8" xfId="0" applyFont="1" applyFill="1" applyBorder="1" applyAlignment="1">
      <alignment horizontal="center" vertical="center"/>
    </xf>
    <xf numFmtId="0" fontId="7" fillId="3" borderId="26" xfId="0" applyFont="1" applyFill="1" applyBorder="1" applyAlignment="1">
      <alignment horizontal="center" wrapText="1"/>
    </xf>
    <xf numFmtId="0" fontId="7" fillId="3" borderId="27" xfId="0" applyFont="1" applyFill="1" applyBorder="1" applyAlignment="1">
      <alignment horizontal="center" wrapText="1"/>
    </xf>
    <xf numFmtId="0" fontId="7" fillId="3" borderId="28" xfId="0" applyFont="1" applyFill="1" applyBorder="1" applyAlignment="1">
      <alignment horizontal="center" wrapText="1"/>
    </xf>
    <xf numFmtId="0" fontId="7" fillId="3" borderId="31" xfId="0" applyFont="1" applyFill="1" applyBorder="1" applyAlignment="1">
      <alignment horizontal="center" wrapText="1"/>
    </xf>
    <xf numFmtId="0" fontId="7" fillId="3" borderId="32" xfId="0" applyFont="1" applyFill="1" applyBorder="1" applyAlignment="1">
      <alignment horizontal="center" wrapText="1"/>
    </xf>
    <xf numFmtId="0" fontId="7" fillId="3" borderId="33" xfId="0" applyFont="1" applyFill="1" applyBorder="1" applyAlignment="1">
      <alignment horizontal="center" wrapText="1"/>
    </xf>
    <xf numFmtId="10" fontId="8" fillId="3" borderId="24" xfId="0" applyNumberFormat="1" applyFont="1" applyFill="1" applyBorder="1" applyAlignment="1">
      <alignment horizontal="center" vertical="center"/>
    </xf>
    <xf numFmtId="10" fontId="8" fillId="3" borderId="25" xfId="0" applyNumberFormat="1" applyFont="1" applyFill="1" applyBorder="1" applyAlignment="1">
      <alignment horizontal="center" vertical="center"/>
    </xf>
    <xf numFmtId="0" fontId="10" fillId="3" borderId="15" xfId="0" applyFont="1" applyFill="1" applyBorder="1" applyAlignment="1">
      <alignment horizontal="center"/>
    </xf>
    <xf numFmtId="0" fontId="7" fillId="3" borderId="6" xfId="0" applyFont="1" applyFill="1" applyBorder="1" applyAlignment="1">
      <alignment horizontal="center" wrapText="1"/>
    </xf>
    <xf numFmtId="0" fontId="7" fillId="3" borderId="34" xfId="0" applyFont="1" applyFill="1" applyBorder="1" applyAlignment="1">
      <alignment horizontal="center" wrapText="1"/>
    </xf>
    <xf numFmtId="0" fontId="7" fillId="3" borderId="7" xfId="0" applyFont="1" applyFill="1" applyBorder="1" applyAlignment="1">
      <alignment horizont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1" fillId="4" borderId="8" xfId="0" applyFont="1" applyFill="1" applyBorder="1" applyAlignment="1">
      <alignment horizontal="center"/>
    </xf>
    <xf numFmtId="0" fontId="12" fillId="4" borderId="8" xfId="0" applyFont="1" applyFill="1" applyBorder="1" applyAlignment="1">
      <alignment horizontal="center" vertical="center"/>
    </xf>
    <xf numFmtId="0" fontId="13" fillId="5" borderId="8" xfId="0" applyFont="1" applyFill="1" applyBorder="1" applyAlignment="1">
      <alignment horizontal="center" vertical="center"/>
    </xf>
    <xf numFmtId="0" fontId="14" fillId="4" borderId="8" xfId="0" applyFont="1" applyFill="1" applyBorder="1" applyAlignment="1">
      <alignment horizontal="center" vertical="center"/>
    </xf>
  </cellXfs>
  <cellStyles count="2">
    <cellStyle name="Normal" xfId="0" builtinId="0"/>
    <cellStyle name="Percent" xfId="1" builtinId="5"/>
  </cellStyles>
  <dxfs count="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112921222</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2312010</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272893204</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94569335</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2346544</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29342</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1085571623</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65621492</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1004761148</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300009011</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63972658</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878108</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a:t>
            </a:r>
            <a:r>
              <a:rPr lang="en-US" baseline="0"/>
              <a:t> Range VS Till the Selected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112921222</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1085571623</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2312010</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65621492</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272893204</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1004761148</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94569335</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300009011</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2346544</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63972658</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29342</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878108</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over two different Timeframes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27854998</c:v>
                </c:pt>
                <c:pt idx="1">
                  <c:v>21939904</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1149254</c:v>
                </c:pt>
                <c:pt idx="1">
                  <c:v>369918</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41138312</c:v>
                </c:pt>
                <c:pt idx="1">
                  <c:v>56946506</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4533839</c:v>
                </c:pt>
                <c:pt idx="1">
                  <c:v>43347788</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1878012</c:v>
                </c:pt>
                <c:pt idx="1">
                  <c:v>404794</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51452</c:v>
                </c:pt>
                <c:pt idx="1">
                  <c:v>3960</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Cities Category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Dashboard_4!$AE$4</c:f>
              <c:numCache>
                <c:formatCode>General</c:formatCode>
                <c:ptCount val="1"/>
                <c:pt idx="0">
                  <c:v>266</c:v>
                </c:pt>
              </c:numCache>
            </c:numRef>
          </c:val>
          <c:extLst>
            <c:ext xmlns:c16="http://schemas.microsoft.com/office/drawing/2014/chart" uri="{C3380CC4-5D6E-409C-BE32-E72D297353CC}">
              <c16:uniqueId val="{00000000-1527-446F-875F-9453D65C86D6}"/>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Dashboard_4!$AE$5</c:f>
              <c:numCache>
                <c:formatCode>General</c:formatCode>
                <c:ptCount val="1"/>
                <c:pt idx="0">
                  <c:v>233</c:v>
                </c:pt>
              </c:numCache>
            </c:numRef>
          </c:val>
          <c:extLst>
            <c:ext xmlns:c16="http://schemas.microsoft.com/office/drawing/2014/chart" uri="{C3380CC4-5D6E-409C-BE32-E72D297353CC}">
              <c16:uniqueId val="{00000001-1527-446F-875F-9453D65C86D6}"/>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Dashboard_4!$AE$6</c:f>
              <c:numCache>
                <c:formatCode>General</c:formatCode>
                <c:ptCount val="1"/>
                <c:pt idx="0">
                  <c:v>146</c:v>
                </c:pt>
              </c:numCache>
            </c:numRef>
          </c:val>
          <c:extLst>
            <c:ext xmlns:c16="http://schemas.microsoft.com/office/drawing/2014/chart" uri="{C3380CC4-5D6E-409C-BE32-E72D297353CC}">
              <c16:uniqueId val="{00000002-1527-446F-875F-9453D65C86D6}"/>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Dashboard_4!$AE$7</c:f>
              <c:numCache>
                <c:formatCode>General</c:formatCode>
                <c:ptCount val="1"/>
                <c:pt idx="0">
                  <c:v>57</c:v>
                </c:pt>
              </c:numCache>
            </c:numRef>
          </c:val>
          <c:extLst>
            <c:ext xmlns:c16="http://schemas.microsoft.com/office/drawing/2014/chart" uri="{C3380CC4-5D6E-409C-BE32-E72D297353CC}">
              <c16:uniqueId val="{00000003-1527-446F-875F-9453D65C86D6}"/>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Dashboard_4!$AE$3</c:f>
              <c:strCache>
                <c:ptCount val="1"/>
                <c:pt idx="0">
                  <c:v>Category_wise_count</c:v>
                </c:pt>
              </c:strCache>
            </c:strRef>
          </c:cat>
          <c:val>
            <c:numRef>
              <c:f>Dashboard_4!$AE$8</c:f>
              <c:numCache>
                <c:formatCode>General</c:formatCode>
                <c:ptCount val="1"/>
                <c:pt idx="0">
                  <c:v>5</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Dashboard_4!$AF$3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8-4FFB-BF1B-6BA2A540BF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8-4FFB-BF1B-6BA2A540BF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C8-4FFB-BF1B-6BA2A540B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C8-4FFB-BF1B-6BA2A540BF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Dashboard_4!$AD$4:$AD$8</c:f>
              <c:strCache>
                <c:ptCount val="5"/>
                <c:pt idx="0">
                  <c:v>CATEGORY A</c:v>
                </c:pt>
                <c:pt idx="1">
                  <c:v>CATEGORY B</c:v>
                </c:pt>
                <c:pt idx="2">
                  <c:v>CATEGORY C</c:v>
                </c:pt>
                <c:pt idx="3">
                  <c:v>CATEGORY D</c:v>
                </c:pt>
                <c:pt idx="4">
                  <c:v>CATEGORY E</c:v>
                </c:pt>
              </c:strCache>
            </c:strRef>
          </c:cat>
          <c:val>
            <c:numRef>
              <c:f>Dashboard_4!$AF$4:$AF$8</c:f>
              <c:numCache>
                <c:formatCode>General</c:formatCode>
                <c:ptCount val="5"/>
                <c:pt idx="0">
                  <c:v>136000</c:v>
                </c:pt>
                <c:pt idx="1">
                  <c:v>171297</c:v>
                </c:pt>
                <c:pt idx="2">
                  <c:v>31766</c:v>
                </c:pt>
                <c:pt idx="3">
                  <c:v>55276</c:v>
                </c:pt>
                <c:pt idx="4">
                  <c:v>42290</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Death</a:t>
            </a:r>
            <a:r>
              <a:rPr lang="en-IN" baseline="0"/>
              <a:t> % Category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Dashboard_4!$AD$4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Dashboard_4!$AD$5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Dashboard_4!$AG$5</c:f>
              <c:numCache>
                <c:formatCode>General</c:formatCode>
                <c:ptCount val="1"/>
                <c:pt idx="0">
                  <c:v>0.04</c:v>
                </c:pt>
              </c:numCache>
            </c:numRef>
          </c:val>
          <c:extLst>
            <c:ext xmlns:c16="http://schemas.microsoft.com/office/drawing/2014/chart" uri="{C3380CC4-5D6E-409C-BE32-E72D297353CC}">
              <c16:uniqueId val="{00000001-CB10-441C-A435-AD91960E8700}"/>
            </c:ext>
          </c:extLst>
        </c:ser>
        <c:ser>
          <c:idx val="2"/>
          <c:order val="2"/>
          <c:tx>
            <c:strRef>
              <c:f>Dashboard_4!$AD$6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Dashboard_4!$AG$6</c:f>
              <c:numCache>
                <c:formatCode>General</c:formatCode>
                <c:ptCount val="1"/>
                <c:pt idx="0">
                  <c:v>0.02</c:v>
                </c:pt>
              </c:numCache>
            </c:numRef>
          </c:val>
          <c:extLst>
            <c:ext xmlns:c16="http://schemas.microsoft.com/office/drawing/2014/chart" uri="{C3380CC4-5D6E-409C-BE32-E72D297353CC}">
              <c16:uniqueId val="{00000002-CB10-441C-A435-AD91960E8700}"/>
            </c:ext>
          </c:extLst>
        </c:ser>
        <c:ser>
          <c:idx val="3"/>
          <c:order val="3"/>
          <c:tx>
            <c:strRef>
              <c:f>Dashboard_4!$AD$7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Dashboard_4!$AG$7</c:f>
              <c:numCache>
                <c:formatCode>General</c:formatCode>
                <c:ptCount val="1"/>
                <c:pt idx="0">
                  <c:v>7.0000000000000007E-2</c:v>
                </c:pt>
              </c:numCache>
            </c:numRef>
          </c:val>
          <c:extLst>
            <c:ext xmlns:c16="http://schemas.microsoft.com/office/drawing/2014/chart" uri="{C3380CC4-5D6E-409C-BE32-E72D297353CC}">
              <c16:uniqueId val="{00000003-CB10-441C-A435-AD91960E8700}"/>
            </c:ext>
          </c:extLst>
        </c:ser>
        <c:ser>
          <c:idx val="4"/>
          <c:order val="4"/>
          <c:tx>
            <c:strRef>
              <c:f>Dashboard_4!$AD$8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Dashboard_4!$AG$3</c:f>
              <c:strCache>
                <c:ptCount val="1"/>
                <c:pt idx="0">
                  <c:v>death_percentage</c:v>
                </c:pt>
              </c:strCache>
            </c:strRef>
          </c:cat>
          <c:val>
            <c:numRef>
              <c:f>Dashboard_4!$AG$8</c:f>
              <c:numCache>
                <c:formatCode>General</c:formatCode>
                <c:ptCount val="1"/>
                <c:pt idx="0">
                  <c:v>0.14000000000000001</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_xlchart.v5.2</cx:f>
              <cx:v>Population</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_xlchart.v5.6</cx:f>
              <cx:v>Tested</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_xlchart.v5.10</cx:f>
              <cx:v>Confirmed</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_xlchart.v5.18</cx:f>
              <cx:v>Dose 1</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_xlchart.v5.22</cx:f>
              <cx:v>Dose 2</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_xlchart.v5.14</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_xlchart.v5.26</cx:f>
              <cx:v>Deaths</cx:v>
            </cx:txData>
          </cx:tx>
          <cx:dataLabels>
            <cx:visibility seriesName="0" categoryName="0" value="1"/>
          </cx:dataLabels>
          <cx:dataId val="0"/>
          <cx:layoutPr>
            <cx:geography cultureLanguage="en-US" cultureRegion="IN" attribution="Powered by Bing">
              <cx:geoCache provider="{E9337A44-BEBE-4D9F-B70C-5C5E7DAFC167}">
                <cx:binary>1HxZc9w41uVfcfhhnoYq7CB7ujqiQeaeqd12uV4YaUkmQXAFd/76ubIkl5SdVXZP65toZTjSTlNI
XeLgLudcgH+/Gf52k97t7bshS/P6bzfDr+/jpin/9ssv9U18l+3rk0zf2KIuvjYnN0X2S/H1q765
++XW7nudR78QhNkvN/HeNnfD+3/8Hb4tuiu2xc2+0UV+0d7Z8fKubtOm/otrRy+9299mOg903Vh9
0+Bf3/vxvml0He1t/P7dXd7oZrwey7tf37/4wffvfjn8un/51e9SsK5pb2EswSdECJd5nKBvL/z+
XVrk0eNll5wghonkiDz9ztN9BuP8+Oes+WbL/vbW3tU13NG3vw9Hv7AfLl6/f3dTtHlzP3URzOKv
71f5rd6/f6frwn+44Bf3xq9Ov93tLy8n/R9/P/gPuP+D/3mGy+Fk/ejSv8DyT9vme1gA6btzu7+9
q18THHnCPUpdj+MHcACEZ+B44gQjSaVA3sNLvMTo37LsOFBHvuIArX9evi208tt9ts/f7fPbd6f6
pvgCjr+qU/hYP03ef+5UmJwIAIy4iL0EjJy4FBPh0ifEnn7ng1P98//NuD+B7q++7BBEcKQ35HLn
7W0Lsdna8Wn+XgEzfOJ6BAtCjwZC6Z1I4RJJ2IMnIoiTDzH4AbqfM+k4Us/HHgBz/vlNAaM0JMKn
ifnPMSH8REjP5ZjTh1k/SE5wGXlCMO8gOf3QjOM4PA47gEC9uQAX2/3r5yLMTyTnQnIKk/0sCYFj
eIIDBIQ9JCH5hP/3mPaT9hwHBWLii/EH6Pzz/E05yD/rep89TdArOIg4oZxBgYDdxxLgBTYe5Buo
3Tzk0YfL9OlXP2LzI2v+BJKHYYdIXL0pJKCahqLydYtpik4k8QAR9z79w+tlvJLiRLqIY8nlAxxQ
HTzPIT9n0nFMno89AMZf/lcDc7zueM5vXvzEv8tvCHgIgfqZ8ReuAWGLCipcLh5La7j8HItHxvHn
ZhyH4XHYC4v/u+nLbg8pe1/HjQWC9fx2X6yif3PWsXfCgFC6kBceHOEgZ9wTF9djCB8k7p805vjc
vxj8wvpf3+/+u33ghbVA9YPvHCXQ7evBQtAJJh5h2HvJSyQFPBAjXD7WvgeB6afNOQ7MwfAXNwv3
+rag2extvm/25jW9hZ1ICFCEsePUA7wFymAogo9n8Z+y6Dgyz4YeoLL553910nhh7b3D3KWxfkVH
cU8Eg+lG4ngilycYcyaBmTwk8gPh5YfWHEfjcdiLe4Nb274pJBbFa3oGv8/ShHrkaH0r2QniRHiC
kAccDpL4D2w5jsK3QQcYLN6WN2z3t3vzijokpSceRtgl3iPH817WUiBTgiswhh7FkQOa8WNzjiPx
NO4AjO3bAmPRJlBgNa8YnEBd9IjELv9DRXxOyDGIxhJRJA6y+E8YchyH7wMPgFis31Rk2t1FoNLv
x1eMTyBQcaB7mMrH1PzSMTxorkiQDSUSD/EJLj8nGT9l0XFMng09QGX3tvLFbp/rsrVPE/MKmghU
U5QBt3smsj9zD4+euKApSqDhxzH5sT1/gsjTwEM83pa2vtzbcZ+/po94J9hzgXIcEHCQrhgCOZ25
DxTxoIb6CTuO4/B94AEOy8s3Fa2WOvsf6ipSfOIRyqHre5xuyBNCBcEgjhwH5t8w7E8Q+pdvOITq
bYm6Z7e6jl/TY9AJxxQxRvn3EPUsgrnshBGQViC+PQB0UPX+2JzjsDyNOwDj7G35zXqfZe239u4G
VK1Mv2JmgTIYGiAe5+iR9r3M9pLft+MFUMbjrPDBsv+1z8r/8+4nbDsO0tEvOUBsvXlTkW4NAqS5
V+NfsQagJwKUXeK5j3WZ+4KwuFC2CajaoBP/4GAHlfJPWfQn+PxxM4eovDGd685Csfx6kGB0woA9
YngdC2rQG2HIJYDKo+JCnn71Q6tq80NzjuPxNO4AjM3bKpK3ewMZ5ra/uyufpuU/L5TxPTsRQOnd
l95xr6ow4gFtOUgsP2nFcSBeDD5AYxu8qYC129/G4/9Ai51AfqEutAf5Y+WFX0Qt6Z4Q1/UEpY8e
dCCz/LxZxxE6HH8A0u5tFWU7PRX2VXvt9IQioI2IvnSX+yY7FYh46FEcO4Tlx4b8CR5PAw+B+P1N
ecvpPoJE8qrZXZwggV2gL0dTiQf1sQA3gl77w+tgR8rPGHQckT9GHkBy+rbSyXmbJ/svr5dJYN+D
ywhm/H4j1jOmAhUx5HOXMGD6314HCeXHdhzH4WncAQrn6k05xuU+2dcNFL6vBwQRoMQzaJiAxPXw
eokHaF9AXgg4x1E8fsqi45A8G3qAyuXbUomvtDH6NbdoQXMEZpsiclStd90TJmHTEGyge4DkQAb7
sTnH8XgadwDG1duihtf7TKfvTve37ev5CJS9CMOuH/zEDQ9YPACCJKDFD9LGz9lyHI3nYw8QuX5b
8vD1HeTy6FUFYixPIFMLKSikh+fZwztBsL2XwG75h9dBYfVTpvwJHn/cxSEcizeVQ67tffPkFWk6
cBDJoLEIPfcXYEArSzIiQRR+jFMHqfwnDPkTKJ7u4BCIyzcFxIemgZMkr38CSDxo9fhxl+LBjlIX
lGIBfgM+8pDuD1zkp606js3B8AOEPrwtQvjtZmBbxKtSEah8QUZEcITuscP7khvCLlNIJJRKDoXx
887vTxrzF7A83ckhKG8rwX+6q5t36g4ySvo0Qf+5sAUxDNojmCMJKfxZQnHliSdhuxB7atYfxLCf
NOY4KC8GH4Dy6f8zMfnz047fj4IGsIdx9u0M6bMDj3999dt9w+HWg6F/tWn4Ycmvbn99D/UWuU8f
zzYS33/PC6f4g14fG3cHZOnX9x4/IQRO/cCGSQFHI/n9TtYeFhFcAX2GEiZA9ocN+C6QnPfv8sI2
MRxyvY+isBcZxDNoOBPKYFBdtN8uQdMGtvl5Lhz8ErD/lcjvh3jPi3SMivz7pDx+fpe32Xmh86b+
9f23Gyoffu7+LkFyELD1gHNYYYLDvg8MAbm82V/CSWH4cfy/jWlkQespWsmuorsGB2IcrB/p1PlE
S1QGglRyVfY0/JSzajVVHC+SyUM+ixI26xMazpAzbsJWIoV7MwWpQ4zKtXeHXRP5BSKXNeqIShP3
hvLEqDaShY8HGRiTLguaZDehSFNVwVfSMsxWVUbWfRFHqgp7MhsTPi5ByEpU5aRypjPRrLgMP0+9
8RaJFFy5RbWfkMWL2iOpYm3Qx1nuhzZXeVKkqyqqE0VlkHNv3MCOMMXdepOmztxW8QeZJDuC7Sqe
rlCfklmYyGU9dJnf4ZqrvsdLToVvbRyryOZrd+ZSZlU+1dnM0e1pW088UyVyyDqNWrKmYS+UkaGe
kcIxkzJuzHcsRXLGUmdSodRynifNPpqM3ppct0riKPVrFjsqCpvsQ2xcsaStHhWOe2czJTHeiDFo
NLWO0j3zUy7MykOyW7vW9GsivXpZdmyeV2ZCSnuOOc0SGW9qHu/iqlTUDPLjgJtym5d96UdZrc8y
jIkauug2xuWsbJv+Cqc5C1A0hJvEHVTWNXWgcT2uZXhmMsC1DVNxOeRZpZLMn3TqrVhfFirLhFEj
FUGdfhVWz526cFZGR3FgbHWts3yrZUZXJm/8vGw+8UGclkOzDQFMg7qPXjUlflmgRjmxe+2knlCM
tJFva3Mx8qVkchNNzTKsuVG8bNcDDa8ZaZam7YJRt5vIbPOCmA2cZR9UU5mgGhp3mWv4EI+OYil1
g7Jqb/Owj/xGh3qDww4rk7XtzGGZnJkmbVVhaKiMx4yPolGoNpuXGf1YjLBSMRoj5VVJpVB5lo8h
XglHpjNWsc+eKNu5yVvzyRZx6Tttnm2y+4/MDKdRY9aecZaiQc7aNFvtVnTtUjt3p5z4Ga+KGZeX
vBhN4LgfeoB6w5puI1BvlWsdFBjh2Xnh6tsRdJM57SKrBptcikFvCpa6Co6/rz2tz5rR9rO63jSu
MIGMwzKwmf6aiNJc8cjFqi2+OhK3S2lltEiiXMySKcVBjcw+t6INGmkGVePPppdi1Y35znG7JmBt
HilTNWdF/XuUpdE8caSzbEXMZgUX25h/HMvOuewzhFSVmmo5Fe1OoihXqZfjD1XUzpOxxHNZ2HpT
xj2srAuRRtFvU55hRdu4VuFor8JYd2tiHbCnQSiwJFJhnarMg1nQg8fgS9pdY9NqnlrxJYkdd0eG
2iiBMz3PDP6aSrddeDb3s6kySxraTqVFnKpucsqFbvtFnIl8V3mxsxpLt4DoFG+rxG8K0/sDZb+n
uXM24K+kc4PeTchNyMNOFflCZnUzl6YTEASbZgFnpqJ5H7VCjQJ1iyTH+bb1WL3qCvpbiYpwE/Nk
V7ZFOM/rJlpOIdJqiuLMH4zzJRu9Wpk+GX2SbzOvdWAXzTCqyOvCsyRvzxNhPrtlMiqaj1zBtr2L
jhR6l1kf1Uio0GIOq8vGQdrF62EYXb+W3FGDHn9jZpqF09QoM+6wrW5SPqVK0DpgtWnUGDnJYhzr
JW6m5ZCZqxR2xK7CCfkiCYuzMDUzmhWXRgqywHLaJGlUK4fkqT+S5ONE0kT1ZvRmspJ2RpMx9UGh
1UP0qU9bs63rplxgXbo+yYZi0SI9693o0qLeR9Y0Pu+dZqFHIZWTuDXMF5mX1tmyLr+pC5T4Na++
1lEW2KagCvN+uNCQpZRuvhjY5+OnGZeLCceBRbkImJGt3w3xnMbxZ2fK7jqhwxkrKPcrl0aqnWa2
BbhqzDoVJiFWFc3kCmdx0BQtrGd6ff+3ayCRUYe3QZm4ikdJv0xH/MVl6NzjbTQfNCoXVT5cmAHd
Fan0FiLThfJG7KUqceXKE5Kt0nGo/DozFvBfeaTtP4/mfBxc82Hwxt+nssdncC7ijudxUqo+Lm/i
shKwhCnaongIVYcnbynaZuVZl1yNsDdjV3gj4OaUymEJ2sNDNBKlWyQvkgzuUJraLCPvLE06chaJ
6KwOB29RS+msv71N3EQQtotKmW7i8wqn1ZknhyKISuMF0vbw8f6tTeUnk5jxrKYVUUTk6KqjRTbP
JDFbTaoVLEC86pxyCNx4cvZTeMoTnd+IEEHMallzmsvE9TsyXQ2Eu2tm4miucRYFtLJOwLSJL3TK
h1nhVp+niSaBGUYzqjGPh11c2GGXaSgMPOPmauCjq5okyydIexnfFW3NloVpHdXUc2sq59ZJh05l
qWZXjuOMc06M2QxiqHa0J2ZGKjyuiSdtBnEKgO/DaQ41dPeFG6n9IV94VdRc5aMpA9KM4rLuzBCw
LsTrsOySTQ1FxVkPaUKU3VnplVoqF1JuZjt/xLJTvGqb07ihNhhp3/mdLtKN9aom4O5gf89SdEmL
vr0yBkJolia7b7kljPNkE2l4I24t10Xnm5wMl6zIxCbLhgWOsL2PQTRZ80HPSlWMBds7eYFmbDTp
OuLulsGxgRnEx+YsK2KoeHjDfCrqOvCILXecEVgisZtfRGM6Q4gPX70FyyxRKMQQU9saVn81054Z
FqaVWhnHqRZ1lX0WNZrBMk5Wjk5WQ1kMQerRemYThi9l2gUaCq1El+y6QLVYx24PkQDnoaPaqgX3
9LJsWYcmVJlgpc+afLwoi3pX91X8CRbxjjlTGUyxprtU0GE+OQB7mBSegofMyE2l3TDI8tKBTCXx
RRZXje/UIST2XLsbPdmda6y7EBP4i/GKaGONMIuoTS9GKIs3kYyboJQ0DdJonC5qkRWQEamFSF17
c27zZDtlY6hyS7kyLKl3WRnPIcHEZ1GcqyZzhnPdCK0yIqsFLcaFZjU99UJSncqmGxSpbO+HLERX
RS0g+k9lApG+q/1Wmul6aHAUNEnoXZahpcEE3nNRQ/GK2rpSQ15EW0GCrGqqReLVlU/iafT7Ktwg
F74B1WPpN55YEhP2fh53lZ/nn8REq1kYsq0+l65X7tK4P82nbkcaJ/RpimKFqsgfG/slFeUayTZT
hYutL8J+8quK+1lR9qof8snv4NkdynOK1hd9tRHtsPO0N/lJpCc/rPPadxr5IURVf5q226lDg89x
saCDNyjeIncZ9ZXSKPoy8g5KdZuuTOc6Ae33rqW9ihuo/aLaXCEHLzJcnGbNvu3M5473EHTTizaj
Ym7jCMrY2D2nQl6hTk/rpmxiqA2lUWGczuSQ3yZVZtSUhU1AB3ZRjjhTzDhukPV4jmw9wVR7V1DM
fCo0va46PWd5vJ54xyBIjEsUOZGKRhmqVjkudVQSu9i3ZZ6dTjj0OevjVYlsBA9L6FRMWLYwqI39
rDObVFgY3/Z9gF00BlUzOEFpZLqMKntjoiRdkMRJF9r2fNsOkD5HjPOZW4h6NpBOXva2u5XJQseo
+NpBMMTDABCMoRugzIQ7XkLjGx5u9MhuX9Czm6IcLdTCj49Z+v7xH9dFBn++jfnjP++f0vTHp93T
453+8qcWd8X9TqT68Ifurfn+XX88aeie3H439YAxPzwQ6k/o9F9e/EmuDbt3Qfn4/hyofyHaz479
PWPaD6MeaDbsNeGPJ6tcBLz9njE/0Oz73UEevd/l+LDVkQOlf6TZGFoncCIOTpK6YICEUd9pNjRd
gFxDux6uMPiHcP8dmo2Byj9n2Qy4tSsJh03+HnwVPP/gJcsWNXdK2XjNjNd8OebjmQjNV+zm866B
0t2IWT22ARVXdEp/q1hjQZ/5PltHaD7x7g8qv7QAdhgQzGGhC9iuQ75df8bzo5jTSUxpO2uKYh7R
tvJ5NYhdyMDJTYxrH9gTVta0v48hLVeu2+OFlWKDiqb6UHYYKG9Sw9O/Er5PoDyDip/kAVTsuyFm
ZFdywnxZmSyAEM4XcQNEjtOoDGKbkbmU3l0hJ/D4Mu3nFfmgc9x+9pLmU5IIeXH/D7e10xJp9CVJ
kDyLeUjVyMZ5ZFPyWwJ+jZsrVvZ2W2bDWrK8XesUA5fq3UUNREng7reRYXZaZE2tOJRtEGTjdQEl
IOOWrzSvLqGBMM0jUfuiiqKdoKU/0RyvIMWnm29vuMmpqnpvGVb4K627eVeT2yJdWijoB/qlTpc6
Ze6Mx3uXxVFQikIErasbqD6Ty5aL+J5izO0YJ4s8yRU2Uwb8ln8EiUeuSc6A4HjAZaOsC1jYhXNb
RqcND6NZg3npD2jcEjdkQHDk5JcCCCmixbynOlEeE1hNTloHeIqXuMZrw89CHDeqT8tYVaaNFAlb
1URoZuQpjyMoadJ0VCxzE5X1FVYSnrgxS0Cw8HVKligMXM9UAXMSFohT0fDY52mfqlafTV3uoyTc
7sIsiVaFbBNV9qA8pN2KDfi8A9Lsafsxcks7Gzzg4mjMT+NyWCTpwDfS5rN8YENQtUkMis7vtIlO
kbBz7jXjZVeGxbLMMVaxhAxTZvm+791Ayxqp0eJzUhhgf/d5g+sImE93n4aglJGVbXZW0wsvLUYF
pLJeDVEdK9rDHKOunEPxA/RCV7lCHd9EuEjX1uI9SbRVCaNt4MXjoESFUl+IT9hUH+PWXTYk/VgC
xTZ1t4Bun51NYuFC3aqczv0a63BLcVLNjAm5X3KDV9KmpS80JCbYDX8qYm+XVB6stYItwoLsu3Hc
OALtS8evirZUA1k1/H6WnIjAvTYzrKFSSTqY7CgVnwobxAVtgsErYtU6+jxFTKHBLjme9V6NfNLw
RKUp3wwD6ua4DKmPsjMXZ/uREchdY/t7ltczxGwS8LJL/RLY/ZgmC7fLoOAJvUh1tbwZtQHFZUw+
tpQ1qkgW3hiCPQYH7QQFSsXc24g58xqXiywZG8jmpglwQuIAeGu+kq4NemCLYC1zyDxzwy+ctlAv
53QWujLaZPoTrnix5arwErNIJ++6apptCgUjdVMfyEUaELgfVU8qS1jj23Q+Ve26SvokEB27bep8
E2akXIUe6lVURCqvsljlkessaeqmCteu7zA+BIORt4PuP5AYqtkhqXXgQl05Qb00Zbidj7AEz9D9
W0WqZSjtPLNTu7Yelr5Tgdjh0fK04/k8DldkoJmqQaRQUwoqXjjUS+9TIjzfas3WLtJbKHLrC0Jo
fZHoMVcks0gl0o18CnRr2aYTEFakN9RkzWUJ1MRq9zTV3JujNO1hFrNEtUPbz6kwA9T2w8ewx906
5ulNm1WdsjiXc5wSHcgCdSvCUusb090ZOQFPSnLqNx12PqJUEWdmIj5ephLfCEhiAW+LYouG0teg
HZ+G2luhrNuNwzieWzvc9T0UeHmii7msKx5w+MQ8muxE0nK/i8OPNBf9tcA5qC1xqNBUs3VW8StR
NnZ9L8G5rB53Q3VqreNd6nBRlmG+CBMoNkFxMos4ronKRZXOsSYs8CK8THQzbaYxY76Rv+vYy5Yp
i4uzVrTpXDoyWmWMlwHUmjPLmvRiKqQ9bcoJSsehAvAdCFCtNRtnEOdO2LlznjkXlTeJZTp4lW9N
dtVYMlzE5b5tqmIpusruklR4s7J0op1jvHpDemddQvCcx+BqQJlAdXTz5ELkNl1mTVau2ii58uoW
7wYnDEGPkadR1giggTQHt6UQ5nik50Tociurutzy+7cEIn6WxdEFsfO+DrPTzmm1T+GUtxqa2Efx
+KkAKe+TO7hDgGX7MTJd7/eIVOvssoMrqm6w3nYyDD8QWCqgt4XJsnSaq/5eReO9XbvScL+o6nqu
TcZWRPTSD1MvDiZuizUJy/CTzu2i61Ti8eIzH/omaI0HKrNTgp7Jmb3mrVurLvu97utuRiYSLa07
zRy+6vPQnI5ZmvmjU8Yzg51m56FZWKBw69gC2C48wlJvbA4sVbr+iMruBojz2ok6UHMy/Mntqyuv
JL/lIplW0OWQF6mXqWmg5MyVcl4MY6+oTbxguCZ6BHmdi2Y+6UFus0wHVWSazViQZoOiGpWKyKRW
tsnMrORlvilM+iHus1F1gnHV1qyZdwSk0G9vYfp51LB8Xd4187BtcxU6Va/MID5Fbi6uy3KDi4R9
gHiDr2PPT4pNmdbeZ8nSaMGTMfaLyFyPid2hRH6OO+R9tnmlRGgdHzRwPkeaWCCvd8Tr2lmli1N3
4Pl6JPnKaaZbnEg2G3IulkmiLyJBVi6OshnrGQEiDFxbAH1eVCCDM/f3LvWCyZbxWcjoFc06fc4F
USYBQTPGqf4k2RS4sCqzbOwvY0jHcHR92rTjcJlrlmwGzUsQuvtCcTniTdfRUcUQ42eZCNsdTrnf
d6hdiDiv5qiZ3BltQ0goSbq9l14NSxXcmfg4eE7l07Fp56IuMhVVrV4xWuyN10Lro2yvPQn9HYQT
A3Jixdff3kZKfI9qveFtnO9y3NFg4Mu+ZPUaVK2L0Nrwt+jemaos2oxVeusOY7UJ799GL1zSqeSr
nKFqZ0hY7epsH1M8zogeyFyXcmFww8+qGsJ5LZJsM8Qk871RlLupGG/yoghn1oWfz9xIBwVhGm7H
aYKeR8iXIoI6gOr8LIu+QGvIJ9RhMy8sz5BpU5UzaFqk2Tjjlg5qTLW7Yjoel3XH2Cy2oVSd20qV
Nn269gAx1Zq4XbSao1lBrJ7FrBWBY7UJeseFkhizyc/c0j2rvLRUZV7egShgLggsgVNor0wqHTRe
9I5hPnLosCJJNClSFhekw80mHBO67KfxS5ogb51C3lHW6UVQeuauDd1q4aKPiWmzD87O9p53nThT
7LfuaPzWCyF0mhH0BMmvxnjqtgWbSqhZc9dvp8LxDUbdcojL0yGJ+XWLptSvjMw/dEMHTTmoapO+
CP0E22FdGHNJMmjBtF1VLYBDR2B2r2om5Ba58YcxdJqNNtYuqEdBMEchvbQk5KphcHMiTBN/LDRU
/bXxDUfhKsPituf78V6In9J6heNqCzpovIWquAqmvIEqDXJOkLtQ+1K3Iz406hSUqelvOad2RWnY
zhD1uxISJzaG78IphcXg9EtNIw7tLZec9ui30Jn6K904jt8V0RmIfmTRUOl9TKZCqN5KaOfx/guH
xe07iJAv4HxBrEXxGff9Kgc9fUtlPC7siBkEwq67rPUQZDJFyoFIM5eo1jPZ0s73SsOCArpAm6ii
4YXr5FAcuTBHRYi7eTwl507kVlABd3qTE9asHVqtytKsitS57hoXLQdoCSxcOjSqja3eNX19hVLb
npfM+ik8s2imhxxkLJqcUgJpAqTp+rIt8MIYm/io6HhgaAkKTCdalTRZ62M6oQ/LHnQSKNS4NMUm
l35tcrRm053poPkYF9MVtAw+gOQWrkzKOwXVUK4E95xTPTWJz6Yk3/SkdlQ/RtnGFO5MeqAXMTZM
M2ypDhgqW5ixyOwagzasYM1KV9EsixpAG1bvLEOx9mNm7CZEstokccRndQM9kRBnfNYKWGc4Huvt
aPq9xLDkdeLNnUJ6m7h0wlNBUHiaZBBHQtn5aUfkKoLY5w89A9aWx9IfaZGsnW7cVmSwH7HZTqJo
1rbC3apvxl1RDxxayxH+MLlAFfs+RlDiNtVlPOrz/8veuXTJiXtb/hPRC/GSmAIB8c7Ih9NZnrBs
p0sgkEAgJODT353u/+D26jvpeU9ilavK6TAI6Zy9f/uQesFF9rS72QHtgI1r1IlNDfmI2DiLpoZe
woE4SDeXVcfLYa8Dcdj333WUTK98CdEGjpE7aCnG0kLezuliyTFwSXNo5vhtnJrgm5n9M+7LcqqX
9Hf4Ni0OX8fDctA8Ou6NkBntt/5pDS6jfgsaFJ6pP07HdGcGjlzNH5Jyd1jpjoLOwgimbTMUamlo
Vjsc+TyOVcFY0z7Xc1dGgfiZLNNSahmSKl36eMj6yH+mY/JoBhM+bTDn8rpBwS750l5nzvxCxowc
rPCWp9kPm6NTPeQ7HZI8lCuvUIa5VwXNJGv31Z07r98zO7i+spHMNjQQy9DV17hr6S3c1X5YpZ7y
LSbkjvM4H2XtP2hkQuh3m8x6T08H2UfuROm9Bp1/weN3UJFT52WDmorH+WxhV5zV2H7INjm2Go6o
hI9y8rtdZ3UQsEITyo/Ip571TofrvkzoIHt/LzdmyPdh2U/T7tPMxZ2sfHRsFZS5IcM+Mj2v7fcR
M8BvM5bZyk3w7trxvEmqP3VMX0MuDhNc+Jvdg+k62/6DxIF38px+3zw4MzNvu3xaFnb2WDfnqI+f
6oXv+YDaruh48geKdvDH02/bFl554NGnGkvuNRT7j2ZLu9Oetv+Msg/OgTQ/PI/1Z0Is+epg2aHv
O+8UmOgPxIEftuEovQW4A8KZuDd91xWro8/4cvQEnxGVk3uJNhe8UHQhtI9e0GVmgaFJvtsprhAw
FC8B9Xi5x+GG6sBk2hJ9ihY+nGsz3OpGpxWbA3YZdsGPYxvCLacrnPKQo5ropaoCi96ti+ApeIF/
mfauu7dCtQcw433exD7/2ql/rvPqH3FCX1PK+4vvYFlao//UavhutRc/L+EeP+txZFngyKHVxh1j
g71GYCMRzTBeR695C9Am3tp+C3BTsQMpsn5LBlcNETWVpe1SeSSpC1cv7UXix5RuHz8VmdVjI1OT
TyHJks6GlQ7k/G2iq18QOBUo8So45+SdJ32Xh4NnsiRI4WtrLt9low5dMPiP0EMfhI2ZHQOLZsEq
2M16wSEjV/pmlqY7kyl66t22Xsxoq2Hp6AUzmB4twYpOApqZAII8XTQtRg/PX9818tIOLaQpS7Px
S+IRkLnPYCLmI7fGoBEn47HjexE28tOYYPyJPz0TS8h/z404Cy34HeAKnm4URtUgUDZuDI6k2+Nb
MgdvO1+X51jRj5V00bmehr0yotmrljBa6Lp5QAFUv1YUozibbJGSVZWRY82jFy38tCk898167gN3
qQWKZpO6ckpVeOKiuW9m8zPf6ShTaIeyXq3fu3nA2RE1e2E2PO9tOhddaz5nTN0p262IOENn6+FG
ct+vRMLLPhjVm4XpssBXKWDL/GBAlfKVE1hohLqcLPYRp+2dJPBodau/9xS/iPnPlagWssSu8rlt
Cy/u6xs/OGykXFQhoJO+XWEUGhleNtoHUNn2pSQuhguq7TfmRShXY4QGC+aMyyANeSXktL7Qs/53
mJq5agbviXhJ9IQDE3+LEL1y2wTt1dD+5wKL4TrZYLxH0AbYqCoXRqIMVxjXxkXxQeBHHyYPdc9I
N3HVzfyaNP10wiDB+t6vXhnKoOrn8bVpfO82Ove7rUn/jZNbwolfJE6sT4M3nVorpqyZInWIrUfR
pvJ7FI3vqgYQRBxaJTm6e6JafiKz+GD1+BZFzT1S9adba8BLDb/suKCVSWZxmAH+ZUGfOPg+MIH8
YMbhyJrm6E3rb69z6kmbB3bdEafKycz9NabaQ51jvUzuXV+GIfx3220/WZ2oIpynF0r0p9HU4C4N
bZZSdm9axa58JX+4W82hJ+TN9H2K4xCF9IhjJN17Vq5kXrJZwDj1m7R7yDkwxbCtFJ5VMF/0OuR2
niBQD1adR4tuuBlZ/aVkio8w4VdPpywbsKBLBvsaUMqafng1PGDtC+/M4qA+zAGkt95wmccybSsf
R2YxeGtdRE3Ec0pRWqvWiyrIIzjL2u1Oahk9+QusbtSiDOQP7cuE6/Em6IKefRCfbO6+wK7ukeBp
/qWxpLhJr8gDB5mZQg4NpTvregne7L6dYuONuVSxd/OX7RBG85oPSQJNUs/ouKPt7AKWt6zbzy5K
bDZ3OMKX8c0tEQG60Cv83+KZkm+Rb9WrrbtD16NG1wuKlAHV9zFYK+pq/NWDpNrosuTiC/KydTgc
sPdCQH9t6VdZ1fKzjbeojN2/M/PDgrv0k43tMRpQMaebwOJtdRlIjRlQfL3KeSmZX//q22UvQAN9
QNcdytlN6Xne4JZ3SrXPBIhBLtqAlrO2S1mzAbsji7E5oGu8OZmFAsoqp2J60KavnHJol9qN4u+0
GHwT6WfRunZQrSw/tUHLCz+1Ao47cbmYp8fkp1GWxjYFFTXKiitvzmAsuqLb+Hyo9b4UvPHOJFjW
o9qEOEqxv0oSNxdcNF71KsTPjhN5/fshwOJgfeuTIRM5BemwHlrbFXjyf7hpDx+pL8pBE+/SKndu
9u7CCLS6JkjR8LjBFlZ0/m1XWQe4qiKDpzPP37zHHKQfiYLCQXdirg166NKO8EhhKDb3ZhthWdLl
u1imN7HtwBzlXmkLcyWyaVrSFXzT7AV3VMrBPU1pW6mauuzvvzOTpJnyFhx9nG+Vrv3DvOz9kz9t
3+GLjMc+nJ8098IXF/unWD9PaxJeUBqYLPaT3wb3u5wiq0/NNpxT0BPZHgTyHteej345vIo92E5s
JM1ZU6cuczq5I0sIv+3rAs02MfXdmogeOHaVZ6XB5GlD5GmN6Ue4Ne5p2EJ9Hrh6DbTFLknqNk8G
7sBxuO2Q8Fu0kLjacBA8jQvJoSL6d9csP9PdxKVp6Fr6kS1DAvcSI+r7p7lfVLGutj/MNBoeHLuW
N6n0zsFO4ikZfzT1lD6Cre3zSQ5T1QUb8TJf1lMRmpNfT/tVCMnQ3MF5N5uH3UV4acZZvz91MfwN
GCGuAhq5DNPvaR+xI/f85quZvCbK48UEwu00dvuaASMJjmKxQwkdYbmkPh8KoFfQknj9x9HlZ+Rx
aL7LgD9+IV4pxwRlfOhieDCgBFu5AQtTg3ysNfkt1nl78HSZoNp2Hyoy8mQJuKlOs/i5w1MbqI0V
yxY+hbr7KZm6pyqo9Kpgvrv2m7/5aNkG9GdhLTMyxFki57syOwTbzbRZo+1e4iZNBLzZDsCpiXd9
WENKDmENK9sZJUptGQfMWIaB+gEeNiwTEU55nOJRbaexP3g8zvZFioKE/c/RhhyNgao4T1/3elsg
NDUdcB7FLjPHVi2nNLmMk43eujD66HVDb5B+cguW983v40ParwICkIwyIbg4gx1q0RGPPfoAmaBi
4et97HSMXnPW5953AEawo1jh4IPPWPx8h1Mkfalh5jdDrlWqHsr24wlAwfeBxehD0tovfeBwb5Yk
cbn6xis4DR81c8vJucCcZcB+68CEF8iY2ZTY8Rzyd15T+gBWhMaJXiIaz3fUHOvb1p5nL2HVjj8S
5pp+YYwDs5mIBxUBbpOwSpxEI7GiFXQjBtrjpU+A7jbd/t3GiXqTqr6EdXKUo1zKNIl06dkBGl69
+Bmr4eOEzsUZ98V0xkii6Sy8GjYQ9OLCm/20iGg95WCzQK8Z7+Q6MZRDYrwLD7ollzAoAtb54FPt
kGFB3mfH0uuoxSnq/P1b29Y567+c0FkyNKiRe2NAQJcN0htU5tedhF4u0oGVDRiFTNO9qhNdbHq3
h9Fblpc1io4tmaanQPbzYYm9HO95SssdWOap94O3rRPthUXDsXMdDp0+CK6oMMnFzJ/jSvxqJo9R
w7RdehJ/T3HaZ7MzE+SfFjX2ioJ06rf4QJuxVCkfHynqGGGIe7S++t4IP6mgv3oo2nVbLLAncxvH
JoOX0h8c9+i5iUqQL9OF+aS9+CjnsNlMT23tARwM1vuKNR66UWCDM13WxwaGYTrfBeqBA65knxng
i53p0stUQzonbuVZM8TTOfb1Dw5Bt5pr1xVkpvBUYeuMHgGdQd3d+O0L19b7oKQ+yDN4JHTDTWKe
uyhjZmVZPTBzjiShBXTQu9azyyOhzaHblrjikz9lcxO2+YIZS6WIxZC3bjSVB2Qj07NRlx7MRr6D
MHPewCqs6A/wSBN8V989gI1EKBjDyscucVMdPO5OunOYyBWl1Dj8TKYTt05WbpJ7AZUegKXvuTuU
Q5Cdy8ei+vkN1bAtay+Gsd396ncZXRlczhx0kw8YTNvKbahXTfzoFzK+7+vZ0lCUfNjN/UvCFZ3C
VhjQ5kjtspeU1X0GfbMcaxqAf9mHIgqDBiZFOr2ky/xbCoKtITQv4QooBmRnV6XMfZsbtdyVJRGs
+qCq5yUA7TWuOWuIhpjg+00V6OVHEI/1BRsvqjPWtVXgsETjID07HnXHgailqNvw0Nt1fchw0E9y
+UGoOS9NuFxg75Drurw7NMM3VOawf3HaVAMVXmm1hU4wNz8GKHFlDdm8Rf1ziCIOlhSN8igS+y63
sFAiCd9DX5xdO8xHCFs+UMsUauQUJ8UmFkC+exrkkd68ErSiAMsIL7sfbH/eQYBHMogvlspT3yd5
YxQ6Zw7g0Te8oh55Foz/TLfgtHdmzEQry0CRBxzLNxujDwwHiw7GT56hE0Gym9BHfdV09TS+AoDM
5AavxZERt+5KwIlCfWfn3mMvsLvfpPAfYOO1JPCl+LihoYDtB5MJnfOUoSanZctAj0cUnEQwHWjE
OepU9y80oQaGHWizsfW6jBp+hsoZFXMqltylwUcz2v3i947iQsBX4AGEXUQIQA0AB3Zr/rYHaLyC
jo9n3ib/xsu6ZizSlWTdTQNbO3P+1GoAWInHvph9nqFSB+8OD7ER4hoMAHGTHd4n/EVtozEz/Wfi
hfCeaapyxBbGbCcQmsf2x4ybj2Z9BAnQd9kYNN/3BPfb3yCsW3dcdwECq30aw/b3HIZPK7iurLci
zDwPEqca0TA12M5bHKo7cf+C9IyzcDaAFPmfwHNpHrXqV+S7f/YQWqZOgrtJ2FxibUUhmt21BU0w
tm+bdUDGoG2HLXoJu68/ojm+gaZLM9UFM/Td41r7pNC9N2RIinxbuMHlNV/63JBRsrpLBy+D+U3e
9M7lM8DhPKpvfSRB9ktwJa5Fe0ZGjS22PxEtdZ7uIkSD4OVLZ6807p59t6iqwSnV1VHOzIKSEU7W
xpOHTuOj3P34MoYUpRigYjygZxUuIFyhk9b+p9/yIO/WeMpGkIdktB8dKorZQcZp0q3NWRLdyFJ/
Ul+5nEdyyBLw4k0dhrdIP412QsE4oTGUO4eIL2lcbsbanPSHKTYgNQA99LCf89i2TWVVXQaz8IrG
513ldyMcqEibckMdkNWossvZR/2fxWoLM8HrFZzsgI652/m5UXDrJwh3S5wSeJTTguJOF2kECLuO
tv458CA0QNJqcz91Xel8/ylpxHKTmGqWD41VBQqUrrRo0C+jTUZ0SQv5R+53QOIA5RL6a4j+Rats
M9hu9m52+QYChHz0XzCAGE0J9lOVgjCQsSy0UPTUUQ7uZKWiT33S+Zn1p/DgWLdBljfLxfxi2zaU
3hYNB6vnCyZ3/it5b/7ZLUU5NN1X7KDXjXlIbJA6LuYOmlxo3AARXDyRerelDv3ualoLDSQUXgVx
FjEP0v1QBKph24+FWxf5Tmf5MP32sMMQnaYRCYGxJmnh+BBlU+3VeKjk716P8R0K+pEOM46vwYVl
C6Ay12n6jLTUdA4b9JaJUpDzolXcB9oUzLJkQJe/FXD+AMp+fayaZsncnDwr9HnWejmsNV2zcev1
1SInlO/NjBUGLAMv+YNWyoML6Uh0dV+BlRSoY9mNqbn1Jrw3XrhULND60E+buLSbBvctsMTgq5g/
SM/Qrh8/o4bg0W1X97IotVYBZeEpnGZs+OBvgM98x1hnefH9XV5MF86nuQsfekvpxdX2H9+w4co8
MKN3R2d67CGm3dZ+Hw7q1sw+Pwm1cQAm9NYg7VMObv4Xy75KcKD1s14LiD/DjcvwOY6GbHPD9gcV
aF4n61TU/bAfGJSXLnKywJ60/Rijn4Fv/nhq63F0uuGxNBv0ZZ+8p3HP8nX294tGnCtTahyf12Bk
4O5RMO0R38uw3dscqnQ1BrH8kM380i79P/3sM53hYHuq4X681oksnM/+rE703wVQWdUm448hoB34
5oDfQjkN+e4t81mmX7hJI76pLhXXbpPdFYX9t6B2Yc53Ud/Djdh8hBV5bT2VHPkmeLF19VbU0o+r
GOgzbVoUoF6Yx+04nAHftXkrWpzHyJJdgVINVRf3f1AyBWXdQv2MsWS/0ivtQckxvf392KY9vXlh
jOdQF2CJxovyAMjBdM2M92mFP79A2k5eR5qMwORzWCb90TOR/5KYR6RDrGWfzscufQtnuLDdtsq7
A7MDK36B8KC9y5qOTzPU4VMYLOIoPL8tp9pC3LH2VlO1ofODT64mzUoXRRQ/qkHV9+XWb9E0neD5
focfORw5H8cCRhQIEr094kCzE+3ou8cHh3jIlxxT67sn9wM1Zn7ik31noLwOMyIFGaZfpAfbTR0c
PCvh0GdmgYfei24GXLD+GhE+ApfkjRc+auw+yq+6L387Xc3zOE39j56CmqYbP2gkI0pvRGJGie5z
NdsJcazoMA6Nf/cHP847eCGF3BKc5r0jeTcjozNQAu5ahYVuhCr8rWf3ALrgApznNsdDkUxrBPsY
COUMhRzqzVAX3tD+jYeo3Cp4l/5KQ6Q+Ru/oJJIQo8cvqRqaSzOTENIvVviSTDnbruiJm29aJJ+A
cqYsWaN3McT9AXI2AVnZ2Ge1uefOE/YyLFkXgrtGTGp4tm6EPZWyHeagGJ69vd0guc5JsfITXFLz
LtnePIgx38GCobSL6FStkWgyuyHRwDhyIBzdNRIb40Htsr93Sr4uaw25PazFCWOtgDbADb3vscu2
0f3ZWqN/0Wi5CLFFp8g6U23peE/hWuJAmZYjiaBJgKu+022+OZbEh802DNolgncy3XW+Qdo+jYEr
6o4kF14zcsRpc0xgL5z/fqgdMBhsmKSCyg5Xn6pKwK0qdlgBxQjC5Ij0zMHNrUT9AVGPJB+175r7
wsI/w6ZxHqb9977m9rb00TlADAjMl3+eDSC2iaUMO8EwwRtdaeWNMzrgGaBbY1tkGRT9J9BBikcR
lSYdwUX60f6GGAXyO7X5k4BuzeTA5ZEwxC5H0Y3ZRHH/6x1MljT7Iwm3Kev6BYyp8VTuneS+vLN6
qrO0QWxua4ifuQj1ojPJx7b5dwjW5rCF8w8kVyDr1Ahrxjz9lTBk8SKHRALwO+deROvjFMbjUIQb
jGNAuuWXhJR+ZR9J3ozj+6DaGF/SO3F/ANfBx6zp9V2JQOSehNXtWPzLh2ZZyMG814H/iJWyeCjT
fI30e+KZh8eYhcnknfB7yEVB5mkn/a3ZEJOaNC7HvuCv9qXzb/5+2BGNFWknXmLQayQwbx50wYwi
Qpwx8MUAAba4QjjT5kANv2IZ70DXSL4MKQDUCQJH0z1RKJFVk3UAK4s4MPUrhDvz1Mf0vI/pp1H8
+96sme2344rIDHSL123CU4xHNAQL3PtF4K1BrmJce7MGj79fMPqKEQ4YOpWN0QOVwC+t2veQ82sw
r/fargUn6T+2wcZJHCJNuq+/ywhIAaxa+E91hRQewFncyVTBagHZNGVUjWe8qEg9ef1jxKmxMYqD
dhwn3NMhLvtxprd53CGldnVSJqHpM7Z0ryLBivIZ2l1fp89Q+c47XRLAZRN0oF1XunM4uzYPfsjX
jRyQg8hohzSt3rMtneI7+eJMtsG1VWSH/g51pKCYiALNtUbCLAYrnnpg5LiBELDMJWtnAg3gxxS1
9Ai8r2g7g4iPtr83guChlt/wSJ1V25boCFH04b3L52gehiLsa0Q25PrVX6GyaXABOpn+akYwok20
QjuGJ1OM05pPkWuBFmPFwbqdDoheISJGWnbQU3ddiX7Ft3VHu3dHsab787qFv+p5Gk7T5J8Al44X
49cmh0S9Hkhdmzuk8Bh+bboWIJW9K1DwKCctnA66uCXvlyaFkI8An5q+7y1qQsLjJzFuFfikFw9x
52Lptz3rarqhzli3m+6n9eALEWcIeMtrsM3yqnDkZntLwaCTuL92Ed1ypnFlJoGVMroEjEg96Asf
gOgEMM1w3uyFhyWTu6hPUTThSV96bAoUO2+MUG6uE3oMIxme5ReGh7zzecRmpXRDEBfsBG5XB61E
Ig6Jd1c/I0yYVvMqISraUN8NKp1TNIg9Q+o/VwPE5p4DDNZDLZ7+fqxs6J7Msv7TSlMXfmw/l3EE
7exkUw690XcLwx85vBC0iGZQMRkMpBpRKkZeVJ8iHQ1z8ZrY6Q2jBthpIIk9z1iQvS/eBzODDdSJ
B0IP12CFr6iEFc+R/7vxzVyNEzzBJYCbDWf5GcL8O8I1y43PY4VxbfuTbPYVsHDpPzc7VGQEW/nB
3+v4sksVZZxIWvSo6qcsiJD2bAY9leFfznObKgRC3+loXYVQFAVCo+G+Sfqo8ZrCCt9mR9NFWuDr
sbsAKmrzrYlUFnvJekMZAiTOn6bMk+SbsZQ/gb+eAbNBZApV+miQBLwiNxrnvcYuI5UsaGjmS001
HgWu72G9T0VnIaMwFgZZ243hpek9cwwX+QPO9oNZfjRu4p+BQ9vFTAvwuW+9clfEoa9P/lU16GBB
9bcF3fp1nxJk+eZFXEBg7SWMJnOEhjWeYKCBZDK4eB1RoqgZg1NK9y+h0gtOOE3OCTTJvGtMGcQe
+gqaPmPP3RCI24fMenI7ChxzxNgMXEpz74cIZypnFIdqV7l0siVASQOcbZ/utlYjUBWuM0v357pj
4TPHa9kvznQYLLBO/sFbeXpMAXHl+7z29zjdTwYeeh6KziBQNevligcR+dyQFGoX02lUNQydCcID
S9qloODoKyjocykaIPlkH9xhaOVwrFGCZ6hfGUhrY86WdOa8csA+hKMSwPG4liuE7MMERUWabSn9
1a1HiLmANEbxtDbxhrwlMBMVgGoDcd2+1KxFJAugfNB4Jp8tUAj99fH3n9jM0tM4lBAzZuDP6O7w
oegxAPMKaFX+Qe+sQcWE2xkTKaY7HEMkWyL/OFCML2BtkmQMVhRGNdAe3/G4MpucV4eiZNy6pFC9
XK5m8d878AuZQLz1EOptPOweDFjSSQbK7F2aXmN6xeYd+sXJUzS7r5gbQm8wwMMHwdXf/NW7Impi
inqNfw20/h0LQKyDGC10s63w1wFsCBToLGHGnPp0+7mgn5gwUOHae0Lmxqi5bHzqCinJLwSxf6zI
ANwYMEva7wdFIvGUOmTSky3kh8Y1802Ec4YybTgOre5gpBOESOqxvbFob2/7w8UyeiMCIP/aqvGw
Ov8hMPbgDPwcmSWGm0YxJaGzN5YoeVimcTzGDEJNC4kVIxbaDzz6FsGZi/n6GObQO//9JVImN9Q5
/BxbMJm1BmveCQN8tbZtPn+RgcyIYYaKTwPMXfz/aTnku//HgUL/LfcWYTjjf8t//V9pOcwQ+B/f
xPF3rM3//s3/Cc19DaxjcYhxjgHeahIliKX9JzSHgfNpxCJM8QojQtOv//Kf0BxeKhDEGBaQhhTj
iP4zlSb0/1f49eIgBO1IjKE0SfL/EpfDW8r/j7Ta1wvS8IYivDQCFRoDEJN85en+W1otwCofHTOs
muYU23AEdD1ApgV9jnfae6OwN+EYBggCCe9LjBRss2W02Ddwh0GmBwA/oZ5fsJ8lud17VKNfE0u4
gNXhBHpHG2G7nvlw88hYDj4E1C1CN2TdeposxAsLd3seUaVI1GF5l6TXRaYSlhWoyzkJgQ6ub3al
H8rbmlLC5g6Qn+v0b22gDSIJPOcxZWveMcS7Em0wRgCB4DPDMIpyaGdXbmmsrgPe54dywu23VNUo
Z5qZvqx7KH+s8HI+JwXN13K4dJsmEprrAmmwDdXNIIUdJsNy4iSYkSmHNvI92tet9JdWH5sE9I2b
EDkDRZF+dl6CDHfTbHU1eTUQPYkKLJvmoP1GSVx/a5tOffh2nIqkNT5ySW25TwPas5C7j9Asy2kL
fIXCRcP8D/obVEv2hFLRHTAnAptNA/mVTnFaiAnh/xYjcR7xulZ7sJs8FStqIaSEt6ruFUqdHRrz
N7sPwx/Hrbqrzs1nzZY3eF/p92CfkSKmOiJZAD3zFCQDQoAM7gCQIjNN9FA3M+q8DbptBe1vzROr
9Ie38fUcstWcASzlLdFPQK3cR6C65rAtYsgAfQa/UKc3p3CbkQOCU4KpQTVhTylMBHQRNWdIqc/R
dXdT8IooIYjbsP4aY9TaHqIxBNKb53fuAshL3hLPDcdpp297751R9VIwEnMDPBxjjNR5wsyEb3AG
w089qfaFkBXlPMibpTR1glNxalrkljz9y5Oyz/q9TouGLf6H5RqB/6RHnRLboRjI5o6dh1AP/S/i
zmNLciNps0/k/wEcehsiEal1ZVZucFgKWms8/Vywe9hZ6ELE/LGZHU+ShIcLc2H22TVuVKTpdYar
jcOLn80PZqvuavLWC+dCqwZt0wX1a4RXlrxHNX3RlaTZ8L79yA0t+8qJIi5baSPs0a30PkySyNpW
uFY2ZtfwiA0rXmuB/iNNQDf5xDf2qRH8tELpvwZN304b5A3RZYwDGzqKf1s0SnrT55Pzwyh0/3Xo
VLK/C5WAQpPk8mAHnvky9DmPhdHGJxunEt+9lmaPGXGndmfmOvFsvWqLH4LTv65EsFNbn/S9IpJ3
E2/ai1jiPm8nrXILjV5q0hzfTMkSDhUneTUIYDjbEXAJGmIyONKgfU2tKHnxkL9d933SP2mOWm4m
wkZ7B3iNO3Vp+W7zZP7SNiiY80mrL+p2dPMpDfCtMluqPTp3eHau8mZq4q0hOhTTo9q886Z2EHKh
8zMC8i0ZdXsXR2p7g2KO0BbvErfmInRbxSyVwjC31LFVOUNZr7mDgjvJq5vJIn5ipUb2Pfl7kyjG
Wt+Hcf6RBsO7bcxAEl7Q1SDs/VDFD5ORk+hfIpXPknCf6oMFVUm7LZKhuBqE6rN5qTeaVrtDrFzy
2oi2bWZ+z/oRyEzePamxkR6oIJ0/yYC7/acz5A85xKZKSvanFOL/3pTnTfvTpjzOjkOgXoqreQTK
/cEoSWtjUJjr/GuXqd7XxojRb+RJdmv4dfgRcscNtqBt4aaIAoWVrqW4Tsy+6t7576tfMrCs574a
qgcRF2zAnp7HhypSO5bAOOx5lgLU0maAFEynzQAyxh3MSNz3hC8OjubMqXB6fhUMZCXg7i+3kxGQ
29j6XfA1RDQ4ICaAVIICO4521MlBoMhd6d62R+WLqXXmj7FDGN1jud9kqrV3ZtygWRMK4XgCtgeZ
NcMX1IDeZRcU6BHZoW4Ed7NDWaRCA6LVTztnVgVrkzMdQrw24QYlXfiUqo3kpEl1c98oZflCLqnf
4RBKjc2QhOmu4+S7tmsnPgx6MV0mWtwSwJxdJLUvyHWThrpDYYanpYTN9csXOZyZCLpX3OP0wD0r
jS/tYHaIrcfiVxB5vC5Qgj9OpehebN9Qf0y+CL/kZah/5X+27vUyte5tZDlXePJVVGhRfwGpZ3xy
ShYuWZANLJ2alAZ1zJzHsOmCB27F8V3XZ22JC0kN3UDH81Bo6NOGwi+eRuZrp8gpdw1iJt9TAt8v
ealUZC5YBeKarOMBJRTB/T9A9JzWjvIU6QX/OFVN4CpBPVyT4WnesM+jMMt4fFnGiNOzIgRxgXC/
VNCzjvE+y6fkATG+ejUqZfiAJAGB76D640E1NfO6rVWuBGM+8uaK5bs2L/wkt8mtIGUouAiCQANi
Z44k/HBxucq6ULw7U1w72z5WVY4H37f2ILbq+5kyEmx0tWf/l55NPrdZp87Xtqj7X0ad6dkuSNAz
MjH6gLvaye+5IYPEG3X90Yhr322NUn3OyHEmQhp6CfqZv3er2CTGGuRDxsedybkjUB2KgyWnLESS
HiIeYSKyRxl27VdceH6xH5XcuK+LRPd2Vl0gSFGUCt9+KwpyY52mGQ5CVuj6ssK3v8XkInpk+XTk
iGtKM+7LVjdHoqCoa9IGXzgIDwWU0ny42EWCg4qUhXR2mCFXQBjBK91WvfrKVOOK9DrFdK7EfJTx
HuqjLQnZdbjJc8VEgaGQf8U2OF0PUqrICsRw6ThYYtxB73PqJL9Sckt/MFKLXazQ28tsyFvcUlam
3nqqph60Jm9uIz+Vb4FmxQW3u6C+aNtQ/VXqTvMwJL3xPYxEfz+Jyf8i2qh5lvwK7nBA3p7YTQRJ
PYoe3uMq6+0NJq7dEcJuDxXpvbdcFUYMUJcmLjQpjYd0LIIrXkHpXdN2Toibx6q+KUXkuVNSkr9m
qdZ7rCnGRej3MFUsFN77yJbyshIFAdcArcKL79g4h4va0PZZn04vU6dpFxae+ec0ys2HwUH0nXS9
Qi4PN9G3HBHpZTraSrVFhRfsct8n5SnNs4MjaxJqbCA+iYPc5tYsMu6GHbwBJSTWJTt7vODSQugh
lpXnb9NS6Pd+msaHcKhMDmzTt8rZtyLfRis0XCeR+O9GGHFXRHfi61iM9mVj24g/EyFw/qpNuof6
Mz2EvlC+Jl4VPdtT1F91o/Svg0mtB8bKNh9RTfWviZfrJGZEjUY6Z9p8a4iGvKeNou6bAnoSzA3z
ENR2dghAN+xFV6OvL/Cp4Clukr0cywoggWBBaVKSE5nL4XYcwTT0fmQ9jqHG47LXxq0aIPWZMp1I
M6GP0Z9xEZ1bFkN8QfBcec9rxPJ5pCUXRBtHEvV7kQJcjNqbPrNL+Is2p0KnTMTjUm3Xlk51AJ+F
TjV2tHTPRdS+Hip1Ts0Kq+S+bXTiH2Pp7WQxX2BJgpTvqBqRMWR++r3nQHjzaqX6GTeltsOX1EAA
wGfi6Sq6v8gqoFEY5mVjitnLbSFvYGnfO1ISCzfGIAj3Sjc4RPwMz5guPKQvH3apDi+KFxtXjWMH
gCAaohyNobnktnm3uW6TdlmVw0EiN38nm43Lb2rmCbDJqNpqavFqoITAgWFq6Y+aYJ5rkG/7pBd5
M+sZM+4XTg8kos1E/mSKjjwDK6mvezBJRLeURMfhE/baHfJRZpKYczVL+8zsLUrj9MJjeC9ChSeF
NhId2QnPICPGVv+VPTe8d6oEnWkVZIEjnMUU6vmQS7zLvrXJAFJ7dqLSnPAEKxaMH/QPLr7W+LLD
7e1KzhkCm4lyaCniZBDXIQdLj/T2OWUjDveVN/ho2oIBF/EID4J/c6so4Axx4XKJDQUam2pOHiSI
GrQbAge6C2yClVLiMD34lRd+8RPhNLwJ6iy91MygQ6JjmIKssdS6Uws7uRBtZe/QyeDJJ8aI6jvV
9mOgDa7SmtEuHBLly5imHQMo9fp2pknd+HC1Housz4Ev+TiihyAL9K3OEe3TkhxfVNPCPW41JO8i
0srb53BS7J0vxvwZyY6Sb9oewhRxvwoRZ4pr+9khpeZFIQf8HlAY34rxf087JCP6oS87yQ22lV5w
W+YCah1B2luYwPnbYIfFY9rI6GJKhSf2mT1ab6oxtHeAF2pXmFNP+lthX5pT7Twhk3IQ8HUez9aY
LIFNbVTVoTDH5r6foDIkQVa8DyUH8Fj40zVyBkGqZiwq1w4UnT2rqPSvqBajL9ngx7tGqfHJCfRY
4VAHN2aC4M8OkJghJEr3KMGJa4ADCbP2JfEyTulmnG7DqDCfEkITSKEm3dtmbDQ7/vc23KWTET7p
iSU8Xt2B8hGWAyGQipd2pxgK74V06n6OIyxOXmYFR1IRPE+jyXksLeMqDsPeVabWvmm0etzmTdzf
OyJS8EaO0zZEe4VeQNd6EGUhd/4S7xh8ONT4KD2qX8qk58AYq3ob+03rJnYe3BpqjLAlQF+8MUUV
P5NdNO27ooneUYcbAKbgO23z2YQ3KBG1+1g6GZfWsbiK9bp1tSjX7pscmdfWSbXkEFhl+JcwppR0
ijEp9k6vSbRZmS4vbRmTbhmKCF9jnuSQ+To/i6pdpRehO0T4iscsBM2lT9b3JlPnZNiG8xqsQHrI
JBjMTJlzNpSaPKcoJ2re92W/FSFBAyfWmvt4HNHh8SPv2UuJGhjTeDWREbENTO6civS7FwCH2QMO
5vQ2iEndTvvOQm0iJjJTjWDYynDO+/ei5qDIPr0J8qLmWlUR1BFqRGS7FJ4Kam7ysoyoqj18aUzD
Q5crFPtZmH54lRtj8ao3XnOth0Z7qYwmbx7DrLUvqumP22SwjbeUHYw7xjQeyj6cdoZVgD1AXHEo
29rb1UUfOhdpHfu7xOPRkjqe99yUKVIbQVg61FIHDIoCidcKvpSKYVzoXZM8qyMHn171ggwZNf8i
gwoCmIYb4KIOnOjb8QePnKFMn9DIVNWQkqKmigY2ycEbtoA2eVaEyqTGcxJWPiGDIfFBhkALmBP5
87S+H3jzbvtU7rU6e5eqRmhRU23jHbF4/4s9r91lQZZcm5VdvXJ1E9dtEyNVb4UX3EDfyS4GEMXF
nuuhnu6bpiK8jFXFTyHq+eBWC2pNv8ws+M2XOGGTW1XnDEeLqM3iA13E/4KPQfsCgf2H950EdvVb
d+HCO4b+NwqLcgqKAxn+8/OujzIJlk6zXQE3dG/okfm98mFtEjYLRo5IK77HQxB/NWRW/axiZ5ZS
BYV4rEkG/hqhyCE7UjfwuoTRRBqKUujf9UoQLmgRJuGiMzOCZmQVQo8LfASa6MQbkuZy074KjRw9
Yo1eQGz/907i/zde2p/Ba///aGnf8zZrqvHppx/m/1Rc+tuFq8Lo/of+9V/e38vsR/hPfY1//vt/
w8gtasVQ0NLAp/u7w9e0/0fi6qW0Iuudm5b2Hxi5Zv2PYtlQ0GwbX+y/COb/dvua/2OZCnR625KW
rlJRQP5v3L6/L0Axg9Z0W+XV/vvCc3j5mHUyWHswVGyH0zSOb4E0BwrR/DMMf1jgv7sv/vP5BeE8
sgBSgkskZ6POEv+qTpCRbAgO1R9dNQ1ISdUeu2rUxgr+tfhWTQp/+CeL+k+LC0eJw3FM6N8z9zBF
1eheJko5bgNtbldD11BdHu/Y2rgtnOS1qZhRP2OdSXviSlOEk91ugknmJ3aGtYEj6PB5Q7CckrcS
sI49enX91nSEZT8hZ1FHZJUNYkECmry00rEsns7q0HLDLWyl6Ky5QXgqFjCLoPXaLccvt8fjDYD8
+9PEzHVEP/fIDqdeacg13NvJmEevHu9HIqyKA+FrV2mlDQEchXEyPB9vTp1H6j8nyT8LwZ5H9pPH
rIAlHRs16Rit73fllhoALrn61bYbnUR8bVtziHZkkAy4rEZL3MhYsbVkS56zTCngd2zxr/V4/vun
XwA0Ne0IpRsoZ6Wx1ar8V9CNl6XSJahb/dvjjawsRHu2g0+N5Bhrb48NGi887O/+7KsfNSU5HP/6
WhcW20NiRyFXi8rYc68Kfyp5ncOf1q2NQsl4MnTg0V4cb2h1uhY7RS56oygDwyBBi2u1N5hfpNFY
W9904N47vNxbv+XCYrbdRqb96yysOd7y2gAuNowq6aOikKUBnFFM4KzVCrkomR5khp3XwGKrkKR1
25DhzL2p+ODy4zhO/e1gpKF3ZgOLvUJGIyzjuhBulo+W+dDk9iSeLaEr/ok9dWUzshaXMZJIcFMM
BgZkebrbhwH6KtEFsIbTCJCF6IfgEESTdqK5lRmxFjuFk5OS00rufrmwp/SirxDvEzpP8849PiMr
Z8Rc+eWzzWh6TvZcISy3aVqqGmRmnil7ZCaIooqwQSRxXjML+y/zrvS0gUy1QoIzjqFT3pdg3h7q
KA/uz2tiYf19PNhqrxgOHgAoFLpaBvE13jkOi9iw4+HMCZkn6tMeE9gAzW2rICKc6OMlSmHlHuIJ
aTfHO7E230vT90ISP2P4j61FaGmjRIP+1Zy4nR///NpsLwy87ax8LsVi4tGYqdIEPvecrBk5mioi
0eNtrHVhYeMtseExGSPb1QGeh/tktAexqRXSP06M0VonFjYeO8JA3zFPQVlpzkUZtJGyD+2ibWba
TFaeN1az9ODzTFsSHawKCdD1xnS6lYiF72oyw27HzkjOuxIC9/2tidTpIKBQicZtdDVtd4Zv9sVj
RTwyvtZK8jWuGhE4+C39XDPPu6yZC3u3RoZMUahr0FVMk4vwSW122ZAI7YSlrxyTKDB+69NAgofZ
yMpyVeFr1iaXrUmCtNN6OZlDeJfJBNar8ERjK7uxOS+RT9Y4+pGvpD1rjUSAwkJ50Ir+hlTVrsPj
bYXqHaEmS7mx1UYdvh5f3vP0/+EuZS42gGQgnZjIvufyCgnUu9zXp/p7LaegQEdb5eZjDIjHZ59L
guYGKA+u3hHspfF4vPkV6zIXG8TomVx/Y+G5qSUAaelgKHrTKnbHv7529TAXGwSMwyEEWuq4mkJn
9pDNu2Zv+1EyEr8ZW/+tECTCHPTJzoy7gRdcdkuujg16JEatc8LA1/q42EHAZRoF3jzdLSyv1rZE
r34Ww9CXJzaotRW62D8ogmGq4xBZrq7h3vPHHoyTnWRP4Pcmd0i99sS7ZaUbxmIDadXKtHFW6q6v
TNFHZJfiwesS/8T2tPb1xd5RanjzhKA8CMBkxK0t+VGIeMOKWivH18KKbc1lXT/bVh2WZOIOCHmb
sffkJXQlKb+UhaaPVDdqSfSQk1n434t0quWJmVnZ2WdE+ucmNVBirKPKdE3bw6U5WQ4OwCn2y5/d
yNZ4YnmttbLYNCZ9isvW5HEA7ifemw10biKYcgd06cxrmzFP2qd9yYQgnEXlMLk1qaCuDM1ulxSG
dXF8ZtamfrEHIGQIxMAB4UYyBEfZqCh7oZueubAWWwCvqJwkMExB1jPHOlDfMh+k4Hk/fWHaKtFG
HQcm/ClLTI99l0lt1/kCJs9531/YdhC1TaGhGnfxOjuXQtHKC94D+nlDoy8sWis6o8B3CkLLgzOv
p5xmo0JFkuO/fW3z1RcmbSM+Rp/KvJL4udP69qAJsrRS/1134ufBFq6IzQuLJHqZWpfH21wxcn1h
5JEiKqUnKuTKIvqqiJC4XQt4PNEL4HmTTx5yk5xoasXs9IVxZ56BPE0VPexS4yfP2xilZENut9tQ
9+vEEK5Yhr4wba2zgHYg6Hc1DPzJaXKyqtHynHhhzPPwh6N/ru3w2arRKGh6P5m9q+qks2KAHyKO
b8A5UdpP995r8rQ2jhedWGxrU7OwcsLmiUegvHVrg1JbOYVldv4kDzGUoZ2XV6DTh+REx9aGbWHy
nPheHKtaA0eYulXbypBA6oIhDnbHV9na1C+snuICdSyIpO5tvBeAAcwZjko5IyeLsxOn1VoXFoaP
41Z0KkKNi6r1+/rZQ/jv3xQAMX6e1YW5yvPnuY/VEJ15J4f94LfTlkSfF8sqnE3iWf55a1dbWL+B
rkq3ba/blwlyVQ1ixoa07fbE11cuPdrC0LUi0qUX2cBfMvHVn0VAXe3cF3UEaNOIztt9tYWJx8VU
CVGb/+6CLkn1Nma87PEpWJniuer55ynQDNtrSRbriHI6JMPNX6/PH6C51U9Hdoz42Etqvl5Otb8x
CuhNhUkWZ0yk1pTRmX1YGHWgG3auSAUfji5/5hopKR51q84cfrnoAgAfO/T5OOkp6X7Sg3HvQ/v4
V77DajRhZT+aIzOfB2ggX98DQsdPl9VBd6rnoYHwWOvTRVfob7VFNP34PK81tDDlNChklmtKS70/
w+1r5S6KS9Tc0bdAI3s5TE94i9eO27/jrp9mvEYASMZ13+79UL3QvOHGjp2DSMot2ht0Hso+6PTH
NDTAZOrndU0ubFxBFgBDTTR70m+4P4Bbi3RvUw/hX3qsPlvOcN4NkeK8v81VWSPt4pLe7qkkgX6Q
fP5NW4EfPT5BK9u5XJg5uCDhhyhg9jm5mBe+MBu0UTX4WqCuJxbbiq3Lha0PrY6IwXJayi9WpO1Q
bjEmaWxAp7s73oeVRfZ3FPrT5MtycFLyhTrXQLr6RIKreVFQU2Rez+pGqRzjFvVc6h5vbK03C6tX
Q09W+ZC2rk+loisnqqk2Gkfj/vjX16ZjYfZt5RWaPxqt2zjaRy2QoNTkqGTgMM77/tLwKVSYjqiu
KUAm7th1v2qe/wiZ8fH451dOJrkwdyrIphY1SBqX0Ge6ISwPYyUPnmDXXZHRrZ23ZtXF+Z3Ftagc
u23dKjRuywq5FM6o+8Yc3o73YmUS1IVlE8nui5o7+n5m+me19xyO6huMD8rOH4ufrW1Wf4viP61X
O4SKxhVhdMkYQvkOJGobexRYnSBW7/08Cl1octpWp5Tp7RBOPvVGyXE43vjKDKkLe+98ajLEfNlN
uB7ejWNCqi2kqANKT+sCuVt74oWw1s7C6FuYqgoC0NbVQePEaQzcWdLXQpJgWDq/zuvMbKOfBpK0
ztLqwqp1+64oNmpFFnGKXt6SxUMCef54IysGPyslPjfiZKYeFiJtSIKOfpqtEV6x4VgPxz++ttQW
9i7R9FdNBecaFNydWvv32gTsqB2ezvv8wtwRrTmRF8Stq0AZ2sg833t9/pGU9pk/f2HvVC4Z+pBM
A9cW/UMMLKqPcmCu+omTY2URKQtDz3vP8xuw5Bx94rFTgD+09sBLEz5xrWjZCZNYOT6UhbmralFY
k6AiEjzF6wbmpd/lrx50FL8s71pZnrijrEy1Mjf/abGKgCdHRUlaKqlyofOQZ5M3hKRrf3yqV5ap
sjBsKtmN2kCQY59P3aHq5bVunJiFtR8+//3TDy9G9MN5weNVU5vLos5R1iFqBtRy3g9fGHGYNEPQ
wmClwv2zUhBCdn6e9+GF4SZgKospZl7V3P6LSjJ3sWMdzvv0wmzbsqOkW29CqKkj9WUaG+mCca93
x7++tiAXVmsjtCJT32lc1buPA93Nm+Qakb9rKcqjrOWZy35huxTg8UmgUsSe/fhxIs1MKOZfZQ0e
2YcIUwA5O96bPy9M6SyMmFVflonCncCYQNAQ7StRQgODP/71RSbZ/9XDyKXE0K47q9GNTuyHC9sd
LoN3sJu8iP2PCqDmfbfP9jnZO4/Vq4fg+sTh9meLoCz07xYR+EGpl8HYwPDzb5HNfpCalmxy4X07
3qm17y9suSeOSKaDV+/VoDiExDh2noiewsAeT8z9WgPz3z+ZdNW2CuFVGoCJ8QDy/huyDdL0nbOO
Bflf6jvdIK/KdqgHnWoPgwRdSppvbRknPr+2ohaGrfahpWmD2rhIpPU7MzfqQ6kP5gnr+/OhQxr7
72MT1DpcIKMVZOCRQZe27TdrIvUlE69qqNVnTsDCxAen1fvYYQOhiMAMQIzROlEMvJrgUJV5feq2
tzbPCxsvSBf0iI41rq8Xf4m+e+uN/F3xkhPX/ZXPL8V1pC0plakxVJkOaCmZj2SRcB0no685MRtr
TSwO5yqgzF0Kdc1tZHBDjvRHFPa3Xma/Hre0laW0VNNFqaXoVkD261hqt1Ukwn2o26F7/ONrv31h
xq1foW9tQaqEBuUylOrSNtEz99MJHd7ab5+b/WzEBthC5OO1S16a3MpK+3AgJZ23QO250U8fBycW
4XiC26OPHTwb7Srv8/uyS0+Y8IqR2QsTloQ5UQyTORL33lNgm1fUOHuhDES5LSkKsD8+/muNLCw5
N/rMoZRN5ZZOqEEcLw5gwb+aefpDZPHF8Tb+fgb8dyBB2gtLbgtZU+u4r1wTuGNaI/41VDmXyTV+
ACO9KTvy8TMf/CaJKhDCg7lkZfGswz51qY906pGyttQWht4LjR1Xb5muQN7XjfEkdOuldrQvx3u5
8vmlUo48uzqgOHHtekJzfWncDkVBgdBT7rs/X3gQGfy+2DrPjs0IaLLbN5RUkwO13bz60deqdiPt
ECJidWI3WTGZpUIuJKOoroa4dh0ShGJ9vEtJnjtviOZF+MlgelHJBN1K5QZpZ8ARsczotjRBP/eR
xEF4XiMLkzfgeWfgfhmoEaoem2wS6G/AJ1+Of35teOa/f+rDgBA2MfE9sKN09SEdlWaLTlXbHf/6
2iJa2Dz5LgZ3GVm5ia6+9VH0hHp/r4vixBpd+/ELaw+GsogrcsBdQ4YUZpNx7jQg7AotPvH755n8
g6VbC0unopBvt3ZSudMgHsNUvkDofRiy3B2ydn/eEC3MmFK/JR4Bmqi97hZmwy25zocmPBVYW5mB
pQwusUcvJTetcivN+q50Nnd+WzaPqt+HJ86ktRYWliwtUvG6kAXazgCJMlGv/ZKyEWj+T7y81hpY
XL3TwRMN6YB0QferjWbKey9Q7oPK+XHWDCwlb02lt63uMANsqNekNV/HQebanjxvDS1Fbk7vJ21U
+pWbxeEX1OZPJYB4s/Pvi/JUXGJlmS5FbQT5K4U7d+UqxAKNOOHZXt4MNpAV6imcN0gLS8btCnqm
FxReMO030zdv5ioESVy+n/f5hSV7g55CpI84UhmrjVOSN+8bAExavT5vH12yoBotKkWUO6UbO8Mr
5RweKxk/tsJ5Pd6Bla3IXJixovA4zAyFCq12QrJbAB5qK4Y8fT7+eXUeiD/sREs1WhQ50dRFIz+/
LF4nK32o7PI2FPU3rRT9XsnN19CSLfV1KaMTxVZLUe4GuHEZndc/Y2HlHRnsXmprVIN1KrlVax2o
B0TR471bGbylVq0VmZ0bQ166vjEFIPAsrcyLn7bTxSdO6rUGFie1PuaKQ9S8dMeibgpXVcuy3pCm
CN/nvB4Yvx+jY0ydyCr1AFtSc9jfxYNVACByLKigxxtYMfGlJA1eg6L3joDQ6PU/8FzeDCZMwlKN
7pRKKS6ONzL/2j8tsoWRW9Yw2EqnFK4WV69GOBobxawBCvCuP9GNtRbm5f3putEkaDdrDdCkNU3Z
T2oxjFfqJOO/YIbDKD6vF4tDewgrs+oHhioPAHc1ZrUrYvk0JOpZchtpLEw9kXmfCsrKuVVmF4ex
VigGk+TBidNuZakuRWqd1mljkfTzRBvTm5J7/oGcyuJUdH7t8ws71thlDTkyxcDiyvrCgnNNuXUv
N0+9IlcW6lKSRnQ0zrOiK1zbyiK3xqVZVfZrnmV/Gb5+5r1yKUazQIIhU69YRnrzHPr1Y9BMbyBW
Trzi1wZpYc2+N/Zakvila2XOR5YD8Qx0/VQoc+3j898/mUCZjpYt2rQga0BUH8JU5WUbp92Zy2dh
wkXTBIAwwP57cOjx6Cq7KgFwftyy1n76wnqrUaC5oMiwa+dNs/Ez4xLi0imrmp3Df9h89IXZluGA
PNOWuQsMPhSvPpX5yhR2QUVxcZPSjtW1AAynbFvPsseH2oIwclk6kpIEqt6CJm5LGavxVne8fnTJ
89F6mAdjVP012CZF0jL83RyUMZXVLtPe86srylxWkSsmCjI+aHVM5NXRpNl9KE0ch8+OlxvNwTRq
YM9haSrjRT84arg3DfL0vw6WrnsPjW6K6Jvim3H7I8lAUbPTgB+4g9FPAeUqjKzxutGarN/3EK9H
sNeqYzw5Qyqp4DB68IxVqnC0wNedyT/0MAFAf1iFqVz2mRc5l7mlOd4TFXoClSJaHgW2NwDo7ezM
6VxsZOmgt/xyLZ/J9cMm7zPckWN+3n1rqbhDUTlyPUwKF77cRzdk947qX3lW+H58Ka4cJEu5XUcI
aUgkv91oPXaZ5MrKHXeynd15n1+8OYwOoY9KnW+X4Maw8YQTb4aBIqKWPLHc137/4kZSKb5mQg4r
cK2Aus/ZwuCQfJhR9XJeB+Z2P+0ygBQcakYoWJOiOCiPBSykfggPlPdIz9tqtMVGFpih0mbSrF2L
MM/lRPI/r79KfzregRUHkbbYyKrU77qu6NhrBgreI9yNrrnyTvuSoqmXoxaWN62qnBWnldpiX4Pq
35AU5DBYZG1vjLj8UmXgXUevPdGZtdle7G1KWAFTsIucqnmlAa5qNPJLiTj4K/6R+Mx7z0z3/Tzl
1FNWJ6GxZk0/haIaiLD4WbTB8MMSdOmEYcyT+4ddeqm6AwfXeyJomBY9+YV2+soQ9XmZPXIpryta
iI7laFEwJ87Nl4yyjO/xJPIfKcXPv465lv86a2kt5XWdUU5a1xJdTUogdhvND+FQoYOjRGI8aZB2
QgFQfMBe/jre4NqgLYy9L7JEVQaf64qdf7R527shVf7OM8Ol1q6gkHA0+RzK2kgBR6eFVVyIXjnv
KrQU2vUKyfhGiMcry5PkKrCzmApOtfLlvIFZGHkdZX7s5Tm7eNZSNDLTlA8eueMJs14b9oVZW0Na
TmnNVTT2kuSyzeyIeHpzSoI4T96fLGFh01JLWiecDzg7ta/0pLjjEvehhSOIWMoznDc+S5MGQtcO
PI6B6WQaVHp7+gksilJtZ31+qaozpJZFAXVnXMO0OnEZO5DhFI+qpyd0HiuyN7mU1ZEM7QE0BmiG
YquJH8KMKtSg4TIJj6rOxYtfp3fCtjp5YTacJ1eAuarxKhCGkZ+3BpbCu8rSuDtG3Cp7ivnYVK+J
8CGmUM2Si/PGcGHbpqJNPEbYtKgYS5mQeKhtnCRD2ZwKh66sYnVxkk8KhUzqTmaupqkh15A+6qnR
G1OJ+sQiWzmc1LnhT1cFs57SCmQYeG4fQH8TH6jG8UZCxvfzBmhh40mTjo3TThQJqzKqKPjar6kx
Tv32tcFZmLhfAqCsYyt1O0W/SGR8JWV94oa2Yt/qwr5TIRQfeHzmTj3CVmAKbhbIRzPwb4UvX88b
m4V9N0FSUX6ly1zHsDWgB3DjCCFnJ8x7ZWKXWrreAgmVMbfUwcinG19Rh93UONGLbgfyxOpfa8L+
fe3UgN5yPVNTl/vanQXTlVqtLuS+E7GFleldCuh8qh3pVPdjfCKhHzQvCA8w2M/0Iiz1cz21ouwu
1lJXp2KIO+pT9ZJHegeWr83OgzhJZR64T8alOwPJ/5mScknOIqRQ9sFT5XM5TuetIGVhvBSH9n3P
CRkhPehv7IZaAJxD8uH4+lyb3oXtUqNz7HqV0z/SIGJfAn4zpsugifRx11Mt1fp1vJm1aV5YMcAk
QMmazyZtClFshowSxNsYgHa+O97AWj/+y5bDugTdm7oyaUFNqjvIh08+JaKPf/7vPeEPdwFlYcfg
URpYvXTASOqdLZyDmnUPJTw+ZS6Fng8XuaHfjpr3SwHkSD7xiXb/3C3ogr8vriyybRGjpdzX04xF
jhv/ohtF8ZwFRnaWgatLrV0SAupVZE0tndYrLtSaqjpFSo2lJjTssyZHXUrrikmAO02zhNK8yfe8
TK5hwIY8vqYTzv+1UZo3+E8m2I6wndqRH86l3wYk3xfFR2gZ1f2UOHl31iGKG+f3RkAjeR5EnMSd
KuubkcSXeRA8F9F44ib1ZwtRl/I6vVMIpZNSSmI0pb3+D2dn1hwnr3XhX0QVGphumXqw3Z4S28mN
Kk5iEIgZIcGv/1af7+Y9fd6Oq3KXcsWNG5C0tbXWeuJxYOWXQM+fKRn+fbNNootxLunUtqU4PwJW
CXgP+uG4lvNbZViXKcA/YtE2/JM36nzb/3eskEuxXUcrbbcRX4WM5A4oQhnrZoRljyAZC0E/n20m
r92xiyEf+VuwehNKfuQNkzWVGtrXOPTpMP2VIpREF2M+XIzoUT7je5T+mpKacYSt0xFsXdL/3VO/
FNutvsRJgxkccAYL2x0rl7gnSnuEpf553vqP+e9fnsVlkp0P5p71fY3XCi6HBn5ShKQilQTZjzCq
EG/JS9t3U4rzd3Dhq1GE8FUB+9ghUBjut14VAFUG3HkKChviqGuFMnDOgjJy1FvfUcDOEIheDon2
KvuTAY14s/TVfFyBgYNjT5sYQfalLGO3kSBjlgRWpcdRlNt6X7oQxJ6qvnS2lDVOOd2xjgEvyajo
lp9//vZX5oVLIaC3+QM929qzQuAYbYnq6NaANLs3oM29/t0lLqae0qnYAr52vZsr72USbor3D+DV
9ZPnd+0bXEw62MyujeObesc2ROcqyg/DNr+Bx/3J5unKtHCpCEQcT1Nsk63RrmgVhX9oHecsWqHF
SDcEy2/HAJ7t8DAhVPnv1BIICv3veZQgDdzni1ejJ+34Ga+NykGbBBMPh+ozLFKfrAlXJqHwouIA
yEgTNrIaofEFomk3BxMQXY992+a+mT47tL32fC7mIOIWUgNjW+98peUzNOv8PiwL+8NWxPmk+3Pt
EhezkCuioKD9UGeTZUDPrcrO4ccEHMi8lwbGxU9moiv361INCK1EoRcf6TeFxOlIrj1LoHKDYUA2
W0iTcPn0AOtKz4BcKgOB/UOIz6jAnm8+RPgGmXQ2b+yjr1hqx/5QE4BSfAr05WcNtHO19C+T4KVC
0LE9QUuirXdb6+xL0BaQxRO7wFhtwxxb0mRUDbkN//KlCC7mhADYm3BTQZQiGCeYD5GavLwLI0gR
/GJR7icv+JX34gxZ+2fR4+GzfYmUlhTsjP7WdpIng+7aB4UK+5O67coKG5x//o+6CmlqgwTSFk21
wJtzX5IikY772cbp2qdfTASLRMOUgX2xA5wwzEe5yqRSxcef5+VrH34x/F2/J8BBK5GSRR5dAMJ4
539y46999MWYPyeWTnDviHTbOCxTqMjJ8Ekv9tozvRjrK5IEJWg/Iq0lvRnLeR8ND2P1d6vhpVAQ
OkoXaD4kefaVGY7wJ1a5lc5Toar8z/f8yl9/mZYnvACZscyJUgvaVBa2Pbhcjutlyil///kK16aO
y3Q8JPCOwkMMzq5FtjiVwxv8iSdEKjwCcJYLx78HRWiJ4eL53fSfvadXZsZL9WDhBwUAGlrugBxX
+dIJeyQDZseJFSTBQUz4yUR/ZZa6lBE6q8URUjNKJH2ym5HxO7GIW8NM5jEGt3h/i/dui1v9d0mZ
5FJTaCtADiYGwjb6UY7J27NzBVmT4Zb++WFdGSeXSXglpLqD4m2Eg3D/tli8fPWGb3/30Rejey2t
LRpgkDM1azjpdYupXHlPf/7wa8/hYnwvcEhsXdGJtOmDF7CHE2d5C6fvDXoVrKVPy6pBlvhMTHPt
Jl2MeJDk1mmZQXwwa+GmoJfpDzG20We6uytD8lJUGEHuzYMa2MWQdxuNZ1ICLdyRD72IzYn/fL+u
fIVL4aD2WwGyNIvgOd9iWz8SwKf+/MlXNJEghv73AsT9DbsyGC12BODz5aapq4b9AFQJIhHoJ8Zj
uYInD4EH7RD1u1k3ejQzqJRZAGPu/KMEqJHvZhTo4yfl8rWverGyW2cgSIeZz9u1cS4O9dI2Mq8C
MFOSP3/jaxc4P8d/rLjArQPrA/hRqqPN8Y5h3a4WuCUkyH0yg14p+C9VhuNc620Rvc50h0DMWiwP
UjSnWoy/PdfkGgSRP3+RK5Omd7G4o2T0WA+KXwZkI5AYOMivqwJMVO3sGx580jy+dpGLaaAPFj6J
GRdZtKnPsO8T3eRh3chrRKZPVs1r17iYDXgJIJDUMANUdMvbdnuYiuUt8L3faKa8//leXXvoF3NA
V4ch8LpizgAcB0zccZBoAxZ1/leffik3LMK1drnDEAYDg24MTltxUqCdv/z5069MMJeReBytNrBz
hzkDGKgFjkpAkzZHJClD/pkN6srtudQbytEQYI/UnAmkHnzt5YhEL9/dgk9qrvNBxr9sDi6VhiBB
mgHYNwQtj3hBNeBrq+vdURnu257vgR58LYPPzIPXvsrF8Ib9m20s9KZMRqTJPRfgHPR3P8snvDK2
L+PvGJiPm6rnKRu6IvOId+IMUutoGj40gV+tWn/9+Zlfu87F2NZmQGBcAPaLIOpJ+sUDWME3qh/u
+bQ+nw1Bn0z/165zMbzBCAWzb8CTMYTcg+Gc4xjqSRkHpNRWpKv8TBx07alcDHFn65tBKIacKXiZ
UvDWywST/GeZa9dGyMXo3mA9EXIZpyzo6btU/BFRFx9dX3xSNV754y9VeGVTNl0HhmLmRWUQO5RD
u7+JLvvzo74y+12K8BSpobnssD3rhNZA9ox6RQ6rbmSTrz5VY87Hnn4WdX/leV9G4ImFAagH3FsG
YMNPpPffoV/4tlCvQPchPPT2M6fDtS91/vk/Ftm+FME8+7iO06CpNnjmZHurk7oM9yGkdH935y6G
el1hYgk3OmZhb8d4rhYsUOOwAFJOH6ZGfHKEfeXlulToRch6mBvPG7Ol1kvelCGNpROo22Il5u9G
4aVMbwWX299GM2YEvYAYBoWfG69um6K8N/7yDsLaZ+l41x7/xXAHqZFvHTpdWRSpIa6d/tjUbgWX
UHEPduQHQLufbOCvPf+L8d4GazCDAtwDsAyEa8+Bdau2vgVnagGwzrqfjJ1rI/Ni4AvO1UgqH5eZ
hzJRRQ1IXlPpTwqs/4g3/mXdutTpabJuQo8FOifQFAc1TjtXltdFZxIEBN8aA9d47dhXj9sD7Myn
SPIhRwDqGJPBy2cP7O0/v+hXHtulpk8wXEpDNZ6Vw/zhs1Aizq5/LgZy1yMiEJDqr3++zpXbeanp
w5EFDgbWKMq548XR4vwEPvrLnz/6SglwmZdXExBSazYE+eDrJuGDaePIeGIvpkbfLFuhX6AYp7u6
EWX+5yte+zIXswNR0DpuSLHLN2GVl5zRaN2NT1QbfjIxXLvA+ef/nOOmUGOvAvR7WIZZNw2xcv+y
oKQXyz+i7IZ5BdQ1XyjdbXJOo2BK/+62XEwBgMNIAWQibss58issYE1qBh188qZemSzpxbhH/A5M
JGvHUwu3gNfWt+3YP7h+8MmIvHbLL8Y7cJUo7pqGp8jnyK1H73krH/98X/4jp/uXwf4/Oj6kZpUj
azmC0MPfFPjjX8iu10ctRPTUTcsbMxUA1OPJH7d1Z8tF7wF2rZ9qhCVluind2K5dFxOll0Qx/sgi
n4JUW3+Wn3hlRr1UAbY9GSqluwBHK231pgaFc8GNbFAok+HIESjy/Of7cO065znoH2+1PNPfQyP8
vOmdaQ9b79r+phrOnT0wnaa8m1H5fNZ8oP+fDvNvd/38Z/zjcsFKRbtUg8oAITetTYiSivZZ58FY
NcWj8gje0nKAdS8pRyQK8ZjV24pdBJiGgkKLOA+ganSq98sm70lR1chjHcRE9pOS/vCdMQNpJjb5
1VzH61gYgLVHKRm5iUrwqk7LJAzxDxa5DwN0gZ7p1VcOc1H3pSPtaGOwZzcHeUUucklZ1QB5nixk
Hmyfr1tPgiJdh8UAWcejDhsNITsntkFYHRn4oAn0AKAIBzyIldrGb2O38Q/gCuDwDoCHD26Q0N2I
uMJWd4uj1pLuiDgyYLKN794B/j7DirqCAdvCh9oAO9t6gsvvJiS9c2zbihc6Bi5eHiHB8nem5Wqn
3XK8p9OK08RaQnu/hWUNaEXDkFjbBWuTo7uri6Sypsg9Z+Ox5PKgymh7K2EEeG3JmIS2yJXfHrpw
9M5DDExlJY21qRCgiPqVG8ahdhPl8wwQS3lA8NWyC9uJ5pClpnXv/erH9baEQyghgb1jZsi9DpYD
sZjduqjdQKMhdZeRJDIEoN6tcCS5qicQU5Nx+EWnm6ozQ9zZKeEITwYD7gbJsKAi5NFQ7qZBHe36
hGSbpCUV3CQ3TYcVF4nUZR1LjUBL02Hl0ojurr/zTe1q6k6JnoCGnd4LrDnNiN8a5vuptu/W+TmR
6hdwDu/MeYfp624b6MmGfdzXbbIaN58V7hWCwzQ0Sf33ZfmFHaVvnwx9HtfxiDyleBzlQVLcMaDb
/fXrFPVpuU234fJiivKEe34H08jBs827Gy0eZgeL1xhkdE9uD3CvACIO2XwyQ7ABgql8gs4XCV/C
7/Y2ghHZAu59IvPMk5CJ7lTSQuwgwGYq9ms1HnjvsTXFuwkPc1GhKkUTEjDgCDd+6tN1G6ITbq0b
G6x6+A44nu06/pOt9DC19rmqtB8D83lsRnUrVp4EFTstpcrdNbyjYvk2LsXXqlx+M99TiMzuUzgG
gUyNDEy5TvlK1+KLnqcHb8MrNwwsDnFIlrWqfO827wdpnVce8fdpi+5UIJNuNTfatWnp0K+G+ch+
btbEdUs3C4byLURgDizRaU3nk5I13otm+emYaopBXsu4HFIBdvV/OKV50SP3afHgbV8ZeO3TC2jC
z0yylPdjEK9d/8Q2BNlG9s6jrwBG52A5ZLbyblsa4CCJR18Xo+4iVz0VQJKslb1VQZh5/QLKxpA6
TY0DBxCto9wh5KTKBjDUaDpNiB8qpzEtSvfQudUegRaZ1OHeELtDWslNUbbxUJGboZjvYRQq0k52
mS6LA0CKiazlNwy3eFPivijWV+FOKTh6yUa+1VvwEMAX5/hBDD1dsmK9xzRYQvLW4t9VFJ0kouXc
cIlJe8+7bg+kbezWfQYd54OenFz7/anAKyX7FuT6JTMAVZApqtJRq/tCjnutfgf+T8rqF9ikdq0M
Yc5B1QguOhVT4o/8lcoSO9oyZs2hj+QzDenB7UG7KbCtAhRhR/lYpXAq3lLm5jV4QvEg8UzD0ajb
yXhlrGn4Dr59Hi7dA9NwHPYLe0dUNpps4Tvt+9N2ZmnY5ViQ9naNZD4CUAAaemvOM8YXgLgeWrPt
C0GfG4ultFxhQoQ3FeU8jYqMu8EDViNkwhiPxR3z+tzXrtgHJUiikQ+vRj81gBGoDS+FThfsnVPr
LzIuZuTLaYfzb1st2mcg46I+bme7iUxr2n7RFc6bYkhpgoeZhvy5sjYK48C0+rklck0HAJnjqQZq
epYwia/il7eOI1jKw+wn+L+6e16a1XngRCM3WQ4dNKSVQzCuG3eCO74M62AnOStfeQOcSEK9qAO0
oFTBEPsebs5LZMA6jWFKQI64rHjQwFHfC4DV2ay/8GVpX5qoQMYt4ZhS0w1xal28lH2T+ZMrVRJy
ZucbI9f1QSAaF4R1AT3R0et89SPEofhbGKDL1o0jO3E+O3fUdjwRRqGEWgZbtPlk9ehkDYlQzngb
qXeN480/mAM1eLBy+Q0xvrRIINju3rq21GfXP0/KZWtvhZFhAoJ7eyiBiVcptcptD0wN2ksbgYTT
g18BbX/bN4LUv33Hm/QTqRr+bIsIOhSqHMXiuXf6H5Mt7Q8haPsS1rOLaaLnB4tz0zsE+q0267Hq
/wbZeyHpMPXRHTxtb3UTOTdzAAhgNk+DhyG2OJFO1RTCPwotFjty0nm5mHU75pWaI8zlmr5IGlbf
NlF2GDYKC+bzPE3dYQ6IfB43z/1ZFAigAPGptOx2aaLho2gm5mZAQulvcILZ37IBPlwYUNo31bLD
6Pj8VEtLfzG6AJtcCtbtC+KuJ4mn+L2GbAmxcfN4WsAR/SlcM/OHrVXRbsLC9NBwf3hCZkf7vDbD
sOc6GjEGuR+2ydz56PEJUNr3orPhYSsLEi+8CV8lPgqjNBhRN/Bp+zpBd1EdQ+oHh6EaZAouzveR
8KnNasuk/9RFo/x2RqzR2EVf9OfsUJ1POproYZ7Ac7jXSBq2qVqwEA8r7zC+eNRiYVq5uvdtN2UO
KGaPpfHMWxMS+5VPbvClm0lzxAmAl8u2Nbt+LmWOBG66j7xgPWHCXH74izNOQFGYKq3nOdzzAn/T
ukK/dgYiJ1EUOo/eClPJ6lcQ9Aa4i5g/HGdNsMwtX0dL2irtqtVbcBQUROx2K5fGS+TcqQ+7Dc2D
V00rstGX8qY1JngLWNEkTlmSBDJLlhiPtLjKgBUMO8AyBC20ZkjL+u2XOJvBfBe2IOPszDCM40mG
nNhka0dMvatVrH9CSoh1Erjnhndtl9BlMWrH8G0EnPxVSeGWdwNgxQXsxWC7vbfIpZYpIIgkSEK3
IMuhtpJ6mW1R4IjYbgCL7C2c2Wu2waXlxNti+wcP+t8pJjaw05r4HpLCcsSk47S1rN2iiIO+NOJD
4UU1TuyqTQ0FcicDvehsbXq0JA+Km1mPWU+RxtIoAxFWVGKCeJCIHGuS2q+xiEUh2O+ynZoxAejO
mZZk6J1Sx5x7lKLgbdmTrCr6XbHi2UNKUDIXgM5jwzmIZ3CtliX2mPAx95mg+WItLVoUgGFRDIdC
QKG7+aWHAkY4kmSBt85O4qLEVjesZWOfasyCT+1YCHlrqtpLIrvZMW9W268JEMOu8wMFj17v3KaI
6C4KvYBWCTxGLb8NAxPp31qDmvhsagcGDEOmOTq21JCRQ1qECOUtWWgTyRupdB08dhzQ3i7uu1lP
t2ah6x3mmHDNqayIyoxsnOg4aOM5KeiSzH0yQ2mQZIab/a1HKzFEjUgXF6i1mX0FOKBakqJmBt19
1VQ/zrj1ZmcCGkY73gxtF0tkZm2x29L21a1RWqS2FGBLN8puXjpxFIyNi0Ie8sxWRqcImXVr2ore
2+6qEbyth6XiVmd8BRQ7CwELtLjntrBZ3YRrkJaGjfW+Fcj4Tdeulb9hQ9HVvm9INbzi2azIjgFP
UidMlq5OBAb8kriDQZBa4U4osAgUktDRAjxZ44xz8UUOu28wJbAud+yG0zlU+xbGE50Cz7bxE9iO
wbuaWkw+/VqVXdb2vtPESw8TfW7MsnhHZzJofXluN/MU6ZVhtZ/GTg+pN5TWjyUluIeUl0ACIQFN
xZXdSpF5G50/CsNIBLKO56ufW1fKVwwsr0sHJGvfhxOrNrSfzdQmiJRpaLzABNYe9KwDNwlNpPoE
jL+gzOH17tY7OHKmMMGvOvznXPO2T2DawM675+PyFRxMTN0CMUXvW8/txxyy7XWURM2JjioE8eHB
hO0ekKc1SIK1cpDAUNPtBMtHkc+wzE5pv4RBmFdlr8p0O8cbxHg3iN5FhaP9tGtq4d4weIS9GI41
/J8CUAl5cJC+NGY26tch1TYEZAafaOqcAUcCKeSEgUeOxTBW7JfnzdjYeDha/S4aabArqJnzq/IH
tu56v1mcPZegNe6BS7CPQvp1nypFZX2O1KduHDQU01vhV6JJqS8Hfk9MLU6kW5wjtF7bz0gRRD4Y
WKQXBD9ECWSGqO8QiB+aYxEaTvNhJsKLkaPK3jBfFE0uqK+QX6zC5dQNc/BjRVnUxiUeZplaIvjv
NrBqOxWyH/Q+4D79MgIUEWaScGC6jFXzcsIStIm4jTrfpivRnZ84KDPEvpyaAqI2ogOarMUSvG9j
HXpw6pdDAGN9NNVxiKdI9yVzUGgVsEYvtxWtAnKzsBpvrFW87vNtJBicOD/k0YnNwu3ydikGmxbC
oV1GGGSaudOvbogNET4bO4gO0ulqw5SOLDUxIJp5qamIcQQSrafSuuOUwDDGt2yd/HnDatqo6Qmp
78uW1Ju7FJBmurTJWcEESQMIuoI4cJztVdZTJFKspTMU/TwkL+e38gHGJGStV07TkyP6af6Pc6lJ
YxTkfI4n6Qq9xxQH8XJZRlWfRGHdQ9LNKaExnEd+HW/CI2JXr2Mf7IIpgkrAGNy42KtW/T6pZprT
2SD6M52nFrkYE2sgxfcViq5jXZWTm3IsPzoN/HKcbzF02XwsNEyIEES6gON5WJXegtCWbcKxocTO
lUbioZtLtzy257DVOBBQTiZTy6ePbdTCRx8j6O/CURBUn3bCK6v80iKkNsCBVeIGfEXie9FG75rN
axtz7OGaQy2KNsg2jHeV8EoGD6CCzi+rPZvDHaXbV+P03mO9QgdVOk41xwMxXoD2SeGi94OgdP/Q
SlRJ2PqC1YS5JiTFF3T8lITQrd4gPWCFv8m7wGmdKV4BpB8F2kNzYNuYbP15HjC+kFsdV0KdZ2mj
F+a9AJ05oo0CZnhdP1WunggA0v157dTOMLs69/Bs5h+uM9PKxrPhQ31j7FSUKrbgT0d7pIaguWuR
xlGcPCzM6ikqtPHvDOrv6XFSmDwPy7yZaKcb5Fmng6FivWXg1z4gyraYvnR9L3DSsuLkniFWBlXe
z1Lyxr/Zli50T+g7jSJvuUOH41BorkLs1dVsqthYFvKfkyykuicMQQEHC1XqeNcZf5aw2QOsiu1S
tMaDGSNyICya5ntvGpz2B5U2VLe+YhNaW23ZqPJXb8axu9WQjSjYA9ZiexEOqeZHVTdeeYJ3tWIH
pA/56k6PFKDtrNau8mFmcZj4vQEUZLGpHRf9voAALlGDhoRXx7Ka137fQzlEixiOhcXNph5JMfGC
N4M+tyhCjow2bDjglHyhd24vwe9ORuLUKPHglzDp0ARIQgNixfxGX6LBsgsS6dzHDYzyDIu3pOpn
TZvOPPI+BPq1CKUizx7OZ9wPFwYIevAcjibAPGI4vhchJN1VHNRdLd8X6NQdVFBsqK1JpiHg44E4
i7u9I/y6nA+iL2d6325mIjuAlO1D0M3tYcIxy3KLPYJffmdL54tXd/TY/OraFRJuzL+Oxk03rNjQ
UOu3Hnm1cemTbXTjoW2d5j4M5s3+coDAZBDlkBau0VRErfRUEphC+zdStHR9r8egL44zC+FQQYfX
tFFc4FnVeatkEf72Zi3IF2yhhc0X1NrLg0uc0PniTjQUx6FR1XgXSa/e0mAp3fZRIYwBm0hoGgGP
iScfnpPwrtqwlJoYubBqSzvjbtZLwinCYofJ3XEPs5jcRuF01g39Lg5Rxi1op4AiiE0HQ1+U7wvP
+O3eQmHNU78snTpt3bAX78rvDRodzLrNcOrLoaRRDJaI7aEW9WdMa5BV9eTGI5Iv96R1ES6/9WUY
fbE9ReJaSOpy/uKwLsRrF7gOBJnSLyukG3tsQ9cU0/9206uucyxae96ocJZY1BX+g8en8W6WI/6W
swK2Lu4GIJ37L6hMadHHvMIcekTYXjVDotGeZ4JiRDPUT0Db9Fk2uoL2CYAnun6taghEmttWi3GN
0GnBi/fSY6Cxl7EaV4aOnovVmyWBYp37ihixVbG0mAMPU2LgLwoWHNft0dV0lrFZdrXFaPjmuaNZ
chrUiiQo5SZ7dLpirlAOFfo2Qr1s5piRtlmOoTKh7JLGb3CobCDFm1MWEqL3zrRu3g3OnwPvq8ui
XruxVoIsT8hGruYmMRPiaW65M5zhizhm99fX2qDUNkkjVIVjarbW6AmjPOSQpsw4BbsfqC/YXcmK
yDwQWq0V1EreVCqofRjy3qZ4afu6yCNUP8EOJrNiRomiprnKvaaVVYu1ikh0OsKuab0OXe16NLdL
b6MiRknNZOZWZHDxxeY5ymB303gTz00MYBH8qc88G839XnHloL/KhrlAkdQjzKM890WXCfu7mBad
pI/SbP10s8y+y48In9AbGgXtgCqiraMmnYUn2RGCRDZmaCuMv8TWsPCIErVxT4A/TXNeb52tsI4j
s/go+q0c0oJC0/hMJlqw97XxnDBBGebQfS97yW97R1oHdJGVrgcaeTWaJJJU0f3ANEOrbXa0lzHG
ipQMhO2RajbX+YZhgIB7nG3j6LkhfbkvpLcMiUfd0ocVb6rlXed68wsEF9hXigodj7Qpp8HPV5xX
i6wpTIfR3mjsKyG54iZ2Kr/ZHgXw4CQDzTvEkQU6GEOmV8GiL7CmanUINreUv+aNo99Qc3hyY4Eh
On9zYS2heVd5Yn6qA2wCvgaE+NtzSTaP5MWCjfMBKDTIMWDH6ME7aTlrUNnzGTJ71/popiLHwsEq
P0ZuwqZlnV/QdNr0Cb42RtKydaXIfa6W2ya0djowJF9NewkvZXOPRtd438m1qDNlPRLlU4HstxwL
nDOlfEFSC8DkW+gm04RSuIxNpyKTBmPoLr9a3ft1hhPhsywF5ygztnChN36gEVVXOYqY2cYwurH2
RsyY/PZlGxhy11VO6L7YzomCl9qrowPvNPqkaKoVWRAUULPYlRX8tsAyIpJ6bGWQVrbzYJGz41ah
PwDK2R6HQ04bI7aoaU+j9HEys3SOj/l61BZ9RMwZr75B6PhLaDA5viEAE5vXuAvCEjkb2D3Vab8y
eC7LSPE3JbHGZwJ5YE8aKSOoNyK1mEdozOvuxQ2k94JNC/YgtpzRy4wEU/RkhqYQH2ABWfE1jIrl
xygRrJFpW5hmp3HOdNa/43TlZraBj7704ofFrdAos29qLwwnlAmia79av0Gfg9OmoF99U6w9j6N6
FdyLlWSO/lGXa9jtJelrARu6W5o9R1f/Q7OVYc4jWz2JGNZ9O+IIBQrVMYayRt3rqBzvNH7XxEax
FRoOYMkfTOujd6+QKfdUjA2OWhahD+06BycXdLFHSrRhj9RQHAlQbwnRC/VHrz7CG7sNaLsE7PcU
ldsuXHV027ih993HZjn3FrvmvETTDrmfaAvTEq3aOZpwdECQTDZ4UOrzyEy3ODlA1so61nchHFq5
j5+ls7+FaT+tsCcbBWLlxqBga6uR7UzDInQpiX3soC/4pjkLoDxwWvwi9EOnUkUKjWPdfGnFClcF
vK2/eWHLI+1x5NSL7Zuw65IBZdWa2O8j8ZvpUH6X1q9zJxhmbEjMljulpLd+iTZLvGHlvavDiM04
G2o8liMeablxuMsObUsRwrUOHPg7GF2TIorEDzxO53slokagSwMGsWmRLm3pBsFM2ZPxwytbEJa9
TbdfXT03950a7c4NfGypyo43NnfouFRYGIqeJkXY4cSNF0C0QubM1ywKPPcIjbZ3cOki91Syflf6
g4LF0Wve+mEzuTTRkFUSHxNXcPdKdIc5q3CYZbeDszZhnaCF7CL5s6hPzaTm24h21b5qNVotSO4b
MtOxIeWoXIqY6A0Y7r7BdkCPk3Pv9bV758I/cIv2J8lWem6SzRt55nMjMywr4U1DCUHDq2LRr6rx
sXH1htXNCWlEDpaL/xxsUt7XvY8YSUqDtGG2DmI+m+04BsRmUqkoAzqvRf5m4bFkbv+PszPrjRw7
0/RfadR10819GbT7gmRsiggpQnvqhshFye2Qhzt5+OvniRrPtJ1wlQcNGwlkSSnFwuD5vnet3SLU
W4vcXjnoAbfXSZXkIASWTdtGX+yUrHCkTVw73/p0wFCYA8cFrGlhQEjiRqYmoGCy+I8syc57VqR5
EHNLECIKXNu4OFrm+6ExNd73XCMcDup5YqtTQoiwKxc/ZJ+oaXsKpiwuEQ89DUGnT/gnTPlVszR1
hj9IPoJicQ7F6jeXipC8cdMSmhiX7bDGXUF5/eJq+pmStvqnmd64LMn7vDQzp6bP4Mza6VjTAYzf
RFE1A0XA2lpE3IfNmK5AUg3p7aQRifGew5tSR8M3031hDN6zLXTzaFV5j99apCryjMk3bgWZ4JB1
6SBnFRgTcT46czzR0XTqMs/7UL5qzkkBjZaVlXdnasqQYcKQfkoQ+W0UgXV36UpKMomlcLCCzLmo
lHl6nkzP+AIkz9LZSS/94Yu0iAJLV/HA1nHUfKO/+Gws75ktibfXyHiwMOHkllCxWxg3cxNonx1W
RPWfSooQp1DVPaOLbRGBr+le9lJo0rpvcr9swy5zp1PieeqQtfUEt8CRf00sQ3vSrdnrt34iYU6J
6W+hc8Q87MHebmCrKRlletmde+aw/VCV8/3kWvI6F04OGgxLapiE18xNfrYHxPUjZ8HOMRYHyWG+
HrV1RbsEyms6XIWFyJmApVUA4QtjW/hOMYUdXSlRpZrq2PvduJ365T3t0Q3rgDFsC41/cLFnX9Y1
/ZqqaUFilpHfXbTOTpvxxpezP0WIEYbNCJ+30wN7jBrO11MxCWjfVXsd+DWbkk1FpzHq28rQ/SaR
DkU5RmD8hEm1NZyVxlWcKmHn9+6e1EqobU1QIqxnSu5a4XVbgQn2fpzmClClT+4MZ7F+Lkmt3WON
vc26nTt/U/Og3411oUPf+/omKNds142TeUtlGS/KL6Z71wtMMJ3K9kWoy6KOXUc3QjZPK+69Sp4W
T7qvbQ6/jTOn2wN/B3tCRLuLW6/LIdCCnF1trRiGguFJZpTDdukEY7Tmmfr0rGDcBujTI+XXc1Sz
nUbeSPOFYwW4zrtU22tT24S6FxgcsXoGCKbkT0OOTz499bjoDbnNQOufU6H8sE1BdENuhAmkOWiq
2aWPJgftVjdh08PVy4z8HgCvpWVFL2R2rgnDci4c3V2zJcP0vWcnTlVMHF427OyuynnS01pg8A3L
MbNTa8Mk5ZiHBejOfXf0Qq271NXVeK+X9qK9L0JTcjsU7tQacK3Jkj5Kb1iSs0V7Evs9ptp0Okzc
7wcRwwkqnSZYCQQVrzUCS4DT1PbmKsTvXRP+7Dlp+cNvGC8/CICd1KZz/J47X2Yq3iI/R7mQg03s
Om8EwGBopwH0xCKz5Gdeg8rcrD31rDaSjIR7cNj13mAc/YWcvxfbAkm6U4u2MOG3U+3ke9XWWXF1
NTstftKejg9Rd+uOtq0BZkp8Z2sSvRUaqpMTV3hOfuk0tK0xhllK0MsLUgvh7hLkJOvBxIbvHTOy
JgoO/763ynPiJX7xvOrKbj69bEyrTzuYpMhDI+BT9rO2J6tiip9pcNkGU+ea8TKsukWDhUlTydyq
RhboB6ZS7F0/cLp9XRRNSVQhUGQRyZybuozohu7X/cQmU12zNZmXnQz0uUYXYGbJsUuzJvtCpm5n
f5+RszYa4LSQyWPd5+jAwroWvs0Kls2edlu2S+97BQuwjHtGKTUgNdJJ6n7Q7QUODaRZX+S+pwKg
AcUTyfihmctQnrlWy3a/Ug6gUK43kJEO6GrwI2gscnCr2uR6ruhtSCPLcWr9tdX6Cv5PGWrUCEWQ
S/kVDKvlMKDZiDT71iOZfW/abTscDA7y5iVYOtpx74Rus3D2YmzqA+8AZS6xUWiLJXElSdn+IMCu
r+6WhCEzDzV2pfbNEnXlnRxpaOsryaFGdzblMogNFwZva4RalKvfD/hLHUub1SsuSBiY71x9KewX
2RncmcIydYTxqQdrl7/wSZTTE+axW6t4mrhOd2cSyYH6wKXGC1TaV4H3RZs4uj4IDrarZ3JVlMHB
2sl+fPV1oGn0K2CeG83jqr4YkqThq2PlfVOFDPiJAiTQ60GcWWlb7SjJp1L3axoIdfKWRrRk4/lj
M/S3lZXWH0voY/pqrkndb+pEL2tu8JNmXmwIGumFcJ6WdyRaRzXb2SKLfptJqma5PzelO55b15GO
CJlzV43BRCRlfij6wVXfpwlcl/nc6xfjWetTOe4ze/aQKMO3ueuW/vk02Su79oBBIdxX44WoxaBG
d+LY5Z3MrGWCEx6H+SXwdVE1kRa4elofqn5mWsxLFQx3SW55VmitDpEhGZtHc4WeaQBDW79KLFg+
B3KiBVgsi9rc9HjDeudejPoczGfeOkR32z4jbdzeOl4uljetUgSPhJkxWHLcAkZN4BdydY3yI8t6
UaCjnVI+m4VK0vSBubqfFUITy2XGsUvwPw+JmAyUuwm6NeWz6oCwsHIippANopesKcimAnoa/QcR
BIDqB2R0DWTBahVe18fpFIy6CiHb/bHYzJ49+s+kmVQVqERnj+Vro6FkuoCldO216IrE/wQ0DqYn
p8wt5yUz+IA8N2osjUdfZ8Hn85wRSvaNhPZkWdBoVj0QFwEZi2/FuuMO/nFupiU9lVnpuyfDXvP2
qjcj+ZlCLtm8EaIXLbS8rid6VNbN2B9V7qvi7JnIT66J08zLmxqbrID/7W0o7rHyYZT7gXSCytG9
6XkVmMOim4DbOWWZveo/fOPmV9kD1ZceBH+iOkQdQkPn5Ztjs2+t3LG3JsW887egn+0CaipI7GOb
lBOij8bqnXk6IFVJA27Cru4k4UDzkwF0CindRV3Tp0vUCRZgALwVPdkdwgt7PCtKt+r0ocZqUp56
pxv917YDfAntpVJy047DMG/IKK3rTV0q/YQeQn8sRIZIJugQfsW5oS0flTagN1pm0PdNPbMxJdqa
Plkw7hSEqQquOMgftZR7DQisac4wOLXBMoh2sD7eMJKDDVymyIwd7XI3c5234ThgYLwDCbPEUZk+
sM0wtZYEUk3MIXbVjLhwMRsNQFykjsMRATh26Uyyde4DYP/g0lTgE1Nk9xRGpA8sUF5XnUiWdBXV
YY2uVj2iYMzVXsw5Xb41guvMjbIBnd29Bs+AlmadhIzRR81JqHk5+5R5u05FNFGzdfJltrJfCBZ7
ioYLHQmKS/VCpAc8R1aL2v0xiSDVr0CddrYVCLreAkEQx0MK/SzZb4NmjlFv1Gj9OsWoSFeUacI/
JiYSkFDiFm64VTq5wf1LLLP3EThZub5A24H99goTmK2CeXpODav5oDlTXoI04DGx1XjzfbF6tb+3
8PHl96hKvTKaah7ObrU40Xdl4bXOqXR5PiErcu8+ZrWhqTCp1l7f25ww8GN5zz6Tinl+bzQ7Eeey
TYy3TrBsRmnRa21YmMloPhgsVuLUdpldX6RuecWO1IoOKUaFVuE+CTIribo+l82PkkYSgOSFYK+9
bPMS93XbsgPBNTdi5w2p4160BXFp5LTejLIJbkk2sXRoaomGyqmIlmGA5yZcOu6T3Xj6Fyj+qgCe
adwkFHM5kkKnYQMKxzo18rhz2oQNw13Vk+3LVkarZ61llID6uaHiKtUPKkict8KzCXzLbA3IU8MZ
oG0dbubktrbG9F57PYhT1iA28kK3V1lZhn1VOOZulIucn0pyPtOQzZOwe5tzU9tmGOW9q1P7mbZj
QOXzmi9FMm3W3Mq/reuyNBtQ7UQPHcIV9H0thmb9zm2rSCLX5hlvuiEDJSC01zA3aUkp9zmRPf9d
U231xVVDX24Sh8+N0CukEciO9TTsYCPRKmb9uEY6XEyw4dhYvJhCjfGnm7SDfeZdK1k8iiL7YQuD
Dg+0g2kbFa5TmtHcTaqOuL0lACIVqF/Egt0VdypwRu/nMrfmcXQzj3OlzmFMkGIr9+pP3A3j1p7N
LPahY6ajs7hLGvcSuGkjVW4fbRqgoFZLuXI6tv1t5rZ0V6KLMcvWj0S9VjMPGAT/4BnCXUKPfap/
5uAxizjrXGE/NB06pEgwFcF3V/wDHcFMbz2vPZtUVJnVnO4dqenffCH7L5wFlrG1BVrNiJDwsdxY
Q9ocxwXdbywHbRER1E3wgICu0sLZWIvPsfFkFZZZo4LLipTxB/V/rD2e2xPfGw2ORDWrVz5NRFng
0TYgp15HRgfioz9aFREFALNOi+bW6HTKecVM4ttpNF2l40zg9rex12S6zeuDYcd5HvQfnDhFsQVB
thHWuZr5I1sobEQSOvdusRsHoPiIgK9AHDvaXQg7mrE2xGk6auammue1oz1DdUfSdSZ5MFJNfetq
mzFAqZZdjBV8zR64x4v0ThoZR9tsmJUXo1IoRgYrCHquF69eHjS0gn5UaSU6OfqFp3PAyuRWcZcV
3fqReaV9Jf08+3TTBaAtbDHyVZGBgWv4OsKV+rdcSWr6FhrX8IeOE4o1KoDS7nkqA929SwDeocvW
Sou6ovcmlDC+5T7h/YSClJbKasocW39tli/awrkUaoFMehWmbt4np6Xp2+Z1afGH+kzLVjBvjAo0
eWFphfWF7x6AuovQ4TCGsrcTBuE6REs+4suc9VG2waZebDf70jujwoc1ztQBU1hUTgPMV5cieEuo
evQmzYg7KysnFf87ofgB1LXn71DIi4gjYkUMa3roV1K6u9uhfa4taoIcNY7XQWn6pspyKOtecza0
5KCvZ9RBj6Q1l1k1H/riD1uImfFRL93gCK47fZkTM7iIWTfKUF8nUJxSLzdp4xrbtjXVHiFQfV0F
KblTj/Zd9ww9LLTAiQpfAeoO0Bxo1bTTiEDl6naDE2k9Ypm8qKDtZTNatHA0N/xW2nvAqOYVF3rz
NE3VFGfp6B1bJhsrFKgmQHoBP8S8zGDhefeKvGqkRWju6RN0q701NcmLvabp1teNGjmwrcKJrSUc
Oge0Q9rZ3eoxbBhpI1+FHrRvqVYuYWunRgO/JhVyXQucVFplJCZDixYfXM1zMjfqk7JDE72cV0w1
ISvxGicAfhd7XJbnFjUnmY95sv/3bvVFk9SW2CNhs2lCTpPUCtuudVB3BgV3lj+3ufzunftnxpNf
7GEug3cl615shm26x9W3D7bmq74x3cjemDuG9NAOMWTuyniKkqN59PfY+jb29ybilkTw9r94HH9g
mPo1N9oR1rTAiYhNkr7rfhfK7Dih4/vzJ/lHBkbD+kd3jaTdI0hyz9sa3Bg3LoJTKkJljsaTcuMw
g5R7Q+tqHHyjHTeMeWXY1HiNZyIrZeghR94PJZIvNqh//ZhuXq1/9sL/YkCjJ4IGdYUTMJg7s9+K
wbezi+REB3c12blCAOnV2RMNT57wNKTeGCFpyIIIEliO/+KV+SOX0y8+tXRZhyXXOm/LTkl3dJ65
y9lLEHszQNl7lKWuf/jz9+CP3uBfLGtd26vetix3uwLqeU/EaBZVbFTIFPZlLqFP//zX/IEz7teY
akj2Nqhm09lCKJgohYx608Js/s+ehH5zdf6dS6vpnKknkdLZTl6FYsEACkir0Gv+VcnAH7xIv0ZU
D23aVk2akF8EJhHikDkkQXFP4Oy/yov7o5fnF5vZgPkTqaPrbH273eABRVuNrfpfXEx/9MN/uZUk
C9yqw7K/TREKhH43cYfMgGz/Z+/s7bf+3Wtvlo2FbpfXxlwrN/QG4NF+lU9//sP/wFms/3KDcDuj
mnH9c9lkoLY/+jq/DWeuIoIV1gDvSzNiGgezGpzm/s9/5R+9Wr98/jM/BSyjF2oLYOy82W3X3xcG
lOuf//TfE/3/ye1F/+WT7RXKcieV2tvKD5gK+qC+sZcG//tUjNyvtqwD/kttG7W7y5viuVjBgvU+
SV86mSftEwNRtumU+LFMVoaEb/BWsKLfH91/fF/+V/opL//ncfT/9Z/8/btsVJenULr/+Nf/epYV
///P27/5f9/zy7fsPuX91+qz//Wb/uHf8HP/9nvjr8PXf/jLph7yQV3Hz049fvajGH7/+TzC23f+
/37x3z5//ynPqvn8629ff1R5HQNedPn34be/fenw46+/GZbj86H6j7//DX/78u0p/PW3/ddOfa2/
/pN/8/m1H/76m+f9xQk8w2bVBnZx7VuQ/Pz5+1fsv3AuubqOftgNjN+/UktWor/+Zul/gUo1g8DQ
ab+m+Zzrt5fj7Uum9xfXCmD4cJbrgUV24/99aP/w9vz32/Vv9VhdMOgMPc/G+z3I9r+vJw/vO1ZH
A/uCZet+4P1ab4SBnePxVmqb6+ZLs9gbbx73uj/MzyDJ/U4klJjM3dp9mALoojDDaq2rbaWX3yQB
rPdeBsjH2pg476Yc2pfFPK34Z/pSmIx5/ceIqu3kmk7om8VwUuUSufQJbirzPaGNZkejrs1SPbj7
1Eufdc6QDUMe3A5yiYuh5vG+x7i2yvJcL72z6zqjBi4ZIqGEGbuNNx300ZdQ6TMmrdbCBLAm3mHQ
0ZAsmTToXmSfJoNC7fp1qWMwlGozLz4Tm2bd9+OnFizMBk7NIDcOZuhlLvJnd1pCd1FqWyLW3NZ8
Xsh3YLADDuy/6h60JoloZ63vHgEx9btGsqlO7Ig7y4Xemd13ZNjW29BVMHyTuMzwuA8pgiCWUstD
pB8sd/6QvvY6ntp2jKvuhWzoZ4qARewPw/PsARq37arHozeeKUasw7pz8UFRNdc+sF1Bhyz2g+nG
mWXhAh2+Tl2KFPtmNfUGeVdKD88H/Y1BXXpbfsZPWyV9qDMN9y3t13qO97Wpz07uYiLLyreqzNxY
0yhgZEaOWiRdlrPudHQ64Vxu5il4D/IFNS17oXJruOqg2QYNSL3h1e+GmRwKYZ7GeaLVTlWS1woi
Om0M+FyT1718c1EEsLvOLrqeoo3g4bf2mOThrMqL07mRaL1l27GoL1r+oSZjry2TFjbBg+EgIbS7
8TMpJhnzuyc4XMkCc4NKjBkXc6p9rzTzYDvitCjshgNho22JgJHY5ue8uPDEv3WW8Sa7Uhw02yDl
e+SLnh17FAhEfQ6P46B+idymyUIbM4bPGO8u+clc0daNhXYtu9HZmWO1h8KJXH+lASKPunxWR8/M
H/B8mXHQ+c+DXX5xnQBKPOuOuV38QNRePBRj98P+2XVnHNMKfyL4RuXpG9UZxyalCQjXAl2zaLc4
+8acfsI7wx8eALW+oi26smEfxFqsEJO4Zw36LdbCjnTfI+ikYajV/OFnzTs38/JrToQmNXTapoh7
bWrCpKzvZGPZ8IvtPVy6gsgZd0qQcQlfv6UT5QJQecXhix5lJQu2FdnVTtvQTyCFBsGGpgkntHNn
Q/PiHXkkBtRlQjnhYG+7oEARMenPSzqBV60vc+5cjJR1HiT/gQMwo2zKP9SQyeYk8HbTvpJ5kj0R
hASYq7gU1uBHbGfXQHbR5Pg/RZKf4e5lGEAIC+4lW2gZnNktznaPFALslyfGHYsn1vy057F/savs
U9hZ/+L6bspjyy9aUncA47gQS32c0czhOKwHL6HKtKrjohufURp3m2S1g4iSLSuCgDE2sClZiGzz
KRUvvqE351kH/JvGr7D+8pLM7VFBFNyBnXfnstG3mkiuChwE95pyj1k927Ezjrs2b82zCyW0G+eM
iIsig1scZsqYx0fivZNTN4zoS5UctuyJZ4rL63061cWR0q/9CLW/tzx84lNnFmHrdPXG7jRU04hW
GHiH5xIrAyKWL2ggk7e2TK/KaJ/KSrxVUOBbAGwVjytQRaD0u3pOi7dmQgNcIs0J4FfOc5smZ3zv
n6m8oBzut7mtjSQMIZ7QJfHj2cU0SfZPPQf5uyfYGAfdDJEbNrvJwTyaGJW+Iyzqfqq88VTxVE7A
HS64wtKHs98NOzTtNcVoaIOsKah2zujfxCvNeOcGCZ9x6UcLutAj+g80DRx+DyDjx65TT8DJ47Gv
L/6Qedt56LLj2CGUFnAZHBvJxtcy65ixc+MogcNJSjaq5pLS1BaVM3LoNA14jaoAPp3zo4S5DkcY
7tDMxHRHxAV0kduswF/fTFs852P2DqOpA0pkXpSh427vxxlMtdGBgivHfp/H8jFJbaK8kDXA+Vph
qgfvQ2F8t/Tg2DWzsUkzH7mcO9qhq2URJBBaWZphQtG13wbOggjsOjTX9cmsb794FNwrye+hnpSX
qOT+n9xTN55H85R8g8LqIjv1b84E/2fhfjClFDFGFbTBaIakhbipJjp44wNKcZdrNhyFazgt9qvp
iHY3KoubI5XSmtdRij43P7ti/DndkgqaQyMzFD559aVqg6c6T1VYOPh16w6q0wD2ov3iyq2pR4pJ
wpTh/HQqe47h494XZSAiGkBIF4fCVaviq80TJ56MQSYjhVsl/ZJ3+MN0DH7YWLeYAoHsgvfaNddN
WgxRb4kk8qpiW0kkJ3bz1dflm6MZXxuET4wMNi7BFV/qyVjqC/ZB5K3TTsqc639GT6Da9qk3jnNW
nbzp3c7t+0SRgjEJwGSyxTbeTas7Dt5PG9FI5LA9hAXsWWpJPD8lNpKsXh+FmZBtli5jyB1M8aSn
Dz7Hbbxq0Gb6zPuhiSXYLfOw7kYAuWJ61YX/vXLqa+WMdrTS1xELFwdJZ6GiBAWP1l7hcxIB7zIX
OwK1JBZm9zZoW8NdvrZzP0RF0eUUoiQNRrPpoUV/tuXeiapWq9+5o+EINTyxLQc4rRFdODzFglMm
n1GMYRKZ9FLFtoVBSqdXIcT39M2pIr+uoUdpjS3y+tpaJAVItBl59pl0C4oA+F86ZZdomDUal2wJ
JIqOb0A1FRIGkiK9HE6a7sW5D+uV00GzMdF8RrnlHxOp3WdZZcUMjnU02b2Mp9kCeQvwRmG/Kl3n
WhiELQzTzNIxefjhqAsF4qmim5AAoJGP9XLVk945iWSNBR/6IRWnIa/hT1WAuaH5htJqjDUCaGKj
yyJIhSuQPPa9RNFZYnH6Su2TYRGNrLUbi3XZVF1zOw3KY+/WFvEfy8Xqm2zrUXsdSdEfMufT9osy
auuFbkMhxbYu+mfIv/LAVL1G0p/emT+Lu9VKz1k5AjATQb5pSqs/6/lwHVwjiaZKM6AqLQfd40GW
k/eULU9eOkAe3KSupEU9gXrC3Iruh7ZkCuzPf+z9d6ZujassEZFVJj+LYJ3AB29Jep/dvK7bpnIO
qe08JHbpvXrFV21cyk22oA8nZUaNHikjCjn9avLRzbyTmzTTU6MXy/4m8ImGRjsUmEy++Ig8llu0
iWk5C6FS9ZNbmYjUZoaj29RArj8wUt02cZHkwD0di20Q52Z1Z7cCJnL2X+wmMaKi0feCt2qbYPEp
lP8ixFV3FyPykpxx8vaHYLgOJxiILnW/EUiQR9UIVK84V5CVkrtRowx6z3KxmcRnJrhspM8aif2u
P7ckorXgyJFERRkvU70ljVgd+3be1E7ZHCzkhvvaXU8Av2lsI6eKJ6nLMwE827JLXxmRs0NaC0Ig
trVjylepqefVkdbJyZyfOlnEEbjWvShVsYdVNmMinON5DIgxsuxsZ5YZSrdVNM92CBjSnoP+lDSL
/5wptUcgQsNL2c473RVf8ll0R7RFQSQybSDP3CY028XQEZBMeRn0MvaQj+2QVQaYZMZlvzBtHu2E
+BpVdyuJ/IqEJpHcZb3ZXHP7qnc/ukSTx2UibmS6/VHU28Qz6H3PM3FQaWrc9V7zjpK/28yWIY6U
S2Sb0Z71jfSNLyRL5V8w0l2R18xxv9p1rCdaeUgbxm+0+uvVY7kB08zWA6VUEfII7DxGeTFrNhEp
SK6g+qyO8OHksKy62rTczuHSkY1lJfd7GKG4qJbhfvYrc1uafK5xFZc7WC4QXy8rTwh3AM8HfyZF
RFiPCNvf0M29i2pVzxiHiucRxNtBPDylpIkUtHswHGHtNhr2MyDy+9QU13ExiyMuV4YbCCyTvJfL
qmPV0QddO0vP07kj+PtlxOyIq8HBwJZD+5gtmW/jtLwGwOVdVu9tfxyeUfvl91BCXOd0h2R+n3EW
EOLJgZsRFR2Y9+OYYsfztY8Vhpz8IBPX/LhuYT65R2fG3kbwg/rfoOHccMytXrQFV7HzQ7jSP7jo
iHFcNWctr6sYsJKdEP/KRlb9JfOR5EqzcTdZlnrRVMqBfmHf+pit8tHUDoya5cOI+T4krcjcjCuM
HKZT5gDe5P0szGxHIMXG8iS+W3SUF9Snt8uv2WPZWvfJnIjnzXrrFWl6p/3epyvfEXSvbCJEl3GJ
HQhW7x7XBWGiaWWRdOz5GZkVEXLYGzalrkPCBnWwwdcW7II5+Vh6uAjMYf45R3Uee7V6E5Me3AOc
7gkDcLbIT65a6j50fXjbMR9wxt6JZg1OJA9ZZ3NFgkjQd+ipwHoMbn/kc3uwcvnDbJwk7jy/PpkF
iqHUz3hzHV4DKJdTahwLUWavBrx+jDrIOThTUb1NTrqtm+CoIw48BspPkB4O6X4RBUNfQ5aUM/hi
i/3JvaYpvtfe3QmyqK4LiuNkUhdLwGj3y2rvFgrSmZ19ApqM9NTm8ivyFf9cuvN50CfraRAVXFFq
ubuJa2NHJ7N1ICiRxqhSe+I2pX8dPG6DFnuSh9V/s5LTckyFXeydPvnoECTctJXDvWnL6QHR2zYg
BAC/kat/aT0N0sLwftBBu9FKm7uDWNxdMzd0kUKuES+gG3GOQn+DxBKzZVrgLq+EicaMPHbiC+gI
qfX2OMNqbiYkFx8Be16zON63QDq3NR2nBsoLwGxN065y1GIb/TuhuO5z5a7LI9GHtXEXjMFyL/1a
3cuclGqLAfV+nq9+nVYfhZZvMH/KiDcgeDPFfE0zBIWOqu+wVPnvmUuQLw6ggTv+zGTJgEGUV74N
EDCcp2bwttWii1DiqTgbGDoiAjfknnNCv8+YM12rvZaTrZGdOr4uqve3AaoxjgsdnxL+OT5A3WuG
nuJLan3X0QPdcWS75N7LATdgWj2C7BxrvS84evAwGNVqbkpchUy8Kr/wicouxWRNO4PThzIXZeN1
mMWzZyNhtMmleC+6hiIG9GZmpu8VmuMfSMgZ/rTinpIzOOjAnDaamzdhgQjrNdUGulks/EVIgHkw
lt3sEx5SiMP8NOipx/tMOEvqovWpXMkLluAdZwIA75LW3mqqN8o1u3s1JOljrbWPcrk66Oh+Whhm
2k8xlfY7WQTLFiuC4GyWgBnkJT8MdKevhFOdRttoSejojYfGX/NYM9P2wbuxw2otxNYP1BcTJ2q6
1sUuWYppp5MxsnAbO7lp2UbTLPdahXZ0bIeRxobyC7JXA5bWH3fFnKGQNHGbTRiCwzmx2weReOII
5fSzTXdMffOrZXKEa46rseEHeyWcfEM/o7Fnkp93pmx4RVL4Yjx03lCe2tryI/CM22T+BGyQPa4M
haaLPqQzZL7pSs3acRPWgTYSbtoiP5EKUVJj2xTbDncm7q6Wd84qgtDEsXuwbs6cxbSJxhilwSxQ
LwcZpPe4ew4E2A4n6lfFBtfLpfQXkAX86RgxlwwLeVvu+xyVuOVVx6bKXnMP8axnir2jlvwh8Vvm
aN87DYQ1xabvVHHTIkB3+6xE8KFZD+W05/VCM5V1xQlZ1KWn5fAyA7NF8xpY+3E2FXpt+h0Z3xDu
jUAIc1E39/R5hUNVtHuydhGZ4A3f+mopkObURWiq/83emS05bmTZ9lf6ByADHIADeLycGWQwghGM
8QWWVGZgnmd8/V1OVZcps7qlrof7cM36RSqVlBEcHO7Hz9l7bVN7gdrzIqHbrCsdCHppIww1k6nd
uZkX7loq+0VAE/NAkNdIG2DVBZq5oNoqDjaIkpUGEHR0J3NZONLadqnVrCp6CPgbDffESBGzudua
G6QBNl0fHdWyldQHbfLrddxUuJfKGPtR7R5z8Delb6cc9Cl9+4ghD33MbdZF7YvWdPsqGN9n349f
qzyhlwOCYl9bKKknkAW7ytK2RRPPazfW6AY2coPGMVkjo8ypP5YFcsa9sK1iXXSA2MRbmJgAHcID
l+f25FUV1p8ozO9m3TKemuqjmHwkNpHM1yVo+MPtL7X6X3NhowAZ+nprfuB9T+5DOjY0VIuBU4iF
YPfFczjQcAzom2DlvSeewVnkgoYiWFBUN7NNo6nk1fRtCESvQkarm42+ETlQT60p9p3r5bRP4hjn
I1d89FuwJEasE9jo7yYz83iRvXdnxvp3FKUTBBv9LRs65DtdVHK1dJ9TAn0gtRgPnUn6Jh4UqIAu
PSuZFNnOl+2jhTWd+g2CGQ/Pvmqs3xkITjC66BDmHkfv1CCz7wynOJnoHcznxHK6gyampWsb0OZa
762DNViUItjWrV4ta5glx7ITB2uyowP26XaBZ5DDf9DNlXBwolhTi2YCQ0Wrf2+HfpGVZXuYdDam
eImUhzY0DhYh7j1TXplWmSufbtCK+TqUnF4AdOudA1gQ/ivK9eU4BZLiuPkUbdVvUL1gDG6Ha6AZ
+bbIR7w4moHJbCoXxG5gV8QVvBdq1eDK0F/popUpEIZEBlBJNGOBtjLEtj3UR0j97RvC7eU84wqF
RLlz897Z5k0ImMKo4IHUCaLYvliiE9LXZkYPG5neJ5KK6xz3ewTA5pPNxGMtgItshXOXII3cVERO
sTwBKkVee52bvF5gU8RJTKT5YmiLFk/mczkacPLw8hrSf8j6pr+zPC5iYZ9Xm4RBGw2WivKkKqZj
H3JHrttGhwA5JXfs+w2XWnCiY9OFmwUC/7qS3DKKx6DL+yfPzem5V/XDAH7oIWSl842JZVbTzxmc
6DH0p3ElRRPe0zu1j5W9G0a6th0sx+0UmZ82zYF7Eqzb5+8BgqJdjojqLgpxuuhVjpceO55AC34s
za03p19BHGUPU691WzsY8y1SmPFiDuwZxVA8V3K40M4DmlV4d47QR1h/Wr8aPSrmTJQ4xgKqp7Ck
0oiDcYG+hPZANkI4CqO17YffBYToY+tBDIJRYJFehTXt9o8TeTrrFsU6ywkMcR/41Q44wPzRzu/e
OJj3gXrJGWNDLwlfbn8Rg7sWhyzr5zPo0WBtDAQrTwOFM9bRln7KNK8gBbTHEps4KkxYpcrZuRoN
p72TuMiWouU6zhJZMw4YVqXTYbPz94j+9ZNG1MCDqQrp2/9qPZvqpwh2TixPKIiag8SJThwnOQ3J
3L16E/zAioHIs7waod9yyQy6R0r0ZWrz9fmm5b6l5c3SX+T3yQSJzhm4Ao35m+ekzZE+abPNh+oy
A+FCBhi9OHOlP/gyqAgmI4NFmi/Z/DQx2TmlMaBTGQN/IRyEL4aCmeiAIlxBIvD3qQtYMCaRdGM6
mwb96qoeIk48Yzq0fmlQNBUPU15obL/y6Diu9xj0I5n2utgVXV3c0RkyFkWvLmryExxEeQ5z92qU
+fCACWflp8PB6Z3kIezg8bZ97S4IADCQBDbllgUDJ9twLkjyFJMTQU/gFPpSm9SA3tTKtYWzcUyw
ZWmD573PufHZgiQ6Mic+zh3BKWgR3uYoDylEnF2ezT8mLQ/O1uDvu6IJlkhwgzsYB+a7B56FiYXV
VrvUTJ5NeoRwr/jLgDN80WL9XyNjRwJGLRiEyXdC3LPjbA4PEtjDW1wkmymf6684Ku/CznxGfftC
P7s/hUVr72joTnsDu0qv6KmUpWwplhXvEeGB7puSB2+0awwHU3oSZXoorQrdyki7sNUSl2vAuxKH
H6Ksixcu3vmDFVI+cb1YtzYfeqFBJ2x789BbdbqXyDTp8cUaUrQWI6SboWsezI09xPIwahgUaY6g
46zYrsuxYH5lN5REUrEMo+bcTXAt5y5+N+w4PNpgAjKNQHCnK9OlMU3ZbqRkO8H53VvWveuM1PWd
fW+JT0tLBsVVv/jRZD2lkpWEx0seNQzajNBippM6dB84r026t9p4z3vm/OnrQ24GzSJuMScgYuJS
E5Qbnf9+0WfgYSXMtU3AKK6i14VnBk17K7VXzcowjzdWsmZuFKxaMURrWu7dPozLu7H25m9iOs6y
5JDMq1OFJI/zC8MJxs4hLWDhOT4MmuY1M6gCrMBKNpHA3Q49K9uDmaEGGYyj22lPepHLfVUa2iHD
gLYAXaNLm9qvSzmqBcMDr3EOUnMTXDJdt/HR1uDXKBm1iGTasHGf9EA3zxG4KafGJjeHY/BSDJR+
LtFyUdJj0p7y8L42xKPrynQH/gyxGvOOvQ8sgJnAJunoUqOt/AznSlsWRW/sE48ucQlqhX+altid
YdGZjLEUbo2621Vew3yRVPW0Eu3ETmAWYmNyBscYIXfO5D6UmaW99ZPbr6ZaCFTzo4VFOMDCFaak
trU4lpqNlqTBpTbKlWlV5bmTlvbM1WJc0vtmFlCtHcGaDqdgYKugvVnUSLhhQMcIEvNwFbY44Rcm
tDq6Z8h+R1WpuEWLGi20s10ad98HXBT4ivuLE88T/dUs4uh2y63TEOYXWd6hyO3g5ChReGAJh8i6
vt8UE8i/wh/KQ5Pm0yJjXz47Y8HOms3VYmYytIVEgq0ATS5r1ufQiePXyXenXabbv/8/UX/cR79j
aSq+2l/lHz8pRv5/0ojohhCOhQLuv5eJrH5wDP8kEvnnH/qnTsQ0PaJ16CDppvr7P3Ui8jdoQ6aH
isQTpitcpD//0IkI9zcXsIDtSeMmIBFItP5TJ+L+ZumCP6VL0zD4ieLfEYqIm1TtzzoR3RWO8CzL
kCZRtDizfpZrRbkNo8/DRI7v6eD1VFCx923QowRlhV/eW5Aa7fq5UaPUWQ1VYzVe9TvPW8J1biDp
DJd+xExXV5G2qdVgFl7VcMrVsNZXY1ufZtkE7Gthq9nu4Mc/htJpXoyovrhDtuThDh6bmEhImSDD
17onUdfjkUc7MNxx1Y3ngTS5VZ5KG2xjel+m+THK8nYzEwu9ryF60Ql9yMx5wg+JlQ7lc1z13kOf
AbswqsE5uXA6GlzZdQr6jYsScT6TudIKf1kBWV/hsoeF1dhXDtPmxHp4aSdjviqEBRiWymjeBu77
WzYGE1DYuInWIm4KourH0xiQyhY2H+h8rKNwzG0SVYDDp3WCy549n33K7d5wNZQY3ukdRS6BrziR
7RB+vKh/z4FIBiEcWAm/iMA84ILZRywl0w0MWOA6iwUNO39YN2guKsNYDWV71JmKLPS+5h2E4BqK
8d1JLn0/7ceSIc8og2/CGcJ9Z3J78TiLqqtVpAxNtLrDlUlCQK9mqGnIVatRc9WYAWuoJq0Nxi0u
Bdm8HPyHSE1jBWNZmFw9AAomtSDH6E4yu+3VFNfqovCQzFJSMD2Modke+mx4bsP5YNq19+BK8hCN
yOsO4xCDP4wwLAMKuyOvGtN5J7It1Flz45qwF5Bft1s/79AiOhCPEPsnx1gfu6MByNpvNAZ4alI9
qZm1oabXOGH19RAJpgJRWN01QfAY1NmrHtkX2BzksgVWswm8By4qPwIkxfehO+j3ImRyiudt72Qz
RMdwvhNmLe8mmlGrLmvbjSujt5HhO0ihs6em8d7At8F0PlRz+gqVA99IfTehOFp3aprPk9UcWjXh
z3TlfRyY+c9GvquRAeBPQ7KilAG10gjQ8HkylWqAHvNLq3QE8B/Sbam0BZgmt1zGLCZG6A4Q4Kd7
HykCPbtNq7QJo1Ip/O+W/j+S/f2xOyO7+++39GX4Lf8eBd/q8L/Y1/mT/9jX2b2xAHmWA/lXt6SL
xvgf+j/5m4PYVNelyw6ulHz/ua0j/2PKh8bPtlwOBddCY/qPbZ1/JV0OApwNrmdI3ZD/zrZuKn3w
T7s6lxD6LLbHq9AJHvhFVdqF0skwnk1bQzLL62mKY3iouFrlCEFQ+zLQl9LbDXpi3Lmzr93raqZj
qulOy5inVvOeXk1+sFKeQ0ZBQs2E2D2hHWtttGlFitiuSRKQmlF4th1d+fqGYi179Gxl/sxmxDhr
HElTYJSzHe1+0yOZXjENKx7MpnmVpvkyakm3zRNDrv93df9PVjeLiw7AXy7u/5N//5Z9y/+DJf4f
p+j34vqt/o99k/KPzZ9X+z9/0h+L3TN/8zApUY6YGCRZwSzcPxa7J34TVCLSsTyQ3bbzpyLGMH/j
/6H1Iy3LcnShJM//WO08IbZlSY8VD12M/8L4d1b7LYzpT6udwspggemqHvJ0RLe/rPYGdL3Eq1Nv
3VR7TY1hF9vZFUwJzjrHadSxi8E86mCG9uGVEaAP3M+Wxp3wOBf911hkdGg6bwkJSx0u3XKKCnPR
2+dZ0zF2WrgPof7s3EmsiR04QKAL/07+rVTkv7wFV8l/bUk15tneL2/B5LHBbhXwFjIfe7Pm7Z02
vCqBBjYMc4HcHYunFl0lHkESQXuwyjQbqvjvXsfPKndHfZS8DqpSwSeKVfCXOB2RGKU7kFIGJEU8
m/W4M+exX5KcbiLE2xc4QMMKp3HhQV5qbGXFxE9YufUqtcxHr2p2f9p5H//4AP4sZGaJ/MvHwjaq
G+isJTRHFcj8JzNBY0WiTjPKrxpqycKjTdKF9gnS0N/YUDz1g379/KnQ+TVqQxfmL+8bFHDDWVtU
WytKrkb1UcHmQ9w2wKm15N5ru5Un7L3ocZ2GSFyZFPDW6TktCQv5XmbuHYPs1UzfJuzNRyOROzoC
aSMa1p1NNwjbaD3ZUPbe53jTtPNJApxOJvvddeEk5GmyznxXW1veRMNUfjI5begFsRLgjmB2J0WZ
EnlYR/EXdqhmb7hPdt7GXO+Nns4m34XyFnLL1k5NQeLNnHbvAM4MTKzlYqjwSAp48W5BnE0eXduh
XXWeYJJkt3tTd17COH4GlSzpSMf2StfmTV3272q5hT5voW/bM4gZMn0uet24K4TnpI9HZ9e3ISzq
4hzkmruwGD4tKvU1CSdr8JUem/lN9GQdzDjv6XSwhBpaPTHz0WUpimnr0gHKuVeMTfLVZLSnnalY
deV7OgcX8o34kVpy1GZ5srv4y9NQSqnWSRtd/3qN3VxlP3/3bAPI+Dl0LQ5LVy3CPy0yZ4bKE0RV
ua1qb6tUnCX7RdvxqVYuHzIE/EVUyJMvBJ8zpTLtADQcplYtQ8e//PWLucVn/vxiLNuUEkG/KW47
6s8vJiMqARqXG2/rydrAXOF6z4B7aTr6qzC1u8EdtF3l1QQVIVYLOElJJDH3fgestw9AbrZoZtdN
p2vL2G4OCJ1hxswoa6w23fdKmRc2GnfaYIOu/FoG5cVmYoCNTCSgzoZtkI7XApXeFk38KstH4odc
77MIRbLMOxvejmXvEVUhDQUSQ/DQ330Zt3DSX96/BKoHO1+XnkSt/fP71zvP6icHilQHy1Yx8Qhd
YA/PUjqkskOyGSblEiEqoUrD3cwjtAgaujS1va0k1HTHjndB64Ghfs4UqL7IdMQ3fIvIhvaYcffJ
3ZAEd13qoc/O5P6203fWuCnso9PwwNkGH0dTe5cpecJRdEU4fulcZ0+iw4kp9iVBwse84m/2H+Nn
d6Hady0pTCHhm8DrtDwO8T+vwVZEml7D1NgOWm0yn+GVuIRfrZqy3gjQxqjvabjBYV3rIc+ZZiHN
/+uV9687P6/AEmiGpW3oeFt+fgVcyXyUV3W6pb9HaFjHjcuL2mb1179FOe9+/XrZbDxqZ94ke/rP
vyVPy4wHJ+V9KsGpKWisv/bpImR21E/jsIWd8nePt33zuvz6Sy3PEXRzDFocv+ZiFlntOGFMmFch
0i9c5F9SccSGTi4gIYAFTCZGr8X8O9yurcSBxS3YVMaK0YAPv/OgLqycjEWoRcG10px1Ovtbr2HP
ywP/ksGl9PTuRLsehiusloJTuXHYjgNAyqP2jQANlDQjOVdJYoERD+nntba2NkX7Phn1pghteHOB
D92r48Fy0+fCALl+29bN3L1oElk/mYSnrum+5mG+2BMvMRo6d0WAynka72uX50JJv4BGher5GKhz
khiCeOqBQTcsBEbxg55+FokPygC9Kjg4DvGpfofNdBoSZBEESACV4/cD8soXwr5obvSFaDHnth59
3U5F5k3seuW7h19fuk2EBALOsZhdAIOGeQ6Y+a39yHscom6TZfaqLZ+CfJIrFMDUXx4zbux6O33O
PoVoXseWM45rRbzw2/jKlfxqx+aZ+8MIMIsTora/uLZcMz2cF4X+0Ex3TW08Df6rb/LZ5vGTX6JS
YPwHA9nLYdOAMo35w9ixb99JgIpHG2c6JNFXT9HQCOvMQARfiHtntJCZkx6jPk5inAceJBNmnKCB
0+vtFdAjPwaokKv6sx1wX6LEthrePsiUiyoIbnuShuJCd0x01u631o03XlNAynead81gMnDPQfdu
5A3Rb64vl8aTtP3h5NftPomiuzdEQw0HXA0HlAD2BXaHXWKxBpqwfKtkB4LICSg763zfO1SpgfPZ
PeUjH2QNpHmVDnxcuktffMjhgQK4h25SLu2dAaCKN8XyldFU75k6Iyb1DTbQ4KKH/Wqw9XMdufdt
HjEncNJr3PgXzuar+oadNP6aLHMvS/uACq1SLzHN+DgzPqmgbZ9qkfzww4DIYj1H9Jgei9LeW3HD
2eNytNijve2VFt3iXEA3Crt7X4jm++TILZdeSPW+tyFeaadW0RwkX5ZP3gP0Ksqk5M1M8pNNcNwy
MM1h2VmcuAoVyjrGUiTqjVoNyDdzvDAyWoaBtpobDSVf+JU4vEszSo/6HAHOVprq8rVqySSL1NOA
kApLkWAwYpY+pm33rjoFfvmm1Tz8oYW7LDX5YB1J2B7epa/Z+kFeETJof4uu/9p15vb2jQ5Z8SPT
XpsOTUzuPRQGhjNv5GfAHKPxONm7ggAa/AbuXm0yGXxGKgTvrnMpB7PkK3VybsL4q5nB8IoaIASy
SN+jOdgQmSuWBD6w4Zj+A11cBEvzh12Zz3TNPAhc5sqOcS7UKEhh5WzsJMGbB1hJ+e+uzciyVrxb
PDFKM8juMfXJlxZol9oZt/OIcWtygq9sRO+tvu8W5l0/IKCvdA29/Tif9WRcKeZ5WpMdaE6bMZ6C
5egHX4XHz6ab62KhSL+mkh8bFkfMUKdoKDdhokrgObvGAR9eln/zZ52yBIQwMGFDXyKBhM0az96y
j52z3trvjUBYFYdXJ2/RgrGzoru+SBgRfo5RNUS9J33nAlLpMvrmGdgLFbgo3vLAfICwwbIe46+y
+D7rsO0o409ELSFlsYIvh6Q6rAzt6ranTAMP3qSS/PyCRWRY4fMM0NPnwbQDthmHveOPJTmlV+wC
p6IO0JJEV6NlTyt7zlm+sVpVDj7qsBbZjV27O1sHEmUwUlcvsIQlx0Ax5D+xwqfbvmHXDHu8/DLN
8tUo9hdk8WsUwiusH83K7tUZErNJsHsJoJ+U5tPL7aHulGGt1/jVBZNawiD6ZyMqXzF4wnbW2eIg
KLK1fc+mJFxLDIbEVNCO1DWNEb4fQfUGaKYP7l3qtzvoo9vbh1A36V2qwdoHxP0ML3VZg7oAQ8J7
j6W/s/zmlfZou0/7jN6juZl7vHzS4lOeZ9QAOP8OxCfSqkzD5zEaiZ4cIWXPGN49DUC5lyyj0nsO
XL40SEvVstEf1AJpXXb2mYQJtRU3wMgao/1I/Reb+LOlrnFcJNI4o40IlgzhPnRYd3h6ovWUwFLJ
7jMO6VHYu6zNPtWJ2/sXC4qYU05MOM0zW0YCtJcXyaQLeTJSWuOF/EMiHOVWrY5uQL3tOSe/ilmW
PJ61/btm9a/tyJt3e958HsN1hZnASJmoNTphrBBmgC3F8aj0aShcPf7lRFjXcqzwQ8bDD90yz2oH
ivQKFwC1d5InPRyokVG9j2XTNpK1nMt3VO7HWw2XznCYm3F5e5VO8iVsdi1mHJwpkA/TlKUvZPwF
HmzpA2FaDYQU0KFrVxn3oWUkZ2vtp8YDhGTSAvajDWHZHsWqzNrvuZEdyyd4y49d5F1csgMWjuNc
8CKeKSy2QgDdRHh2PxTqKwf+yks2G/NckZluTMFXnDfvaq/OofIjKL8k6KjGcNirA7iMCYxMu2MI
lzoPGgGBdCCTJ34YtOZpjrp3olgBOb8z7T3FkTypKuZWriacLiIPNqPPcVBj+fxj3220U+eLF2Kc
UcYSlMTaDnkEocnm3X2pG2fmRqSxTF4HqEQC/16rElAWzmlERrVITPs8Ybn3e7FSW5i6TquNyJHi
fDuyVF02tjQiWn+fdOUhHym/iCb60uIBwLdzanS8QMR7UqkUFbdidCBNzlnLTl0Y9TupGT9a/+V2
dks+RLuOv4BdXj2dleNlztlo9p43fK91Hvbb2etaNEDgjV+KyVZsdW+ZeQPNIXZCWI/QlfzuXrcB
bJIPsPSzDpSNJS+jxiq30vGIPK1bAo8/Bwnunq7GcKaV8wMuTOQ12AnqZWo4B0NJv/Ch5n/c1xnM
GNOuFu2zT94rLVX4f817RFwcNx0+JqmuLsSVirZ8MbLiq/Oqd2P2oFStCeRtVpEM0pXlZ7zepbQ5
MbL6PUXmJnXUO9mRgcRXHxSfBG6E0HIqh3pROVqRRfKqKevCzhjWPc5ckJyvTs4NpBl54X1zD8MU
lZnOF9vi8uTwcZZj5t/ZBtucFs1ISqzLreyCU8p1RrPOmWsGVMk//FkgdnCYLqk/fSsHb78ulSyI
Jk85h82zUftrMVbVusG+TqgsK2Lim7PYLkVCmxmXCugzwbHmUmy7XJTKdQ8bE2I/T3vtRXwfJc9y
1nMo3urDGYB87+KeQiTOnsxj0MT1O44BE8BWftRGXkyFTKfMfr+V4FWgznSenFZympix9TEYYOon
fh5kPm9RNDovF9fCwBLroK8vQeepcNWmXauqlqcn7n3MySE7j92NDffspT81d1LVG6JixUBDSVYa
/8GSkIOPjjWiyuLEviRu+E5iiLuwM6Nd61L+iE1tn2DpWrTqscRhfBRh8BA5lBoTENQwsK9myA0S
O+71VvfwjF8NL11UZfKS9/Ki+jWFbZ+Enp3gZK0cVQBPnJ9DQO0ryxcXI6+PgA5itvwQZgRUq6nf
G9Nck0vx4Vi8msQ4I2EXS6lJneiS7+aIIBtw+KdBz2jhwuQiIZvJ6sbpMbW7MLYjoQ72qne5OASn
tHludXTNxZC8lPF0smxnE1cVgRR4VYkzMu47i8msXlvfINF8740sW/ZOGKy0KSdzoQxerEEtQRvA
yGiG46oUqbccZ0zdHQK3efiBXg3rFEy5xVD/SCOLkNScjRrF4MasOLClcPylFjv4SNz23cbfzomu
VztN6/dFXmxDr7KOXiyctdYGh6Qw7GVyHoF0dEgsWyLStuSkxVA5uDWBOP9iRL3tABeHcJXXI5ph
cnm8fdC5yKFbfQNGlM2dpMJF43eURt3c7uaJSnfk4yniFW3ObhmU7TNWAGwSrD38j3hUbTM46sAv
t0NivGHIABhn4YSgUOD6UiD0TBwzWmFSQ1FWB/emOeu7IK02Q2J9NCPrwwixWJY/2M/HMWYFDWgU
U50yocpYhLp47hltYnYYo0VuTG8co0SaJBCVaBnhpMbehGu3RnlEoGP/pOuLKTYRaKm9jjgCKj1K
3bk+lU2nBI8bB2HKAgAW0DT1AzDgXxPOiAogOOtjnCmUeip230RXyy1TGqDZTD1CNW8OW5x3y5lh
KUynCDuF5KrK/SPL3H3YWjpq6zJBkholKzmHGBlTuOmqaO2QEQtirnpSdZaB1jdAti1tMSEdG/MY
S/+c+5jIvMexYag+Ofe9p3+1fbZt9K5nz0V4RHwRR0QHyme05vde1D/6Ynxocx2XviDvmyYmt4pg
zafHXLmgX6FPVPxoBfYtG23KMUGId0lhJAF+3Tg0+Kvee7PoMaxjABq6uxJkOAg0y8f3hOIsbwll
swxeQTjn3aL3H6MQV84o0wspchejeYgM5EaDIJskwOxeQM0zNdyyZf4YmvyAuLjTtGBeDUg/l3QS
fy+dgcH39Ls0JuL06nGpGYgoQo1XFIzaR0HyOKz/dNlF8T3K8jtBCBlLmZuvV+r9UhrZLo4tuH30
HFZZ8Vka+nM8k2TnTNola4d9bBMPyC1xyMV5quSZHOtzaVMgwypd94G1ot3zqA1gPUoEx8KNVnzC
wPwpe/KmP4jhLeMuyTZ3rw31QXbepwAcwiHbm6fCCQ+G0b3eKiK1c08ke8aZeCglpwaW5yN5WzE9
ZkIutYfaQRARFf1r0mnfDA2Lw1ymn3GrWsYtzdLO9A68aJILjmORPsa1jp61+hG+cVG7CAWip5DT
446LGG3AQDTfUNhhK6gFutxbOApezrTauw53VuyWvg7fQZ/nhNUWfXVU+zzHEM2xsS1CimEe3SBZ
8niu7Kii36hp95qt+6vWcr6IZfvW6MaTHbufA9H1II4t5JXmKkiS7kEFquIyQv1vjXdZ27envNHW
pVcDc9UwjAKaZYFVM5esRlxBXL9Hln8hUHSPRtHceao6dSe25DzgflC0u7Lx7z01nLh9sxotjEmy
C3LCrhCl6Ku0YMdqwbqTt8Lzwd7fmS0PE4d54FnpEqt8w9xu4Ywt+H6g2JD9BB8CDWM1eVEd+TA5
GVHzAU6SEzD+QSK4yq9SfZxSazAyf6qusKsKkiR0LrcJgu0BU264aXl69q7+nnAzgM367UPI4JpT
BZo93RUDGfSSVJ8raPSO3Nqeq5CAFbgw/B8G+hlP9u8EReF4mpxLzWU6yftz6NJLC3vtR5ijSzTj
3UyZqD4p3EbnpsCAxhqF4SwNOr6qCWEW3Ztwt50RXkOx7YvwkrbjiTrsq6c5Qp7iqZrTTUsADgRr
CmASU8IlHnCDV2h33jbXZ9VA4wJCs/nqGlSDjPVOwcj4OwgOupi4Ccf8wdvQzvjmdfWsDvz3mJLa
DahXA+2DK8gdGOGUaUZuyMtQs+arBK09CNRVFq2GFgGtWfjrAuwxffYepXq2VR9bq8kdGamtx+sr
mBr9Uem4hOgsK8e5v53+eUFMJ2PKbaNqMr+j0Ag88z5vPsNO3GUfgTQJAsqOoaGFu7wKjT9ecDaR
8iHkI66zTW2me6K+OKN7ykdVXygB6mIKqw2yiLPttlRhXXAddH9m3nrWKhNeNsouuojeBdAkXk7e
U2OqMszNd2YdgpdiJIt8gN9dzICR+Ved9qLTMF2x9ppl68QHI6HX7qRPbQOZoMt6rul4W5fE4IHH
1NxiYyTpt7rpnkjSalZT1lYL3Sif/XCd6nymNM21ZVYhoQyMcaOr0ckwhddqrB8Ro9L+t1Bpu/jA
hJprko35Tp/wnWwG+gLTx+jUh0pydUE7TuBBzsUkfZm6eEV6I1hef0jumhCMUfFhOzwfUnU3oLvS
/gKqs5LOOsb8TaZGzXFCdh5SVLakKMAa7tRFrR7SvZjld/KLtWUaGAQrds0+d+A0180jo7CvoG3e
67pv101unwg/og1smOs/HoQ8PfdJ86SutXnvfSd68C5GZrIr6Q2SnETXmitZkHC9pjZ5GdV8Rl2H
b5O0t6hg+0TnH+3LaHgTAzYF1br0UtpTVrizqF0daSd4TLhTt09B+a3gZQNyYQKnxLaWmxwJWLtY
wkb5WtybbXRAmuUuAjUeu21BIQl4Ts6W3dfvU8HTZpSzQpEeu0e7T9+E+i46sgSWJCFe9DxXtqme
jU3bU90stYBDaHQQRjkUy5GGuPVWs/d5L9alNF7gya7BT/0wQnn0LPDaNdpgx+NEKCSw+TaaDlME
PTblF3Fe+kxsg2XTe/HBc/k3fg0+ipEuCvd1HVEbgWVAKwwViZhIWkVxdSE1G95OR/BEKSl6GLRz
6wi/5jj5oppjHEI2FDMS0Kfq0aMDJkMTgICj7cb5PSjnVVCyHm7FUaeuIERxbkKOWhTV3EDg7L1Z
2F8RlC9S7gWePyI73Nz6PVoeXysiDxbqAa8woC7I4HtAdX6HJ5cyM5VP7hhtpceDF1snIeI1/iWi
rjh9by0ydO/WaH+oSWrf8ep0Xp1vx/ciIoknBw7laPI0RwY0DfPeVpPaKBtP6jXfGmVOwN7WFaKn
y0L2SWwkD3Jbm1W5QeU8AURZBQYNSvK+aOQ18F+0cOQz5TNBGABKKg2eu4GMevUpOUM1rxJy5ZtA
0EPS3Ivq9OKl457emLvGEA80Y9RTh//t2jJpA2C9tclXJuvWubTAcNrh7nY664KbTNPx7crMgE4C
XEHdbbyR04Sclb8Zvf6rBMCSElitY7p0S6T+yxi4E51eYmtLtpbPaw1imkKqjWu1fFpxX9OjF1wJ
bescqV7nX4/FGLD9F4MxBAhkRwh+ty7V4OxPQ+g+7p0+iCEpq22gjQkHLvJDYqoLftu+w/elWOOz
EqNzun0NtyGsrZc7lCtUn4riERGAQjdHGjxJHi5h0BnUZhixSR/JAmPPFrxsNS7Mt6Y1XGS6dF55
jcByq4sqmZvaWrVAOJQeOywJVTa+ajilY0S9tFa+WT193E6VLKrxOmG5y7+GqNz3ahlC3u/hOlfr
1Jpf+7o73xoEoFNf/FBu8zL8uvWKHUN8p+p9cwLSHqoO7kHe7emhQ/nOeEiU4AX5wHsJa6XQe3gn
qAYqa9y5pvO9C/WHzBoZVJM7g/QTLgwslTMxg+hrYxyFTL1cOz+EkpOhg+9MY+Wbb28n2gCr1lSP
Be3tRSWMfelRiTU6B9Ctte2Q2LyENMwTkCyTFKaAp3927nf5f4k7k+W4lSxNv0q/ANLgjnkbM8ng
TImUNjCREjFPjhlPX59HZVtJwdtid256U2ZZVxIQgMP9nP/8g94S48GUmLE/lYg38fMBbUFvymJl
DrlKGnzPJFCzbzjMp7K3TEC0+PvakHr2ez6+hEdowiBmgUKu+HNpEB7DmJI72YctC7ORQMmVZb5A
6MaOjUJO43+oLd2R22QzTs0HV2ZHPIQokEbScx2513UridPsySH5TA3oRxr2YhVyxgB5axjj7/cs
NF/p7J5xOnRRwJKHpXlZf96z5fuNgzwElbPXoiB27V2JRnErawVAbxi8o4ZJhZGqNbAo9iVp+V42
3f6Tu/iHTzowNdHSshxIkPbZXeTSEn2SBf3ebxCUtqph35j7u7Cb3Et8A7ajOYuNtQyPuY+oC7oB
bBWYFCEZ28NXUoTezRon+KEqvjYD0LfAi6dtXPPxk9v8h28f20fHQ94BCYUZ1tnDKjsTVJs237ee
RprNba/z2/Clf7C5lSBZsICtnqZWgZXpYXG64CLhhPlVOWM6ME9y3A/51d9v6h8G9dCguC2muSd2
35/3VFDkWl1pdPsWKyjv1WoIcc8Y8q3Hvnhq7PrGKB7+gytSP7iOz/b4gcXnd7V0IBF2+4VIClyl
BE5bZO5OtnxvyMEGtOu3c5cnn31eZ1xZTb0INFGXV4z1Jl5sf/7SplSRNfkFipqHcCpMdjjOQbPz
n/IpLdZe8noaNKO4xCIlBCSkd6wQfYpR+9CAk9UaptB9TFH52aYqUSw1uJBNjPc8dcSrDqCjxDDW
N8Q2LO7tT16U+AfqiCZmuvgZ+jb0jbNza6wKo8FFHQ65GX3PiFzdi2m8UAwK9ieAwajZNGq/W8vE
u9IWcf/NJUe1889mo/Ijc8RxODJtSEI+ShLvjNPRS4qLsCTDyk+8m053jwBcxxH5xWzd62mOWQ6b
KrTZf0EjVrbJjKbxEYmyATg3he/c6H6OSEk2dZn9nAt5CO3yyOBeJ2i+FMQqrer4M6aR+/G9Ow6k
PYfvjX3APedIWz4cZdxJ231BxrcmvLCxM0ozdKc2xPNqKTkq9c1qCMvu5CWCQzLo1IxEy6Ux5Whb
pNr6piIoTjMnjLgANDOqF4Ddd2yACDvatePwvShoBnNF461s6B7gz5lK3mNMXKCmVi+nRaSx7qXz
LvSYRgbpuxXHbPKPyK3f4t7f1TUJv2IcmCczugoVBYgGcnPNAB1shkvGgjOUH3NOUf83qfuQxPaj
m+lCD8YWFkEHDP2QzVcvLYN5sgevNYmyHOgfie8G3Quw2yrw1wr2rrE8iYwy+O+f94lC+eeRoPnB
qDVBEeG5n7N0AzFMHQAlktcQrEL1CakB2oGVQ3hM8OCMrOXVE9O+RoOYSir53oBTQJLQTeTxF/QT
GoJwm2ZlsJp1FR2FIPOnzkdQ7Z+Qn7CpyUNxWYFewUkoYrYN3chLWRBACuVRFcURE6Or2Q2prCoV
rAwCxfUYbbDCr0YbPORogz87DT9+IZ5DV8zo1IFa5JhnJ3g/dJxPaoBh6OpZrqI+Mb/ajTGsFhaB
Xl/gvsTJYyWl4Y9Y0wOyiHooqN2LRBXvf38VH88blAFMt6WEz23iFfznjhe7BFhFyKT3hcfTGHmU
kmUnuk/LgNO/dPbOPRjFAWbHJgFT53srtKuwkXlW75f63mcC0VQwpAiZ5pdpIGQa+cSUs5Xg9zvT
BDtLcQxthu6H5wGroI5kOKbRC2ukflDcJyH2RF07a7x58auogYrAmNOsu4qZDPIAa1LSC7iMRm0+
4stOKhxWA/H0pBG/SmNkeqAGq+N4mp2ZpXehaa4EE5HFrIfLwnr3w3T6DxYAVEYopighHIfy+M8n
XnYDgbJLjOrTo2cOqugVdjwDEDh9eoMkDZ0eQwNtDcOPqU0fdZs3ZxwdfRO/E2v7iZn5x9Pd8wSi
KWpUZH8fztpc9q1XC1HvFdnmq2q2jlXUPDkS8kDpXfc5+OM4f3ZR++NJ5XnEHwVwbS1hIlH58ylY
leh805X1fh59b5OHUKbqhHd0wqem5dUR/Q0OW2CAszJXQaDhI/tLSaxK7qnHsPfekFEyZu/HpxYW
CbvdRKDYwMeb4vSMIdHXpij3PX5HnfpqF6Ik1hXM01mWt2U4ngCjOoImRSXxHV+SN6nZRLJ293Io
noN2+gYUz9QCswonHj554v/AMubHO5rT67mckudUduVM0KIn9gByx6gvAM/MXx2168oEloDY3XVH
l6j6KOxdalDgE4ba5mYguurvH/+JyHn+TcI1ZT3SUjjO+dePHs4fq0ZWKDM5cU+9oF0xAEEpuhmC
Ljyw/vlm8C5pq+sUrwgMK+xtmycPhclxE2uylZ62+lP/pSd8D29r7lND24EFPqEnnCcujFV+FwLN
UAdEmzP6ZFrSBDgROSSKLXpphz19fJeBL47kg8F0JtvpCTHG6wStK45+DR1El2Y2tic6fAIBPHap
sBDIv3iDe2HU3tMJoS81EYusepnj29RJ4oL0gduNIPdJd+87j3kOAGmb8RtRv89FhNJjNoufZubl
66yheVTDgP11Je+KFCTKS79mps34suV4KQQzfhEynbeHi1pwsmDrZCGFjd7z2HbWzFwxEQz2Q4wH
UYLDelftS5sIudPOpulDwRx9iRcB8St7JwkUVlZ7b41PmDk062ygEZs4b6wR5LvUJw//+Y7UIcJ1
P80YsD9WPKw9/OAF7Ahs6e2zSlEbWMWKVndv+RfthAkjwaJXljdMGwewUFkALYWtXrANQsWLN6Bm
aKaJjR3e3OIZrLo1ZxyjbYoUxhh8iZF6GCTvr4eXtuVJuB76mZ6eOez7TT/kR81fXVJFmnpX302W
zzjCwfEMAS/x2iYG6SYYE5PfVzugr07HhIl8vzxmZJudeKVlwD+8kDEN+rxT8eTQGhWMpCrGcqHo
v/z90zjLndEsbJ/jkCYMCYgpTefsnFaRbeFTDBxVYrfHMH+krW79aJ/WIQoLzKFKW15FKijW7eKJ
+wlWoi1sbK9Cj2TSVdwM4eHvt6T1U2eNtC9tz7HQpaDNEeeCnIBxfABaW+3NfPQ31P94P2uwwsRs
fYRg4kTGNekwl0bcEC8GoyF08GciLJ7RtQ1PIKjFCGPyWSxHr2kcEl55y5wK7koZ8vJEg5kMOAg9
TEczxjw/yoCTygB+F9KTwgm/R1rAR/kCfxmUGOfaDvaGeyg99ZJmxjqpzLXufpJoeOkqUGJINW4L
l8f18eiKIZTl0/VpNkcqmNzSVF0sLj7mU4VZ4pibD7MDfRWuNWiUcjXYyLC5YDanJog7M5KutYuK
lvBbPnLh0zSgbm4reFtNg6NWgjszfPzLMiNvNnBmFuWQ7GCzPVkWTEGTwRY2yRn8Y9w/8qVaYKXo
8bA7UR8GM1+djxSlqO2jOdj7dlw+ac+sf3qBdLS+CAKb2s/VteHvwF7DHAGrt2pfZzAxBpa55pyA
Y/kbS4Cnpn6Ur8IcubwZxuMKQMerGa6zSemkN357+q5khfrCgyHa352YTAuj63VMwt2KzM/1aWC3
SApJKCBrUw8eqqaAupt3z/mXaKaOLF273i1+9klN/7GM8KVLWcs2S8jEB+Ci7+gtizKq9oZv70VI
Rac356XaAsWwv+uhRA696O+fxId+0+ODoGUDLLGpqE3vrJiK8V+eVQZQa5JwTIxYsiFQlenGYv9M
UK+fOEGF778WaQJuSa0NgAMxe5SbxrI8Pms6Do3jNqH3XWZ4fHFs+V77cvoPQY3jQOjhGyPuGb5/
mvNyXgOdbt5hG2Z/0foevUf/thxcPHJTA+7gnnzSRy9yL7Pm6IwtK5JilqDAK6uv7qzevsUY9+Lv
D+58++fSentDX2QJevUPFUhWOy2sNiJMtQ5I1/6zQe1vMyRZg/R82vWc9qbfKw2Pk4LtFE0qsjpM
JM6WfqywUyQmLdaIY7jNHZvGU8cbztUAY9JW3mayoTcUUBRIr9yY5mgeAdpR6GC8kpQRk1Ci4HaR
gkhcXSTOGB4CR1IjzVKTdWnu4gT2mdE3WCrOHrPFlpTMFhAajtsb2YjDpnE7qAKS0ZQU7X1MDCRK
Qsg8LlSkyksZjqZ4mRvL8NR5cj+64nuLw/iVwPIrZcLfVSTZ98VrsnTlLneQRaJWXJGF62oSzr3q
cVHgAP9W1eMdHMaXfhnjQ2G9zMw7dgMZGivT7vGtirCtHNTCeiy65062w8aD4LmmJ1SQIyAJRQ7k
L2g023YevkzhuKudrNnODuSRqX2LvNfZbL6ZwM3bwcJjNBph2/bZ7RxInh0KOR/3CU9ajPxouLBK
SNemC1UZYPTSbQztVtNey3R2GEjl95FMsl0Z3xcuFook8R7z0sfuze9fp2B5jov0BcQdchhbZ2C+
mMxDAJDyhWrKOY6CxOcquG6X+JkQmouCMh62E655NdZMWzZ8jHUlKJkjCSFBKo4CuL7qrBRczSWv
bDAvkjpkKzfwrDFI9EYh8bLoeXHi432Yt3hyYcG+wbq+a+K7bqBNwkui3KlFHFrbU3u8tdMt43fI
SCZNPBVECSkZA2G7zGDRhtY+DWu58p2p4jm1xVUwPRo13uKR8Vh39m0UJ2TMxLvIScJLH7QD7g4O
sTh0io3RYLRs4YUrC0yTLLAjaB08vk8+xPMzwZM+fZBEMs2BYII8/rkJBBFKQyMP/J1YuogYHBlQ
99OcUpres7boUlvTxmFtRqFkAvyT6bpGmOi6a8uPjB3x7z9R5dxjemKjuA9+8isShC4ZFhIq+fXg
c8xcyaZPML0mqmRwV1WerRYDpUOSx2/GmOIL7ZSvPjSeFeUFMV011ZtVAJQUMdQZfLyhCon13JEd
U6pyt2Q4hE2mcYV/BhYm3LQvWu9y4AGt7EA12ybknyIx2F6nVXfbxfIp7VxMXoYX7TeG0abnb8z9
mFjtRU6FHjjjQ0hXvDUrzmE3Kq7//oTPARfEk2xw7K4ICTkkzLOdJ+xq4VjkSO5itewVYB7N/Wc9
/YeXqK/heb52WYCpdh4y11CNAnxG/m5sx2PBT8UCjgnrDF2EjAvvASe8X45UG+z+vlvzDJ/cgNz3
99/5oavkh3IQ2lT0AAvs62fHSWT4burGBAPizUsBOlcQ+Qj4RFO8jEwG3AMBvPeO0fzwLT/cSORj
e9Qgm0qZVLRd9pleW3443nAmormV9PEMqoCk/1zZMx6y2EVXOJK6tYFb/hcuG64UGQoB8QEVDV2a
cunI8Ynonl1A4HmA3dods8l/wISTurEsQDgDE1abt2yLzMo3butvGUROu78/PPcfb5ZhqwQCQVt+
qr1/O4szY1GeVIa7c9GZrmoDm+u5aQ+jYWwkDQn++VkKm9CkzEJtfSUqYRLcXG7yxgxWYzynt8gx
+HTvySZ1bubQIXMK+/m9NbrwHfvwsZlJPxpCwn2Wcn60PBfXaW/ZpDnUYCXg2uFV0BDFIYYGbqQW
+447bI/TNVlRB2ROFs500bdesJPDqsEQs6m25ATvQZub+14Q4Dq3FwW9ahHH+QEVdrSJpYndDieN
aKb6wBK9rJx5uSP26DarAbZ6Bv6XxCfbm6kUyd5MB/rlqrxVSSmgANDF/v0h+x8+RfpNBuuuZVnM
LqkSz1ZE0rl2QyUHXiPTQ9kZt/NoOKveQa9EiAUaddkDJtQ/8hD59+n5eJXYNNQq13EpfFhkIVbf
gXpvY/70RBIYLib11zBm5J3rh7UkuA4X2fSFgNyHLA+6fWoyJI8xTa9SY1NPLft/8W7XNEbTIt+L
xfqhJkxnjQGSaVXXBzlIohgQA2BjlMnC2sIvwcR8pob1YGXgjYo6Lx+Ojlm9+UXr7JdrcFrG7V2y
Jft9waFZA9h19A11F8FJLmm/5DnosUX3QD5F08llXdSSEFnXvYcGhV7PN7d2pZ7mPm8PVm10qxby
89oc3jqINxtfL73JCZ6akdLJW8Jv81J/dRKk+4lSME3SerPYCl+AIV55FOFHZRszao7qOSvGVZHg
RTj6ifHJyeV8+GR4m0x1JRsfg0rrHDyqA/JZl6QLdn2Z34CiXKa9oYBMhmMSjY9FYcPaLS25Cemx
sobVn2BjsJYdjwd7cRxPWfurzM/JbklyfiHHCuFBsIACkBfY3VDFnfbnMDu82+oa+3sMjD18rMRy
oV2tlmF6MZdgucoiXxwmWd+yAxubxGIFlE3k3Fj51YBj6Y4l+T6PxQ8wLpNhHqpCkqh1isRtiLIf
/xpuzU2+QEq+xQksROqek+mSWDCCZ37D37+BDyM6TOQExBKbKSPb44eiH8NrvAT1UxtyVK1QZXPT
Y/I9k4iF0/09ALpYCfNFwJgjmCP8jEEgPuDw3ADFiu/ocZcMvHNxNxSRQpo95vB91D8EQYatWHxr
pcl4yLrC3GYK628ZRvje4y+6rj2sIwcjfIszqQ691/1olqqFojXR6vt60XnID43i0Ewl9iqq+KY8
mvlpaGgAsU9F7Dc8M6s5jpF7HS5OuxMJGdzupVGr26HOalA9vTGm3UuWxnfTXPxgIrFsGphlkNSa
o0o5rCKVZGs9C6MDfJ/c0dl16MXXcvjhJBm6R6/eQrpmDUloJOnkfp1qrNrbOpCAlZS1HR5onMfU
VQjnIaxL8oCgV5ruNousiJEaZ2U6W+pYT3dZV6d3vubNdEa4wdgDii7aGWZByJjz8UX5EUYDrnOT
2QK3gQGjhbyot0Qa7ZWRDNfSzm9FCp3Lk+5955ftAX+mi3r2xMZVaBpsFwlDlgw/8o4UC1LYb+Mx
k1ca08RIgaD13HDhlMqrVv9yeEL8AITsQN3ZsGXDWXlJ+CbZ7fje9cktHcRW0hNwWDAmZrq9U4WX
gghNezFasAcpdwvDji8EDItldIqtY5TzBo1HtEkNE1pGj4VvhD1wYPvzTpXm98ZOmP31plqnpjOv
HWVTyBslATEF/7+hjzFbDqnc8nAfBeGvloy+XeOyx6F2uZ4CD3IfApGjq8DKmjBE2GC3CJeNyNrL
CZp3N2acnL78bK54jkGwtLUJl3XyLtBlx5/nS+u6eVagPd/5TEXXqWdHu+ielQyMl1Na29XGc2iH
/v5F+x96aVswqaDAIUeUeudUl/1WOqRJN7tMtkgYlnFxmMfua0YaWiOD+CpMpo2JMTLWMFA6iiRT
u1LhGEiaNalZwSWGnvU21doTw5+ui2mxVoaC/YYbMAdJYNzPSxNfRdh3rCpVkWPuCG0PsFcVYFoa
hwxG65FszBkDAPIWMGzlfWyWvtpVIle7qJwSjiKk0THsHCSF5Zs4NBdEdPq71KQldkOoV6dt06qm
Ozh2ONRPDqbh2kMkTr3rQKA8Pe3Ye99Mgf0K9WOaMW8X0n4cB+ultuS7Ki7mwIN3m/wEMu1hITtH
Z+r9fYgECJjS249xbm3HKCHaAKR8Wzb+HXJPFjbgzjZ0M8wbETgEOQa+Q454vCaYcTHKOzMgsCge
enpZgP/9KKrDkBHoUljsmWaSh9BCirvGATZLjKn4pF4RkvXyB2hB1woMbPuwUNiqzwFXZuaFMnC9
39mZvQ5mRanCBHNXDhRPMo2eiHb5tTTuxTIvxQ6DGIjDrbgkM/WTG5EnW4o/78QysQAFOcS8wvOC
s9reR2PWyIhoYDymrW0yB5DrAtyixywjt29ps1UGerE2NM809d1VTYzKFNjJFiN7TBoJcgmqdqda
Voc+gDaCirMqeI/eiBPidetM4XoCnARM5s2nXfhsDuw+ZmWTphzWj76j8k3dFLz42r5ui/6HW0bk
RAyKLUkxGvC9COzVuVicUGE1xF9T486NeC5OWf2Y9ZJpbI506bZHvIex1fbjXR8UF6neRVO3Y8gl
kY2GxUPQpT3darOLOdz4MCDY+mYLUuxf+31tEYlyYdJA+PGbBJmh8Coe7bn62pcUzhK11tZAXb8e
rf6lh2h7ld0zqsGtqyfJjCDKp1ZzXyuD8URgPHmqo8MY6nWdUVMvfSxXMb46lFFMJAsdH2FY1aNR
5NiH5YT1ecPVNDFM9JTx6IwAq1nhouuwBSMzDBtqfIIWNJJDyZR5+FkEXY2nR25elVlGMlyIfQQM
ZeRzBSUdHyYINiKOdeuj8ExWcks+zUUuIn+lEmTFYOBrb6rxGdW67gLzd/4kqmAdIJUNnAuNdMMN
eBkVkqFSQRUTKbhRtsReJKk33kyqSL8QuEPQbWQ0hI1mxs601AFLFg8aClVXXxjGyjOjnUDLsKkV
aT64LeOdo7MjWgt1agrpPK8MkgauMAEfdzHm2RtbWS9D8YhHp1q3IoVezydOXWVxyrTtYVb8rSG0
fi6Mf5G0MUdIsO5a+a/DNq9BwRrXgeLdTcsGdkiwC7VnD8lTl27SXXQquqd/uWU7XyWmG5Npj6rd
DdVGxO29arxuI6LCXYewPVGSvHYdDNEeoXvrWsvGGA0MDU3zKDViEXnLVVwI/KLhdq2HyYLnIC55
2VDz9ZM/bTcNuRYrpToyWowF6nbVt+tmaN9xquVVxWT8diUZxrJI+PRGG8C+lFvEDCQ+5rNNIEN+
F0WR2sokeMcj6Kvp1tddxGkTDflCBES3phBKd2YjZ5I50C82ubGhIGcLR6bTu0O+Cdyeri/ztJ2Y
eXsCw+qAfoaHTd1MD4TrtLtNYm7odHr9O1b77r/3kLP87rP/+X8T5/1/NHTWF3qr/icn/N8X/v+Z
5225zMZ+O8P1vfyR5/1MNvf/Wv0qox/570aH//57/7Y5NP/FVBS/Qm2IDHrxPzaHvvMvbIMkWBKI
EkadXOp/WzV7/5LMIDAeBAeiK7Lof//tcijFvxwKf+l7oFu+pnf+v7gcnh9MMAZw5gO1h0QgmOOe
M8RR3kZN7rv+XpbpN76sayqjp8l1DkFafzdaZKURZl9yvjEC4P2petQ0xN8e2b/XzR92fGftn74H
jkfmLx7bOT5V+r//XvZITDlwMfT2SubYIDjBO85qRAr4w7ZRICPBG7YiBq2sLve1N/BXWol8iyp6
3Awp8xiqgMNsOVsDhHTbLSOBHtEIUTJenPVkUkf4Pv4zjSnWAKi4SeTvTlXHa2eZD51lGWSAzAfy
yuJNTd4XoScbDPBjcHQyOrTLi0gIbkREyra0rKxwPFqynPDPt7mMKtaqwp3fsKJlN4v0zu4GpshM
uQ/zBa8W0ZVtvP79gQk9i/rtDD89MMAw3zahfmCnqKuN3x5Y0LZkRsPf2Tuh/bQMV4QTFpvMhCeA
Ghy194EcRhTjY1Ss8ywk+TkiDYIwubV0SpxEYGybAfGJdX6FJ/f3T27uDME83ZylHTiZRAkLdu2f
N5f5jUtmFTUbZhGM++t565f9zpfxmya3OgZ6AbFAgigbICOPW9SOMn+/B12dnz8fm3gn5hO0pdZ5
jeOxMtJ4Sf29VTkHJxufJ9hiFC/ms60ynKToyhMz3JZ9VnxSwv/Dm2Gqzs+myGMwdv454akmkDf6
wd7y4rVnsuEb7fSMq0HOVLoh6IRBz99/K5vE+W+FT03jpz3WKD/OPh4ZZqIZHWaLTlzQAmfziLKn
fxiK5O3vF/qHh4ptvAvTit/GWXp2IccgH+v0lXp+/lbaKKkM+EWsvqFOf2ZWeZfU4sKWt3+/6jnK
oZcTpEK9b8Ipg+V4dlkkm1XlMaLZG4X3hszmlrCPS3LovgTCecHo4rqwOpQmZO5OqfsJT8I7gxlP
F5d4l2o2L1Ph85FKIogeA4Xw9nbs3fCVBSABVrNhfk2J5o7h5Ug3asiNlwfEbkwJ4XMdmX5Ig832
S0J1SCiFv4vocBjPLhuk5c+DIGiXzg2RqP7zTS6LtWVCsk0zX+0NiX1X32xiDCO2gX0hRNvsQVPV
Og4surlordxk3EBizXfNAGXRW1oipZ3xeTEyLWmzX70CGr0tsl3XEQSPy/fam4UFmyKsrkIrPia0
Q4coIJiwmAz6yYwoxLDCDWK2mz20MbUiTuKVrFDGmATAb+ZmuZvEJJEvyHhNavulM9fFruxJGEot
RmREtxArUTbghyiaXYtPOgZ8nUOwlBY4gbmpePHJVCLrEOFsTkP5yXs6p0Oc3hNNDYcpLdbHzw4z
NTk6c+LtIxdVWGmQ8wcrJYmcq0JPK+Rw5/buN3/Ovttm/j7IaT9N08Guuku04ncEGh6rqr4j4piw
DVfsQMTx84++JsEvGRGbZ6+VAIqC/gLpPRydtZ3462XgT8/SvqmXGXm6V979Bys/4Hy3caBlDGOf
zfNUOtuElaK3WZrqUmCSC6EsXbuqv22W7CZQq2QO2e7hCiGdcj7BZM8AEJ4oLt8UHmxIvoN9+NnF
Sf9txyDVGs2qefIq784IsjskjE+qKr67JSh6HbWfbJ7sI9aH3SyAwiDIoqBWgs9w1p3SFlr0Uy0f
HPT5bVu012Uy7LgR8Nam+A694blFvqW53TXvA2gOtkFykNa4tUVIZExarEIysqsZnp7VR9fEG7De
jxhEwczRk8k04mh2fXNl0Sm1mjwGfbQBnUT3NQ3T3rAbAISZ0eUIMmf4OGJFbswVS+syysqnrpW0
TASom2GHq0Svg64jclUIDWTaO3prE/PdbEq/FeZkQ7ypCBc2nhBaPC1LC0KGam7QBJOYGU+qhgdn
Ikc+xfWpLqZnegtj3bQPbhe8JQMymdx8I5DIEMYOqG3X9+wQWDivie5FCBpfdHbV7k2ra8gtO1Tk
YuRB9bIYzHNq/GNsArRoxEYsbp2jrnoE0cV437RAesTKuGNzhJ9grzyfQwN0Dxxkes2ReW0Wvz6W
CLZXjLrxIonUfTO6z7qSUTXcIKXy70WE6wYsWkwVIy39ZQqM+UteT0gUrB8VpNS1KJvvVW28RkxQ
1JgdfGe4mBbtmDf9GhAIYS+pSauRQyGl3HGFDr8dV6RJaki9OBajSRapXACR4+L7GEwk6uF8PKDA
EyGzAJu2Eubl0IBM9dR9ZfXe+BZgLS4/RTjvRNwz1yof8+7Q4UhCCHvxtqT9Y4CRRCsW5LDz9IBQ
gBCPkIvMk7MWXWasLDv/2jssrby7HpHP8eewDRpK7OKGvZXMW1EHN1ZAXJubTAjhlNi0KeqeMmn2
ZDjJbRz6T+HEfiLdzZj1PWIIxQwdblZP8bsecwOEOjpgLUfEXKaH3YqlVITdXpqKSi3yfoimIdmT
khQNYvfaGhVEdpUwzwdNTmHcrEaUW9299tLd5AItTm03GGHyDyr8QSkHnixbmmvB1HYHqemthX9a
tIELc6S6mzDaX1nmNLIA+RudZogm809jTteQRS6jyd1MxmJi7UwY21Kn3cpGKdKUvCe/Ce6iGbr9
Mla7Dvx6TZh9tRkDRGQRn0Ll1OMm9OHINz6tety65F1ECawLOLYkmF6LozNAABXpvAmyztqajv0r
LvDWFQ7nRmLy/crBuKJxTiDOpN8yzi2+vSI6iJL+HTpsODjASr5/aKoAr4MJoEKrZvSKEX6/tlqQ
l8TznnEriPk+PZNgGbSWuVFceTivb8HPByLwmk1Su9YBe3p75TTdsylgmDIhRf6YkbgFtE98LHnj
Itnm0oDcM4DaKBnU62iOfhoWPhV6Vr22kkCu3Doj2BOnrNzAyBmLhl2iT1R2cMx0YGOPBWW4NVyk
zbWfPeKd/drGRJZ0Iap0h4hTgb4qLbFiNJSiHXH8X3aAJZCidTFzca9SviaSoIAJEuwDyjA9NCEL
mFIzxt5s5JMHBDHr+s4lzWaN8zBXk5QUoZUcmCDtmlh70ZCqcIiSFlWsWNsE0pvEzO+CgrVfG/XX
BBd4nNG4flA3d6bfmHyKKfaONdTh8TmTyRvc6rsi5xFlYKUY+h7R1xNFQos2looZGOiRuojcet7n
JT6xAynkDPxAYV30a3VJ+Wtm8brpunETj92Bwf1zkeH93TLq3nIbKT9a1gSmnc7WwhjYgEo6GaYi
Vy4fJDSkq6kQLziKGZgBGa91zZvJRwqmKhjXqrGYp3CvvQO6DcS+EjgH7iaCvFZDOl7WY0F6ihLX
fUoe7SjUV7xKmv2SVTQK+BRNfIplxLjJQCQ89NaeDipie6vqVc9HAqzoutt64H3b9YAdUvUeqN6B
+knQbju4xDi7GDZg4KZWQZtjucCZEnpMze25/O4O0FwdKHnSLhqGxNkNC+ahKBI06AypWpPMe7+l
G0oldjbtfVlTro16l2r5P1HAh5r46ZtrF8F2DFoKm+HCqfK3OqCbGacaQLSvd6dFwsEEOze0H+rW
JLuROFlzvh0SFAkWllr1AEsNthPRXzPEiWhOtgPGFE4GG8oG8sQG0MbEbK1dJewbq6juUDXVeBQA
OTahdagaJhGWeVMm/YXM1K3rkgeUatI6u2k/BtssI0bAXLyvQV3cg4Ot5iC/NUchrms5F0StCXVR
DRU+T1XvbpdpfjRydgdR18xvI6ddW44zbgBHn8uKxOchKX5m+fQA+fPHbMWYnOTqkFgknpPIszIY
rK9cWf0oycxcdZ3P/o8YManmB2uoDRr+4o6S4nrxhrexIQYumsS1HI1nM/Nx6nFJrLMejCmTG4Z4
GLzJ5oeIlsfCYJI/zWmC+crRx8p91drF3dSA1CFThUuM3k6P2Gws3nEsG7Ld2HEKTQ32RHzvYdVd
dwzcpwzFNzHj29MROwwsMKIpeYHNsh8ROBGOUh5a2MvsICYqvmhHyqKBohEzPcO2j2UZ32ZBnl3l
crzIBp9KR+/onhE660GwxLoZ07beMvbomCghjFHsFmM4ZhIfz5E0ACd2g6swy4/2clOZnVo1nn0Q
wTyAffsrstfVkTGTtvKkghm40TrCgm2Z+DHwCC4Hs360I0AMZx6vFqE1jDyKlMn4yrEe89DE1VS7
xbgLqZd20t9WhrhairZcu0vk7dyaIHFrCq+AtRkgVOEvsxMPoZ++R5b260/Zaf26ex4m6mrXvhXE
cMUZ/16SDCCqyOpWoqK/sWKuahfFo6qMo2NHPyLAszuuGI6Y54WWuYFnUuwHA1b63MhN4IOIDkzi
a3dp1k5XkyG7Nka/vvFr67nlnW1SBTSbRwW8HPLH+0g+dQmDLUB0b+O1uMXUlXlndaLcUk5Fe9QE
1YWh0+vhRxirwp9eB9VMbCK+2hXleOmQWb8XqupgyWfP9QB2ZWBFQcbGSMzHnB+IDcw2Mg1XVZp9
r2/SLB2hPM5fnYGa8QSumYxx1y0qCRrDiM9s7PaDtG/p2fb48ztXTVW+4OCY3kVefZPbzzGQ1GUH
i6dKsBuzAauTsbU2fkbvhzvvTS6aGB/ly8xNHhcRYy/ZkY5uy/SClnm+TKV/neMSBXo/MG+fuluJ
41gZVhAiBOzRjrp5503uDkL5vB8as7scQgDBOet62iU2c4hJs4vTb5xfJP/F0XksyYpkQfSLMEOL
bSaQurTq2mD1ShBoDUF8/RxmMW09M22vs7Ig4gr3474C8OdlfTjVvnnQ3KCk9mLFQqUZeXb5k2kZ
rsi6AhSQsxHupveiX580XiPysO9YP0e45Vja54egHqcYJfZh0b3YSIwHlWwayib91XyFktXbxQxW
2oNbaGfRrg+F3bxPjX4qfIVmYyRQbQiAIcospmqZTymmdzdISY01jWpnVT3lljeHw2LCbZXj42hv
7LN1pHQt9lbrvCtLXVrH+k2ybUx4a3pmN6gNSFwNhoeVykaKisMfd4HrKlb7U7HXrTo7THx0J09D
Z9pGbknwbFM/nbx1ozTieohWa7x3OoolstEiU/OdyLiM9fA30E2FRk1rB0gdJL+wRiDvuYi6VT6S
8i6wLV1hnM6hVltiv5b+CyYk8mwB/oQ5YoYhlch2rfLYq7feH90buaYF4oQFpVPrReZy8w1xHEae
Rp0I07g3omqcZaSTlRs2JKZqufOGn93fy954zejO2d6Tw4zcLDBY1ftz2+87Z7lOi/67uC+jayUn
N7Pv7CZlFlCFeYNybSyw0NQlnklLdVFbP2JgSkOrEv/KsRIhwLoLOeQb3ZB22ui1q4VZa0y1B6st
2AzqHKF2o86ua77pDZ2Hl/ItqSxmbf2GoUTgg9m67OnNEtmMXWsISK/jf+ZxRzriGrtRE9CDUgN3
QEYwFHEEN6WH9Q+ObIFuStzQw51qM39cWo3gaMkybDaOSalQ5E72pR1PizeJnWUR54zA4UG58roO
SRGng/ayOj6yqwHjqNN5oELMnw7b864wk+vMAbm3AmSwSFLB+jtXplUYYWyFWrY5lVwplNjP/oZS
r0Xy6M3Zy5JdvGRmnD08t505RYafG9EyfS6pBbG19uK+nUIqEAYMRvoC6HAvGoMXjPXXfvK1X6er
vjWtv4osE9ReT76/VUkjSLHOEV9Gsz09gQAs1ObPNARR7SJ0CephX4iMQ2uCeDoijMaXBykPjMfO
t5aaxFFkOth+TqZMzdBp89DcNmyumRFo3nEn5FO/bSaraF4spCJB8zKn8tk2/EfcNlrkjLiquwki
Jpp8s0toibaybNkovSkK7SB9JCLqOeerAXk6UWNdrRlQ5kzwOG8bA6ku7+mlXKQNCyne6fzruCn8
J6xEOzV4JijgDqG+xRi+RfOGivp1Mpx42VpWQJCPsNp++wJnb2l6N/bPRJ04BI70KaYO/7amd5PN
8C2zly6GWBx6o9IPRpnGo7F8rNNxWaImd0SMqR66SFJWJM5TgFBnJgZB59Pv//+PnhEfMkffiI3K
eyql5h8M4cPVtWnDRCKQNsz8XaMdVXY/pPMUBT059ZlCtUafUzAByJsK7kM+PmoJ4g35T6KQjzhI
GFH0F2oRAcyNDt8c1p92TCimoAruxmwbYdi1Fy2s+ViQRqDHNsafvvCLnA4sHEkeKJbrjDqxgw42
KOvHbsQYgdzA2wjXcxWXMhA9x1xITiIGnrr6MYLT2MJXnKW46nn7X4J3xVIz3nFvZEvdXpDjgJL0
KZadbNwFFY8VZMwEc9VbD0gt0fQ4ycydUa2/tlwjwBHMBW3vqbPrH5Y9B2s2XqQngMVDfM097V8n
lkPlTie/If89ZzRpZ24WQptg279Z6wfxHKjkHrZs3KMopoOC60z0Mh1jcChlP5FYBOacHANaFEra
/pg3vK5Ze28jFOawB4wvzcPY3VzA8eTS0di35LPbbIjGRALrr+mPivXoatUWys1psBozP4Tcizpw
9/3UBvTDf4k7gYmz5qhwcM82ZXmmWx53mcGeewjGKuqZDYwmJEGwoM0R1vXv0K9ozYzipMTmL5e9
eZ6m9VZmyEv5lWAY6x1SNQrEY5554n15R79ZHqkDHlHwcrnDUlpYE3T91RM2LjeypmHaqMgBPJAF
G8WUV2mEgLV2xwL/aTMsj2mmPyYIT1DhdqdSdyBZbmPM8T7vlj0ZnB95N71iOKh2kBx9+TDCHtqT
Ewz6zs7fLYUSlMfHbpzL2GB28FqPhhCvJALxryWH+VekJdOwtfpOHHVsLK72SsrvSTS/gowusLBc
u9M3u4NdMhi8TWP/3Tn5YeQlxkaW+btGzQzfXPu4OPTkwqhuCyHc4bDFoGNNzkNfITnx+uqfRyPh
NpAp3aX5hUaWxUFCDSZMakgV0PHisN/5A8Bzuxxug50fCsmAAOBoCqhQ/xir4MlXiJX7wqGjwEHZ
AuUNHYcsHkzAu8bzl3Bx23er/Y9lQxYXppMyqEq/87p0yG3Q76WR0ENgmnPJPGLiGWe5imqdmKaU
5HsKaOcsvRJ5qsnvugOJsK9m+3vqOZlcOdxlAfKWuQjOFpTREFQaXpxOnYahugcwhx2Xh5lZXtR6
6Gow0Zm4iXNDc8Kg0x6FN34G32vyzJelDuMyh04yfU9PRqmYIKWc731t71RWfJQ24q+hgHg4LDXd
3gJJZrTqu2CsHxLDxkoRzNe0x4/m3DX1K/bzeNQtC/1eOe1n/AXMdTdMM18J4iQ+EVmO3L8fU1k8
WgJMvOVZn8CwDnWtqp2CYCWl+WUidNzXRX1avXqmyxmIxB6aCJ04ia8mFvPRuaCeQeleBI/4Vq+d
Pvc7a0we5wDOUFtaNZ6q7AOcHoHZfQr/UdcJgf9IkgZUKpMFjQ0Sa8zbbBbrmTsEQY+1UaibmVIy
+S3RrVGItTTO2IXNSU9PzVPaWDdtZQPUFCW03sL7zPqs2bd18OJLFGTAbKI5X/WjGUmdS1AoX4td
tO/70aCeZSl9UJBoLiZx5pQZ4oS6AwOYJh8RH7o7VZR3bqYjqSlfOoaTj1t4BQB7BDBe0x6Yju5L
SqKDXZLdnXRlWDIb3bcGb9nic2PKRYpozSH3DDihOeYEOHnQv/ln4o/2qYBZqHfJgRWWTrSWbiNO
EQ2W1vJVTA+5sLNYI0k2KlRXItVyO5qRgqNB1tg816oNEZ79kR9/k1ZP7dv63yaa2jfwtmjdOOYj
n8kjLMmRlVUKrze3HWfPHObWaaqDyp9+VhZJyTnNcqWZ6mpKVLm9zYI4ge445f4a2hNR5mWikgu+
havjTeuFuh67tze2WCu+WAUdHaIRX7uFIAtdTEdw0MCcGcufusbnhFdaevShyqzdfFixg+8d3TvR
SDBXSBnV5uvKv0DP9HBBs/QS4KFMdUKViabxwqJvrZAmGuQ9oojjJK2fTFLuDpZzs/TxTrsrZq09
Kn3+yZbejHPPTyKcCV473c1VJfZTbvJsDEl3zWh0aQSro92j8eUcplGts29+j0w2y3c9mZgVO62L
DBm0LX4bkHfmz8DWY7HXkDCCEc8gVZSsosZGDWoVZ7bXHl4HfQ09Syfw2jJv5XIxiHnBQDxEuGfj
phlfzRQLoifRtrlTX+34+rYSmgRCyN3d4G7uc+SUSj6poSQJJ9BBLeceda739P+CQI3ziz5M+pnn
5s/F2oZOi56duRULg2piCuPEAKcRwxIIgvtyvJqFwhNJvmAg9CcrUMcF/AIplY7YV0iZu1Vns9Fb
T0R4fBqsvo6p9WWP9M0CaV9NcFekI6LfS8b8vbE51en9NKP5b3LJWFFFVCcGtoGhuC54tk1/fEXh
S0hUVoVcJR8SPfiG858AnNYE8I1NF9ljyu1qM4n32HfWDS58hN8h89JnMdGsoyRcuS5PskYkubbT
E3I4ydS4eJduPUarC61X1NqRUrPb4ixg9psHhwJ1cW8sAFlkJFqsLPsv8bz0wsj76vI6EPEDw3sq
nN9lTV/cgmrGy55EOiAsabM6hC7clHjvi7FnJC3+sUyPCRvQdnVvabtmw/yiZiiiqcyfF6TbrFyL
jvCcmvSR4ifRM22vRihcXlbfuuYy49Ddr1SE2PoZdta9U+xZXX51HvHkpo74y9Y3DXcabyTFtXfX
gyPTPMJWyCj0Uzr3ZUe1wXdPJKc4dvb4qlSgH7K6PSELCi0J7FSDWXuUMJiSylzp+PvfrOeFMxi0
YtCnQBtGfu4md/cts72419eHMsPErisklZ7kooOQIsknpIml4/D95yBbyPJqH/DyTpj+ZgMuG65K
1dOy4bHca7o1nJPRqk6V0ewTpT1ZCLAR5idQHes6QjdbYDbeT/BbEYamD4J4bEIQqI54Ob7LVRpP
NSXU2hHcPQ3YuMZqOkuHGCY9698rAxpLOfMT9n/NlMT6oE0IO/8VXT6TMcxb3Xlaiobd/mczMdnb
1YHnHJ5R5hX8tNRzRILR16Q7xzffFfpnLA8OdLKuuoNPu1P+LGNLZ74aOO3HRAVw6hbzniF8vFQc
4B7j/V3ubDWoNHXcw4ZkNJq8oz4s9n3GH0fe0H/a5spJRxcqL0GTEKav/B4fLLTqzBlFcIEF12H7
tbyD7PH/NnIboXPFyrQuD+nKhi34KJ8D6EIX3tAXby5fuXj/kWorz4XFEejD596JBvVruvQRck+D
N4fTu2QUy1hIv1WtfNW7FoEU4mazAGDXmDb9DqVgb8vpCBhWP+Rmf3Dyl8Zb7I9ZV9yxm8Q/Mee4
GMpPU7f+sarZkjtznBVB+tbWxnMQpPe9cKfQJBmepCAmkR18lTqtD4ZjvyyDbWJD+AuC+bX1NLCh
LRN7SXwMmt4s6ib3D/ntuLPqAGhFUX8uduEwBSgjr2IxKibHOzQlFwa2PdZuEZ0ny7nBhta11sxO
Hci7W/jQmgCe14tJHtuzWfOCBIXu7dLS0QnJHbZCA3qKavp9sTYPs0to/bpMGZvx/tkst4QExhRZ
yZgX7cMZlAEzh2TeZbgdD98Eofkx7SshGDreB335YDZ/N5Gb5riJu/OX4KbM5JRJwYzEpUMLxs46
6N3wbTdUjdLLBy5Bz4Onmz8oBgL8gTe440kUtMV6A0W5wd4ZG6vuPeEMPPgMk3qtjB1jjd3OYOs1
MU6p+yInRz6PQHz+uIMCS64PelzQixheQZqJcENeq3Y/mDOI6jhfJmvflvM/R2SP49pXIWNzLcpY
eZeJWdyMwrwbKzwjJqr9ojNfcKhvOYNgclLs1eO4fa2OrhH3FvwMTYaJzH1xFwA8gnPMFcU74YHr
aTCw6pF2eQr6R2wZ3N51L68MUjlfLYIQKlwHAHJisfA7XJLlNM8Vfuhh/qvbml+jqHhMA/2OR7F5
tX2W1vW4V441xwwp1nAYyKNjIg2Zi/ACdmTde2053+sk37uUnIpuqt+Q7Wo4OioyuWQRscR6KGY6
S+FhgRzxGOFJNyVU6+qGcYQJAp6AvnK+fVwv0WJHvqgfDZOWwmOgRfVn9WG3xpRmbHgAaAsdO36e
1MyV1dNADEPhInEx1l4dPQbze12BrENDdUiLqN0+o403YlcJV8NKYL84DtkiyuujWjhvhDeEde4b
Ya8brCC1q6fZLBAuI9F4KASHT8d2fiimJqTw81tirG+0nf5cQefIfY01op/uFzv/MgioNUTyblep
STXv3OOuOVdrc6ioMKqOUxJMSs0AsB0OnbpfpTwtxoCJ0Ms+4I2HBQMA1SHQNOryNIkaCyxTD7tV
RcwCJ2BqTnZu1Ckbi1Dz0jb8wMJUr0lq3vuJJmii7H9Zl8hw1tnXtQ2LTY9Ok4fiYQ3azyVzotSf
3qG6Id8my50EMpBD+pmMxsME2H7vud4HJPj9CCSgbbA26pZ5FR3BrpnVxHYe/Ihlir2JvT5ZBWKn
0ok+tqfBbGWH0gEWSanZr7jMUX+31NVywPzT1d2HPtZha6HwdFaG6qi4P/VkCfth/azK5ZPLFn0D
cg7CL1gwmRgVkjL/qUhJyr06loZzRFFwX1vqs5td0oas6kxEJbVDnhmHbLgDt4NAtOztqNKGi6x1
bnkEG+G08k+3RGEwBSDJCE+p1iKuJGe4PznTwo8x1hdMuVRtlGgwEZednxEmObCI9Ex9OW7Cv9Qh
PWBF841TAdcQQaBB39CKZuuXnt6TptAT6nTQOs0+afl1RiOwm5HeI6H/m/lKTkYNP61Al0s159+6
AqtqnpVIqmaLyVUFJ8LAce/mJqqHnruiJnS0dLpbwh3A6HyFVjOquFPeyoPB9lLo9aujc34OhJeE
c139uriGKo/cm36u7WjO2GeOOAsYdKMqZwPDJmycfuzeP3t2t1Ic5YCZU0wG/B0gHQnll44ducVe
Th7OOpY0Tce13VJdFbPxZNQeIHOu8Cm4gLwlACwuc/Z4W7KHGPNHljmA9fT+c2jgAHh4c/SNgCWz
hOBLBrL2HcmHJ9N5kY77zjII8n5aoWtnSbdfEkpSU55BVcgzwQ2XVJ+afXUrC88ADjSoKCnQu6A4
2Q0jL0gyr2FS1//EzIgchyxsY/XOhPB1oWa6LcGxVvy+IUjxSjehOduPxTDK50n+t4oEKvI8PLgr
I3DHYWpaJNWBLaB7zHrtzkryz1lo87ky7rUO41LPGEIM4q+dhwxcudwrPRC7xHoxF4KFvUog1HDp
DflPMuthlTqR7RD8oQEdYrIWemJ5rTc2Q7rtEEz5rOvlhYCKe2OhTO1nfDnEn8DBOGbuW9mN5N70
TD9W6vRkW2j1erOrdbeOOw2FEgoksK1J0UcEv+1wfeV7qN28e3pe7rxxIaTKZ/I7U4LX+JyTVNu1
PDTwnz3q0KJkBUTAhhpROmiYlTgl18Mwgem3c6ySU/frLRgB/YnkrdwDq6RIGMorYsib/s6cZpaB
DHnGjmtf9FU8dNoU+SXeM3NNT/XIXGmmBcHkOJBPOsQjNih9IWrRree3LveyKyEsILYlKwJ5MMb+
0hek5RTdt5n6/clPApIz5PJa6CCspp6mJ/COntmcYNReC2uDri4jaWKtgUTGqd+8AQdfgoQTiF1U
jP7IJYTuPcVjhbbrT+u2R1NhqDftX0R+FgcDVP9RLkzrWwIVeyMurOxrXSRSjWVLwBUv/krhYBD/
sJsksu88qD7VxFXkZiTKpoyTG/1iOvI583J1KJL0qJnBlqS6ohvpHQRXSexWTnPM2nOeuG8bk5a4
jGOfJJ+qtxldt2IzEK9lnKVplE7efW+Yb2WedYTGctUQeqRClTvMZYMMZwyheAggmECnHA1J1yAb
6iyqprCoeeEti+fPo5gBEVligQ+qmdfE4XnUhueCGTez121XoJ6gafCKFfY1Ra6HvMbb15iBwoWt
LZH1WmyP4s4c+HPJ9S33eY02w5hQu/HEF76WhYbm/dUF6srMavf2Outxr0EDy5EQmKPfEOaGiiy3
e3HgenmqrbRjDOPtvY7PvrhhY3Rwu/ggu9k50cZ4EYL3D6gFTziG3j2npJRYDLa+ZEwSguIyD7WB
XmrqEuSiO08pOXlQDLQIA2lc68OV7ZZ+x8jzgtKE9qRoospNp4c/4l54+DxGAbKJkIeCyerxUepM
/wg7msM+4RKD34N2Z0W16/G4M4ZENdE2/n6psIYyPUMRVGHbYuD2EbBM3glnC7X46St8Tp71Ndry
kIzi0ZvqR4ur2+mMXV9zTppdSzRChRXXq3ABWjILybbcszEAHjO6637G5hZCJniDzEBiDGpf3WZq
ixHhr3KGQ7tWD6MUr3KAoo2jtMOsfgNNFamM7A8t1OvLhJJl76teB+mleizyXMF2hXiGDoQR7R8p
mSR/DiahDfNBW01Oie228pS4OdXMeFPBMQSoWXsfTjBHfYASddHZs7bteR3Pqqw+p45vs0ibr0yX
bGRgLA167rCuWR8ATj61af+SVuw1M22+5My5F4xvvdOKWOhbbchpXMas8KhRmcfBIMY1Jern1tHi
JamxRHUEapi1Cf+glc9qXb7WSavQr6AkSdrxoa36x8y03qc0OFSKS8UaZ9rSuY58w7gHx07I+wCP
yHEfJCOeHfNGPOmbIAiWcpmiQjDnJGMfwdLFUhZOV5DMAp2ZUxiI35zFZ/ECWxC1HFC3gHqs0ULR
MhQrl/JUMY+8IN768RYM7KAEh/3cpk99tZS7ataCWCv/Y5DFlnK45ZbzVZRssozOqE8jm25ix5xL
6da/aVtf6FK/iGG8NRCijJzCwOTK9VyKfD/7bxTBSXavy7JePFjHgePUJK7VtOYAJnflAX2Ezf5v
fMdJSAQbIxCj0u6Ubn95FNp2/qALfbzoYvyDFWrsR1l/T9Y/4MJZ6PcWgmgxM5eajUguNk2fniUI
L1IOFc37mPLqa7WPQ9OjJYJ01s3VQscjT4ZuHOgY7QhzcU9j3CztoVFkIeSF999qeNUB+WEaKs1S
sWOWp6Uc+h1XxleZUz76OjoKorCY0zy69uqejWeXuSWbc2rHhUi0AZSV05vpi9llxHhqwUPGcnU3
ExoByRnyfom0Q2eRiqwwlsr1dm3wVlTzP21smGrnwWUOujRqEueBUwzyvWW/SfaPpzRnOG/SX+fp
NJ27NYlcq3svVzCLDaQqu2z/M8eFJzYlgsHgdcpHivwB83sWWCe+VO2at5vHyB/o0QgrNAfWTh16
Xn+ZozQpXzG8wJ9J5asRZPxzvVwBxT0auXZRo929kHZxIdWkuuu1uLJL41Jz9Dad9Yp+hzCIoaCh
NVkMtvmZwLDihGzseYDgsh9tXldEKdeMaeHOHlf9rKn3oYKzgBCmqR70BIRtPsM4d6HYokIDFeA7
YM9Y7kytXA5ior/OZHmXD9ZvV+m/ks0lSd5mWNdMMQ0QVZFYERMWgY9uNa1wI48LkTcgddBBbwqK
BDCf0OKhN6ZHyMtPEIhv3UQOe5Ex/XAHsAPeA93eh5zzGGV7cNbq5lwlzRuzaxa3WgodxW2uxtg9
gVs5S8GIRXX3BKBR2SRLws1Km4c2ke9n/SgtADaMqt/FSGcRKDdaMyAXdNNojjrMk8VdQefdkMsW
ItS8AQhlXnAUcqFtD37G6betCGydcH7ipXrqcA33C8iUvH5ucH13BWGSwgEAHdREV8OXuM2OzeyM
fek8GvKQCjYZU3aBuK+YOthGVM8vWcczMgMl4xI8Qejw4AT2BwpesC6FN8H3R4ULJ/3LtzU3RMlF
fSsY3OvuDywb5lgcwju07kwvgvxYikTfDYNznw+KZpThxMD8Dus+YRKyMzNkQHGf+dP2guydiUTj
RJaool2vOFYe8pTO/aDqb5+ZwGfkkpwANm1jQP3EdAksLjEip8lkqJGKe0Yy1aXM8iLmsNIh9YxH
uxi1J9E42bNn5EdhbwmF6N+PiUvPxMo7sjQTqF5dskcTfGUlP9w5TeSLWLpXVQbG1W889kNtvSBk
MNUFnrK6yNKrTkBQMIrYwc1vpuCWm9O5qbX1ki/qD9thtuUJzMd5Mf/5lGEXCrflYmuLigJSnffU
YBr1gUFCJ961F8k89Z4N2y3IC3sTCUbaaj8UXItx16brBXuxvID1fx/Loj+Ai1JXYTcSwRZe6rxs
mBha4lEv/1NTgUzalxo7KxVytQax7WYVQD94Zu0MIhtz+6bf+HGTx8BOPkdzrMlMEpHTF4+pHtDZ
9N/+xPGr6wIRy8yyoMoXNDDJcFWCzGYU79DtisTbt2QVIUA+QXaV+35lV6oXo46An9RIG+o+hvAx
atIpuxJjBqumGE+Y1R8QKngkNUMSTVTzQj6AGTMit6OM18mvXwgWpube8jjXRkTVCsg+k22Ykq2M
Dr5+F/pDQrMRVo5v4VFeNygESRsy/5IGq611NlYAR+6XrFAGoceVgCIhaHNawfPLvXt7dp5GlIlp
Pd4Z+n+i46ztiJLZz9D20DBx7sztuSPaNtSRHO97unyWCVyNjc74amrKTwBuOyJmHO5BfhQXYmpf
r+JaJW7sVZMbdmXdXfRWQlBRzw56kr2jmU8L0H0+Z1JcjAzHDa6DdCfXMTtIwC8cynTUmElp0hh1
Vi2C/YKdKuwHqFcea8de0p5OeUDysmFce6feYsi1g+OjKTHt5W3pChTkJptqPSUjGH8oYieXbsas
HISl63BvDYAVh7IL+6KMzFoZYa4mGbs2RocBcAe7MNTpokj5RHq2t6f/bInazKR+qhvm5BjRA5Am
w6nHkbRvSUkYnepiON11tpQ6O9vMzbaMq2FVTEEls5FN4BUkeVQDfosGlVQxwQTqoYWPaMKwLXPJ
J1qmIESqF3TcAlOxxms2B9ehUM+ZYBBpTkex8pOLyaoOKGOORSHYCCXymaixalfVcBqG02xSXQzA
9JgfLidbQZ2W08lif5evUgvhhdLYmO1jX26glqk6VhpU3h6DIYhbHQkQ2y6iM15xmjHncYs0rhZg
1+5QkQ3bTRExHAm9BiyHRdL6QCHfQ9vZRl6DEycsr3d80wijCk5JCRBtlUx4JIIc7KLAydAv8mut
UI5mJEaVY9ivlsEs6zdhg3Sotl2kmU2PgVzgE2uEUKU1WegOpxJ3ZBHOtl2f9E58O6KrbiJX8Tit
2ckzaSWy3s6jfgxOin3uUVmwZbNm+ddPdtgq81U3iqecvcABposg54JkMvx1F6LfmeMNKQWA/S8f
5zAnZHMvdJN5SLLhD7v8Eb/H3kUUjC7p014chn+PhRZgPyHRUks5/NAxJnb/RP9CgWtXIWR8dOC2
xStm3hFIclDVcqfRG0NtvKcVb6K+9myEU5yz+omBK4ohGyLBnOlXJknXcgEh6Q+khrpBf0asbpyU
/BaShVnXcqYMuDoKr3guO5aXPif13i4oSFv1ZNoNmamJgdxPYzPjrA/s7yPbztB0LfcrJkuqg/rs
+OXD4CnWNuacR2bDAadZqxMxhV04kWQR2oM8uE56GeHzXH2ccVGtGPWY4OZlj6shschUaHy8oPUf
J2Z28vlqc3R9jpfFUupoxIY3S/KO1bb1pub2FviJ/nAwPaar6ey+ca4f6okAMXf1RJhhkOQajZYM
naMA8HpgAHTvafN7CS0xaub5nHXuXb/4b7agCjS6TZerkEpWOeW9LZGh0e5Hfetvnu5P0oRDm11K
PGEAY6TyVxXVEOMgdAjqZYIBeJHA1qA8sUBHv0v8Tryum810OqY+E/HNSiSAjcUe8a9R4SZ/FXl+
WwW9lHSKCK5BezuIupK0C6GtULVP9cHNqZOV0u6axvxQiPn9PliPkPFrPKLsidjp2wi78ntnkxdN
pImRzNJd0Fvj+ARoyjNtWM56LpbyFRcKLH3m7Q1wjlcHlmG3pvdG1Q5n0w7eC3aX0pJqn9YVlZWr
achDd5be40QdYWHNq+Vj8vn1daYFzoCUPFAf/cBepB8oGl0XQgWKpHtsxMk5sawnc4tuM7CfVoX3
oc/mbwBlF7UgolYzrbSTtQW3JXbHQ7TijtIQUvVMjEfWn3M3PlpGsFzbRj5ChmzZRfrqoULz+mDm
xfeINvD8///mo6Haa5Oy9iQcU9M1iL8n28Hgh/T4kFsaz2jrfay49c4FpqRHo+zUEbj1uiu3t0wF
iKAbb82vqUb7AOwUKRO4K+IsE3GbjHzZT32YeCK7Bx247k1s3N9i02nq89kIyjFuB9qeQdcl0jU3
PeDEsc9z4fQ3zBmv2Zh/Dj7VDgOlukTj/lvr4xuxVfpP6o2UaXr3xNHfbXM1LYIqgBLaQMA7bH8x
ujsCt8vr1BFT3lTesdQo+Kw2eLUbJo+tmq7e9pfUTG+kh9aXdoPJTFppnQfSprFXsOgi6OOS+eOl
bXJyekjO9DX5vNgjlqe+cFHp1gdkm0Y4O1nJRk0DzMRMZw/4sj82fpXsvG1K2pcl85aV4iJzOFSs
m11lbySWXBpErob70wR2fRvQ5RM3yuCNfdUwmSdvgLqzNIbGiicT0WD4v8rL/zX+eC7q7g6cqXyY
LUiIepqGIw6v0Dfsg5axWM1gyLrlnUBB4vgFz1q1KU0Xi5dKZGEj2s9uRYTg1lOoo8BKILhjxZtY
vxdobzIG1neqNCbWzuIx7diodBN3re+55as+K7Y0Tq1RULINy3um7lQ2ZKpOSjxMnd9Sj7YfjWvm
F2ZGSTxCDX4anCDfG9o4feV5DTWty+7c1XmXNze1b95WPhqveN2eVWDGwcxs0117WBPeG/hXIDPt
9ICQ6phr9rOZoBRpXUoK1bWv42A/goJG0CPkoe/qY1tzHToSGpV1QUWj7USK9qEpSQLp5bRXqvr0
jfzCPbgg5bTeBDO+fatbyzGthyqkkWAxrxA1mFFvVghi2He163hAzEbzwJfJMREmwPUTZF98YlI3
EIhaHAsO2OPpOePR2w9Bc0YfxTLT1E+5KNlGYmOKpWmhfMW8rTX+pfMjoyieG9Pg+9/g9YR2Yrys
nlwfodVCKxy01keWZ5dhFR5invnO0tw/iWbZ4oUo0PhBtkbp4RDDPRlkB6jEA7qh2VcJaGOXz/W9
WjLyDOe5fWjX4n/Mnddu5Vq6nV/F8D3bczITOG7ASysHaSmHG0Klkhgn02R+en/cbRi79znoA8OA
4ZtCd1eXtAI5+YcxvpHdkIP51TdcATcYjOoDy+0ogMwxsEg38FZHHUndjqrerQwNhCZFiWQq6u5u
YpGn2W2jLDFu60S7B1bMAPUEni4kUNoNqLhLOowSJLtqXjTC+DejyOBazlVzNNkW+k1+W5kSoctk
GzeZzSoxt+8hUviItxBJKmmfh8o9IoBzTpNqvmJulTU1L5oszsgwgr7ZKJTi83xfpkCNew87jOKS
2+QiajcO4nMZ+OlGSDbjerjytd65GqkIu/EzC75HUoaCvbbH+3Hksl3Ccmg+R+NkZdLHg/sel9bX
ADceA6AWt7IHlTxMFBz0EBeeafPdCbkf8RqG/dbZ4ye4I7YroaEeU/Z55yUKmViDd6o8/zPlPwzA
uw9jWKhdzJl9xv4Sr8fBDZAvOaeB+2WNKPE59pBL5z6I2T46s2b5I5kYXXYV3bQmyQ1iEPvKnjx6
FIt4AXzTQSdAvDeivZ9AtWxn9jHUQdV4gh/Ldel+JhgVuRd9+YyHCQsOExJHoDCDMbGabAtkOG78
tfbZKMyDILd4wtfIKgsy2TbHXbFugHg+1WY78uhEnaMT5GahRydrBRXySCP8pMvrSS1k5xP3fnwL
9kNuIs1iNJi7ewrThRk+UFcy4a14+IRV2B1DGSB3a+AieFqe/DIO1l2cXr2kYq4pNUiYuX101Y0t
vOSWSChKzdIvHjLPO/eqnW6E7Kb9MCMYhwAfHUbwoeSIDZLxO4VEEg/phSfaKVdWyY1A+8rZA/Sq
w1wOSC1dDyrUJxEN1qqajWGdkYl4imPGrhh2ugc3dc6S4meV0NQ+u7MrLk4uvl1U+sdwdtONnRvv
Dm3KLdFEJs7mgT6imY6203BEdbBgmSGbYcPmZN7bUR0dWWOXSw5byKKQcbdQYX/xVd1f7KDGNt8d
0n0V2umdrmtEVvEuLrGtstPvjo3XbpVnh8dx4sjBtAH8VrFxmGQW3rQVeQMmJDLU50iOskbnt6J6
l0VnndnY18cBI1DQLYDbJIzO7Zyf0ii4N1zRnz2p72sk7odcSeqDCAcaQH+aAR451KBxEebvjS+4
W1RD9HNLPd5m6zzo2REMsj+3MnsfscIdZBiLDXFkMCuRU4HJAu8vULaOXjgfW5vKKCy9E0q+npLG
Jqn7m7lvjBq1fptUnD8aF+lH8qixNNN2otPADIpIqQl+GvzLd5nJ08ggmWhW2TvS7U87t/LzOE2M
pMwc1JAcrlUux/UwJOHOqlt231l6kVGGhSni6T1Nij4kgaCsoSjqiQU828PpKFxIbiiocf2npPOW
Y3CyLJxEhln2FB0cQ3CZghuzq9qVNLt0b3ccsDrJbuuJKyLzjG2ElhBpp7yUi044VEDszW7Cwma/
GBkLnbxO9oE5HGPV5aew1e9tC0tkrBg3sH65GIHcu5OJDUs/DyaJpRzL0NpUBnBx/HDqfuNZJlrW
iiyAMMRtRze4YrQq0NJX17n5RRXKOHdC+BWTnkNzxHUAR6ltXdT61fCGjJp2uE4f6754kGrm2Wam
bBhZnwQZdoAk5tFg09lM0X3Z8iSt5eCcGBaselzkHxBMfzrXcbdNPVAnUE71t4QQM70cuhNqlHfL
cw9swuA98+HFatramsW46fN6Bw/jqo5+Yjff4/bhWQb4wNd01Ow43qvKfYIadNumxD4pEnZ6FGiM
a93xQIRigzqt/u0S4bQqZPmbwWBmMGJysilfCa85Iy0gASxZ2zb6SjNxmG3IctEDU7GlAQ/apGZN
61tcIXlB3YA0LdfoQCS7L9H2t7oNnuPAJ6AIEfKQ4WIhXIAO2wMe4JNTMFQ1144ZX2sUqsS2wlDE
xzE79p3pzO89Fr3ISn7syrofWoJdGvcDIiaZCpP35GJWCbzxwSrJxTCTX3McfjYNO0U2W9WqgV0X
tfqXtC+kwt6lBcbZP+KadTX8mq3yPp7LjwV7YTTMrrQ6hw35Jz3b+lVbt4c5aJnwExxo1W/+lAar
xvQyNC/hExF5AxbTVd9lJOGiEVzZ7nRPO+M7/Zn78yBEWLK9XjtEd0Bh+C7aLF/c9ZxKqNOR6a5V
Mp3tOnTXrTTsVWrgErBMl/HK0L75wxD9cdWYM9rzEVDp0Dz5bGhm1JCVDYlHTskR88s+w6HFyMhj
G4Mquu7aDb1Ye2M4Bu1rOY8oYjYIEpeU2wSMQs0YwkASG9MaFOyECCdy/RsLr0NPBXTN4pexmXF3
dhjJK/DeqxFj5soInG0p8nxNu7+WwaNXtjlLPZaxOiOiIjf8R+84wjEl2xa9LJawwrmHLXHrO7AB
R8FUriIReAPxQRK4sTbc6Ek2Xc3ui/ii3j+as3Hnm4uIEwqNoEcF3PNhs+LHNzLPrLwtthsBAhEe
bxFtXbtTyQOkmLNtePLQzGlMwd3BpPSH+L4lYKlPoAvUhTuhL2tz+mDTAWRWPoNIUVdGSXBLlwcn
vSBblFumWFdDW6gi4s5Yh+FcbwFm/DSC4T7cjwczranIiKePivTT7dEUmBUIyKnIJaO+0T5Q+WDb
2dOWzksb6p+ceELOz1UyxxF0SHdon4ph3s9xe09N+dJx0xCUwfY8dKiRCzvf09llNxqQ9TpiKkVX
mFbMVWEdNGhOL/CI8V2JtU2pyl0o9hCBAvRzLCf8sBvfaP9uoPh0n3Zk3ddEoCmVBQdiCHlfozq2
3mPNDvY4WxWGkCzjdXsI5TYeXEvol7bRrzj5cIlBM6iYJbJp36cq8i+iG89QQo3ku9bZgbEgXkGL
WYAT3Jkj5CNHsVZEAXj1ECrZLSbouPSeawMviO/5m8m2n7sRBVHbx91R4GG5LulwgzENNxW+nHVb
tA8wSnetJbZEDg2b+TKSdWRM4zU+8l1tBR6NkhnoxjOxEPcHx2of9Tg/2czi1gi3vgILUY6sn3uN
62KwmHMM+SPBj2jBKmcz8yRHfGM8cZ6VbHSiFysC9zrmAr17Ukdr1eF1a8uVJ4yfoKLZY1Lw2Ql1
irH8JUV9Tev+4NXzV+BNOwvFKKSx7EdU6jbCyrPTDfZyYeCDZF9Wd/6pZUF78dzojnQib9/J8tav
m/i2QL9NWgqZyKFHEcrM6CTfWehS+489ATdzF16yrNiArmfg49g+w3Ne8Ny47Xns917W3hnQdp5z
aMK7qWBNmGT84zReHKME4Nxy3lCooP6ErCDCu5QclpouY9dFfNQIjt6UPxBlzqQX40NwnMEe7kGn
nANDNEc/V8mhGBk+2XVw8djthvRtdE2+ODkO3YdXmY9TLsSBMeJnHTebaQ7UJhptdHqomsd2uPRR
/iTLEF+eMyIWKK3qbOdqPo52nS7bt99pVNB6snKDXvCrylw2YbazS5va5L5ZtnQo6nrgqOSPWhcp
hvFco2gzSVmKtMW3FHfDDac7Y9EuyB54q1sRLkUbnsVD3Qx3zInLJxt4gAP68y7tH4RPmpkH0f8m
nkgCY3TlnIJ2Lre+FSEZy8uNO8XqRYbml2iCkwqj6tlBoUf0wsRdinikzhz8W4kVPlGcbvzkziki
9SGgrKz92FGHalTbMc0g5StcChBh5/04RNfKEskxjWJ5nqfpOGu+C8gzzi5xaPMm/KwkMnOHReVd
YLmnaJJvTBn6fdTaCrtQyacX0JP008zRiiJuwVFS03f2kgE2M3NAb8F4aJLjj5WKQxfmzHgEhyc6
prMk+Ugp7IGdCWnQ6A7hssSEHELmEooAy+UuNQGvj/NqEA14jNiP9rxg9E4NlYPIVb0a0p4QDrvZ
j9DNPmY7ObiAf5rOm/HdedN5bK09ELQvJBLjS+Wl93XjfjGTnPZBnr8Sn4IFj2CkY6pJ9uOwPlmB
8TPa7WfReONlHLXcRrPzSDePKMlU+e0Yi2/PpjtpzZL1Vh9YSPfF4njG892gVThpqdYJ5wX2OP8J
GLy5s91qJ+vY5mHSJ5dAeS9G78S30XQ7LhIbWbl39H885dJyRE+Qp7c8bPb5UOa7thLQ5pb6GEzP
gJxQITQThguygYG9yKzT3DXJqcvrU1f39lVwtW+8wvM2futhFE/yc0824z/+gEiesxs3hpXp2QRn
4UVqEOe/umnurHPW39hrHUiduO1bJDCbXpX5I/nJKbLZU1t3Ezy9p0xl8ZVwvfjKtN1U9XR2uUb3
mLjiTReGPCcyTz0FLctfIEXJurEoG6tMoxAn/OeSaWy7pdtux6H5bWZudmySW8cIsVXV+jsuWuK2
OgY1+HIsLFXrnOFsR/hFw7ruqbCXrdFoHZsmmzGAzOMWrkt7Cx/4s+aS9/voxrItpNjAHLqSdAnp
h886TTe5xjGgLWQQTC8RtXUcjoG1G7TxCv4oScU7BPKMZfr8jqztC59lMTDcsVpBfoOjkaJQX6qO
4f0Qt1sdk0EFK7jH99wRgEXYDHSZeY3AS34jkll2Aice8Ivy15q+VW95JyuJQj4bt9nmcCjw7lv9
NUhTfRCY4uxYNOc89u8NIq7ORhe7u4xxA7NnfTXRju1UGjyERhOcp8h8XW5oRtfjS6ddZJO+3g2k
C18cT9W7oac6zkFqi/Dd9aP7OcCWmbOV20B4h/Ug8+Ric+ApfNFdbPhnMxBo+kSO0h5CS+wrJhqA
LgJzlBs44dW5wOQD2UDdjBFucTfVRE/iywMG/UXqR88IS2tu2xOaKf8UWIhxB1FdZYksN1ZwYF1s
RxZyTGbakHK6IsKAaQCSZTt5NlBjMgLPvwgWfQxoAIoG3l9LuI0jcTBSRj+P4ZjsjLD+6is/O0i+
RjiPegOyRJBw6LLFbP2jZmtPjd31WzAOzk2iLefgZ0fL2MvhPk4eqKmmNe8IVVfoOSfTcM8dnTJO
o08z/tH1/Cib5hozo63k8uYL/oh1sEUEaWNnKYLyw9XItX1EHc9rwdCgU5FxQHHZHUgvCbwNVVp4
tVMEb0BNd7ViiJYkmBwEcoB2Ms1d4f6OYtRN8fxaYmLZQDrXODzFKbJRbWsPG0DM/KTqnDPGhvDK
c1PVFnskhY67jXNg6gUDnCcNWY1RYnrrzc7e8+gcYtdaU7Vd62hBWU0LjOKzbNhJtItSPkF7HM0w
xqOQm1ya9dUfmFCDIBhwK/L0Ay4fxt5Cm3myK/5GyNTf284by2VKjsLZsPn+SWP0ZYg/1tDpt105
UICNvAkyPwLOcvOmdMz15FJx1rjTOJPZC0QkeaR3XuEiuonhUJkZ8D1+1k5EZGUhDNtX8mGa2SjU
o0+DJ5xfD2LTCV5KNkMFYS4MNCtZiirtswyN+KEiA/5dR/umYp8TDoBPmgmRszMCiMiDz94HwTPK
6E3P+I6Ghou2rr03JXE3huSYwHj5KhMLzed8ynNQFL3XAURC8ZcaxM3aHSZVORaPSJA2Qd39hjfG
6t2HKwGKwtX5wGYbH+bUhD9l5F0bmT+xc0HdpD7qwUrQM0KEAMSPdoDmK4+9fQ+4gRyonUvJss6Z
YQHyS35MzZKfYChgQWsqc4Z6vv6VVtRc8Lbg7wZY7dyWWaF934b0s4RC79JIsHFOeIpXHp1LxXnU
tADgxhmluq9WjASYkE7ub63GR6ecaD5pqqemXkEdMhDblq+D5IgjMrFcRXH8SZHYjfw1i+C7yDC8
rYiRA48mpxcOp5t+mhBY5C+zOTXbsVE7pojZ1lH0GQUUqJU2e0h/NZ1Ma6q71sRC4KENDdnQ4Pzj
DzUVt3YQEzKOqC7qISemQb9VSf/SA7+VFZ88G/d8itMDYd+2qz+idB53JrQCVM3VtZ+XfzJBQ3ao
uvFVUrWS9Iy9piORKyWBl2YmKltcwiAhJWPjvjO+4y49S6CvQIsHU/1wz5wx5wM0KyC6UH/8J5lz
fxAvy3yKyuLw+7//V89eQJw24wjGzaaNE2zh//6J9Rzjf6qquPZ3QPDHTRhogG6A9noZfXGX30wB
mxnESqj2FgCWFsl5aPW1sNw36Ba/F6XyjTsigR4a++hRfyNj35nVk+WZl1nl1RFr8AUdREKqya8y
Ht55VD5kWQ8dW5X3om030FAoEpEy8GQJKv9XL0+wOfV/gjGW1r/nRvNGfdcUULFNU/p/Af3OnJl+
Eoz+jkqb7NoW3GEV4UOciBf2kQMg1HvrG+3ufFNhNOsrgVADA71ROjADeq7txrlEnd6zKWLjuYCQ
A04wizkYDV1xXxasR6yQzTlMNkaMxDXO1S90FXlVAl5hapX6xzbCYdswz5dZU3AElSerdI8kIOO8
rx/zCsnHEmwMcCa77638HYTOm5EPd4NhLJcR4xM2gXghwpeZH7liUXtKEqwh04BgL4vrfRAa+Dzk
0OzQSzv1HdXG0S53pgCu2FnOQz9n/PLYOhpWgDCbzABOr+IRBewJBSJ+TiNl79Hyv07WnmrvDFNX
IIqJAi5Z1vl+8vLHjVM5gBjBFh2tyX/FuABvaBs1pIbZkG9B2qwbwz0ozx1XXop+QeftY95aB4Se
HoNPfCugtFwrftVuezun2Q/gnJ+iTr8qgYMw5fa1FGEwvjcdCH9dtbWxg0UGn8LlSjTT/I60za12
04+2WtaweKjqZec59OOehWawYpvO/MM0n70lZDV/soM17Di8ND3ArpoUL0Yh90MiXuHjoaBkFMK5
Jr5GXVcbX7lUN6Z9jAW/0eIdp/L/MMRvueuCJQKIDt6Efuv9hUOrCm1zQdqwd/1wpWbqioohJ5wQ
wZQElTtmPxdShvpd6ibcYVLFFsYj3UeXjSOyvvhj93v2lLluPKbIiwc09IwPWiB8zfmPlo3GVOa+
4r0GgeJi3AiSvdug3TDT0lzHIIEUxle2yPyEEo+ssSAPxpy/cuqfQljTpjXyEyaKeS8aNhT4tReT
VPniphG/nIfD6IRv3tg9hYsVpQIhfMOKiMcElE1QLbyNRh/FAlcLKzTiHmHGfLCHwAGubTNvNXmn
voI5NLkSYAqF6b+mGzv/we0eOJI0BJ8/wQwv6O0/nWtJ0YegFJtg1+i3uE9eZXXMjfY0uSzb0pjR
j5QusULoMGAbgta1u7WREZuXy0lQPNrvg6YJ9voC+WO2bvse9F4cfRHli26A9MWxTGE4VNULOz3G
aOPeS/qvKOEOzT8dDUNURhersffQ6o6Vbl8LxZUbSO/VN4f94PLBYAzGIgYWwBEh6pb8/Mezk6If
w4iXr5miHHi1X3mF2K1OP5KC6shPmoJn0fe//rCW0Im/QN4DUDmuz8EILhS7+D9/WJEZG650VbAb
zfJjstIviawQUO3Lx6iXkoKlMWzw/GMawh/fHlljgwQGNrsJSQRYC6d//dcvyPsPOM3cIKZYDmsp
AvmXF1Sl3BzMfIKdhxCM5U3y6eePeQYxyh7W9TAcC2G8zz0Azzn2D0V47KrmkTgJyiwTER/6ebp7
bo/Jsr6AnJppzBSA6LOyMzfZyC3AhusjUdXRXqCctgnVNPSdNwt6hzCg9oPu/519p8lAOZb3r8ov
j2U24LPjebfudCC55GFCTerJLENQOTWm/sVAl5sXGBjDOgCouOpN0iEuY/swRF5zP+vwMigAnq7B
gnywiDv9XfiYsyDOvs71GF3QCQq5CL+jnNJGBWvLyndk/J2Xg86qud56O3mPRno/T5JwEE88lPhm
oM99DJXzGFfz27/+Huzlofjn6sAT7LYcdIdgauFFWn8JW0CXOUOA55wqeZVrNVVkU4C3HRmPtV52
rrIHm2jmJElI3YPaIopfaUhFnxPCYA9pfTMueGWWHsUKD/DKNOgCUgiwycQFznGcdOChUS5Yg4/M
3XfWurWnJclgY010Iv303LuU00RefKkc96dRl/cjI4I1XNUN+jf/hiChO73cnDCb+CAq/x/nyP+z
1Jk/h878ffdd3n6qb/1v/5RF8/d//q9k3vx/EE0DyoGAhv/293/jDUTf5b9Lpvkfxe+4+fwv1+bz
97eO/xxO849/+Y9sGt/+m8epQsgM41pA8YL7GEpVS+Hp8jeCGZgMLN/2WLT973AaGfyNtE6Psp0U
MWKQXS66/xVOI82/uSY/KnACh8AbEfzfZdPw0qQbyIDf5ECh/0vpSz9k9LJLW8Zt0aBhhPj+k9dJ
hjZx0jZXc/RLQFcyxkjZFeW9nVAqWqYVbm0IQpu8Bfr4p4/w+o/76s9JNdL3/poIwQvyCNtA+2HZ
FAbyL1UqR6mbQK00N6XU+iXzp2XjHoQH8sSqA94Ii5ULQJ8eAfiRFGpn5yildrBHiUIpChDSE9Kb
GwSL6qX1eQzLcGL6UEEpgkVrnnBCDRsC2JpzHaS/LUPprxEdK+ZQCyMpDkqkeZghwFtGcAda7XFj
i254Mzucu3tURsGJdEfG1IEJsgndOJY2pCTshUJ3/DSBG26tAW8ES6HCwD9j5VizPCclyyaIkdqv
iOERvyl+nac8jDKCGZOIUPfA2rbZoK9JjhuPziwLfyamgVjMlihBz9eHzu2bO8gGyV2tsMS45L5v
3cBurxFopDVhvN5mMmBhdYWhL4OsIrVDUlesS1eYz/EQ4HR3Lfu+En47sCz1nBfgEMF5MBTe/j7/
wIAi1qNlkucWsQ90nBx0DyqYmwoB2BVpfLSpBopDr1vM59lkVO+R47ZPTi2qdZAQgdp6MjgFqGHR
Cw7OGzJE/5UxYLIN7VAdmRPbz7FvJU9plBmvw1CjaEHnuIdNDORuxGNal2xk51QM7wM6XVzDwt5a
rDgQnPjqO3SN7hJ47tLqYxY2vB4zoYPPArV7fIlKGd3OYZHiLAmaV8z3mG5ThC26TfudlxXBLnNw
gQorSh5RPwFUaRLMmh2UGnyGyX6au4XPBP21yrIWMVbU7grdshaJWHFaIyvftIKdAyrGX7MYjK8K
xx4pFssFwMh3Cw4R6JilFSA0IW/mzI150o35JWraYAdAOnql4jU5w8G9XgxXQbfMmcWEVo7xtRvH
6zzUw1m3GC+mqDWOoHwjUqHS7t6GirELTLO8lmVjUYYZHUtrBsmh7YEvckR79jTAC4slIKaNqgZ1
08JGKxAIjAD9GWtb82sXzCPQQq82jnII1NPcYEtg3gJINnXLmy6u3b2rIpB7LeilEcnzoWoUiaSC
OTE7Fn0zxjVs88oyoWuZFd5wdjWbaszyo5eh0W/QRG7aFDcHMJQJgzUrGeujkKnCqWy4nB0hjS41
48j8oyChjsUBCkwkbyFTs4ZZLBdJQHpj3Zxsq+lvx9Gfd4DFxcbM2mFfOVFzGq0ivCPjYNw3ZLCc
p7KJfxQlAXcSUl8J2PA8UUPczR57dAxVwX7qiLtImRysG+RxlwJJ5yEv0vgksop3psoMmCcbkpNZ
+cnRTVtn3w5d90UMRv3AAekf+jY1rjpsMdx5xIQEkQv0qko6QlhaMvK6A3hu5jBo8jqwNXFbz+DI
DC9elRMcZdgDajKutuxodZK6TIpdakj42kpotPMx7eAusWkFUYqWSB6cAHVgFSNYWLkOk7WXYGj5
WYQeMKMGx+DR66CzanGWt92TTWjJiwr4wlfSjmE6zAFtCrICZsVMPJMcgi7klxM8BgTpTgrWcgrz
qDo6pZtTVGrnzfcSf4+/y7q17da4wCfDPT/kyl73VGXFVo9dY2yUDPCEOLPMdgryzyfQb7XzJgqy
AvRNdOPGUflWstTeSQmBNmb6cwYfzRJKqeIAYHCgpDfDkV6sTBIbMndNTK8KB3s8uOmE3aJSocy+
QUJogHypsh+ZV7uYU3N0uvBwjOpTc1V+hqFZvPhc4KdOVPZhxHF8GdIO6E1F2sv3lFc9QeS6Ci5R
379lKjBOrZeoktO8ZpKdYBvt1rn2YyLql+vPlsSGki8NwY+Y62ALid58SUw/fZ/DmDTFLmdl/thq
XR444pLHZnbEVxTFE+hqGY8WorWg/omUtsTG6dvuHdTf+J0gC16HA3KpOS+sA9MA+zZLRvO3ZfY2
I9/QKveRFNNtwnf5kVHKvxF40tyCDjS/QjG09nUuyKbRmSmuymaDaYMfe5xUXaNVChoEHPQzxU3L
qC/h/EQREJYjq1zi1imTlQ/VIfIPfCQN8ABbz89ahl569HG1Heq0TtYiNj4aaeNIz0YrcR84N5P3
wWGZB2TEd5COm91Wd4E2D63u6+iusxMiGPIewXQ92WhySpDxHAUTMcruiNeBGJXoPh6cgQWwHJ9t
LbynspXqGEgcKhBFhl3Vxsm2siJzT+zadMvqoUfkYDQknnYDSLiW8BgbdNhmYp1/kh7QZKoX496Z
zHLHfJopj8enuPV7g+B0Mwr7ZwzcF0NGcE7h4rNzyJAI3GLsVw7qFZItWOT2aqGK2dnPIMDVO6me
drPs41MxDN6btwQqGTFjvkJh9I4YPX/ZanZ+d22+WOX9mugEGyorzLrkJI2yZ5JEPjAxoRkcevAY
OGOA2vZZNX6qasDe1ySM1V9kF7pPqkROYhIBv6l53TfChdmN3gw5C6OY7nMcF6SaTM2HAHMARDiW
n3E/OidGdcUZ+kv3Hnnos0AJyM9eo1gBh8zwYqRCins4J5UBJjxXzbMvyPAge1PtmqGKVsomQAN/
Z44soTRYo5HYm6QlWTXltGxa+L/kovlVd9l9y90YRHoPDOgGRPZJKZdITr3t3O48Wr/myH5vplNr
NuuxxQHEejiqnkDN3cfRU9Odhlr/LnlGyg6zUhl0pI2WN1bn3qf2cBPo+Lmo0Z1UZIECpTxPoBnM
0TyDpTqVaFby5qnML6Px2GLRwsR409UYkaZ27+XWwWON1yJL8cYetDCbtqn/rWyMYnIkQ4Hwmpgo
WGLB1wUOj8qMDz7JwlaMuVVTwRUJvGxGMgzcVuCTUfOFZ1GzYJ4Lmlx2GfbwBpjjuzJPDbldCGoz
y2WHjcYyj0+mN+N5A8Q16XuueaJXMrVrs3bfAMzKUxd57k9lfy9wDj3c2/xiNBA46R8aVuZgMJl2
3sM0Yrf0nDePVXfs2HjSdDzlUH7D8V0MI90esr98U+i7NCA/JPtM/R4s4v0UALd1HgI7Xisgn4JU
mq1VZP6rPWVq5RqoBWdIA8B7f3okTUhk7ENS2ZjqmpTf4pkdVpwSVDtDVbb7Ac+MnWuNLULebm2j
w4MM+st08+Iwita/wILNmX5Wi+vM4FUlDCxxznAr2U7wODAEuPjucKm0cXZR0z7hJk+gMWoUEzVw
XcvF5d2EcqtzmWx9gylFKtAPOVrdI7AgIQpJBIza8iINvDuZxUfWGN5JLno6O680q9wpzi4KO4qN
Vrr5jGFYMGWYINpzm2JPlf1tzEPv0Et04Cxb/IL4mFGY5RGnvr9ShiI5KDIDMIUd1NjWc27rCtm3
kYXXatDfxWBcedpH+6EpMcxZ1fg79IrE3gOamL57dAEeI8fIA+ULZdULxho5chDiAQ0Zc91MABtW
XhXipWugasDgbN38KRvxNG3GAh5DuHIoWVehyp2F1R/zDxN+701WVgIfU+YdYKpVQMqaguusxgmn
Df5NmzDObHpIDeuYofovlqg8pnJbbIh+1qhtdGX2Z9eJoeQS5tBybRR8phkuEOa3MGGAMpUEEfNs
ihf5V9dV68GKIGcPkXzVMZ7fArzrfvarcZE9mV9o+9FBWKOBErnLKI9LszjMncAaVLXNxiNXZk26
EDq4UIDYyxrffkVXN1dYP22X+T7Aoa2tKm9daAtyhB2n0z38U/jUWdPzWMXesnLM0mX7ily9Jj55
5qTzY5wKiZmulAdNjsW8XkunLF8Ml9AuOPPN0mjQDO6ySmlehVM/zIOLnIooJeu2wZtAvn2FHWqc
gqOT5uF9Cfvmmlpi3jWYym7caJFZAHLfOw5QXRfN50H4HXrCwPSt9xK777oNENei+vZvVBJ6lynO
45cGHMmN3TCyV2kRbkmBq+0VvVCLTCHKTm7WYGNN46X3SxuxDqLYPAjbmbjh4UlBpD3lZf4Ml03s
ulDIOzMSJl8z1VkJqPttNpPwmDQ0QZTgzSXNAaFOLi5sJw2yPdXZ/CsR7fjWCSZeQ+WLA2RLMGme
ZQAXHUwYeG5UnSFrdQyU62pv2OmZFI5r3xXZg4s5bJW4Q3YqmIvi/oTJE0ofEagb995ZzVTD5P0Y
ak+NEKxNHfh65ZJrUK+4XlCjJf5g7VvJCNNbhHGI2tNTN3mLzcVU2Q7riHkIDP89l7hafZvRHzCB
dBm+44Dtbjrzp4qyg0kOz8Y2Rr0u5rlDCGs6Yk1NKN8NL9cH+NPhmigHB5t1aq36eUC64qg8Ifcl
lKt5IQUlzFH3YUYmlQ+r89kz2PusuII4UTvZTPsYsfabcCpo52lqHByEQOsuGoG2uSXlY8nYUXVa
vkZzHyJPUUX54g2meLQSIQ+4bN2trPrmqAqJS7+upmeJqOYBeQpHruVj/uqBP7FhSeNLrCjfxVwN
X1LCEUlSK/pVTWa8LTgJNg5yvXNBJB4TiETvzQnbSEVc0J4nrXdo4oyG1syIxcknn904emPJDnpB
iqcMtO3wPArMegwHJjCOboGanK3jkzcm6buwUAFGTTpuZNCiFApafVQI3Ulx899kpC/dCCG8K8I3
4njdbefQeA9y4TXmy3J7XOJ22mEmVB6nzP8k70x2JFe27PovGosXJI1mJAeauIf30fcZEyIjI4M9
aWyN5NdrMV/h6b6qkoACNBGEO7ldZoZHuNOO7bP32tlEvhjIDe4KROZzPpGX8kuKRWA7OzfpUImL
ahNrRxNpcZy6OH5Nur49QhGqz4EFXGGmffPaybR6CcmN386A/ci4TMlJD6r/FKxRrvMB6hJ28Upd
5cZ017Kr/YeiWChGr2VxqK1OHUOHpMCmjqr47FoL15gsnqbbRZRUWDipfMllllxnYy/fuNkwk6gh
YLhbgrI+4ME1akM2iRJNzy0dJsS+flsGrhSByNd2cwThDhngokRffmazxMAvmpTAT1ZfcNUUvxGF
za0PrvBjHnP3kNeBm+9EzldENVLeb/1q8t7VmBGfTVX40C0jHR3sINdEbfwWRuDIW9eqfo1w0Sgp
EWV0nYUdDCY1QNqA3djuk2Lwb/JsdJ/90YQ7Eob4Mtix3xaDk+xce4xv3UgNT/TyMr90M4VjxOIO
+C8ZVW1NFFpihPmyrF5cs7aq9zzDra3vJOzJG3AntUV+WZqBrYtoOL1pwGVJ1fQ8z1X/O2yi8IaX
Ve8moNi/ZYhTAa93ej8BEnhqeCdwyuruXqQh3NvYbxyAtYQyVYn8Lhq087i/DsI0f4yw3FxHZSVP
ol7lEDucXr3e6FsJ3gFMhfCfDKGvhtEmwETgc2CkvncoQdYQQUqKvb2olKl9DcAmQZM+cEvu9k3R
ds8WdguCi318l0ehe+Om3XhSeNpuvMBHzQh09+xoktoqs6gL0D3Wb4vDm2iX9U5mI/lZpJjNdzEb
/L3pZv0UN/VE0wHu+9J30crxLJV3Y5EvzyYO5qMd5st9s4zxB5RRSOd5RtZXg30P03HHByY6aTfW
gATjEqtEoJ2zjMdp3uTZzGaBdFJ8Dul6/DkAx6Q4CnnvKHrR3DZ9SmDIRchAfdenrOQFTjxOr9IE
o0uBLeAK+EOyt5YOlKPVIK/p2TZPmR0KXnoxgGShugXcToHNCpYIGcvm5MzFGuaHbx3Z3DyGTszn
vrfyQ6grHDaF0c8uMH86LaryqbaEvIbMpsD2C5IJmVjuusCXB5Omnb+Z/LUcc/QSPJxVxX1ll49R
wiILZpp7XmbL/uKG3txHQlgwpUzaXaXR4NwxPseHmvs4mBy/n+4seBHUWsSa7cyEbkkWr/CHQyPd
6M1BXLw1baV2UBpIFnhgvEDsMbEuToo3vrP6drzhdkfMDVx4QYocKjCZj7Wt1nKcZ+BKDquQIKdk
gLBudj11VUxdi3aOo4rAGerlj//Cw6I35IIjg6pp57Y0Lnt+yxeaO/yi7Te/zsVNa9HOQZGCdcXr
cr4LpDHoMOtbmFYASryvEjur7+0+BR+VwFmBvirdp6F0Y4wrrvvMY6C6yyanxV2dmi+7pa/OzUow
kGQQQO7hNq1PqeXbTwanpMLJvn5oas6Dnw4GzX0WtcRNhS+tfpPbIFr4koceyzHO72MfV+rNGogX
aLcNTtIT00s0z+ZJaa8giUh73i5edHDkSYiqY3KrPZFGlG9zHnq3Udw7hBWi7JZzsX+DKC9gUoGh
AYcdp4/NBNf1yoZP+XOUdPxAD8If5vQiBgZpwpPIJgobZRvf5D21j5tqQvwYhyB8dnhUYFMZpfqo
yWUxzY6F3g9ZQuzFSlr4j3l5cdN6fA4bkriYND1SC8p7xXBJ2AdLYAb1Q0OpBd7HBnfAKOw6XXOs
QEif87giX58YF6SSbWPyFI4IDqLP6tUTWC5Y+RL9HiBFnVPD1X47hbP5Ij2qH8KlWZEWA+maxE6e
p5UlCu/H8X2oPIt9VFXb77PEp32vBC0J5scOPCK4VRkefXr6GC7iHMiZ59MuaSGYHZyw1S9DXTIj
4OraKxBN1N74XBgFiEP0jPZoSupc50BDppiXXCNOVNlNn3TRfbtgbxooBvwQACT2hlaTk08g/TLm
oB0XoYJdJwKwOh1cbl9E+REDfHs3ryY09oqgHswwH6UZKVnCSw7CJqxeJeYOvlgibYxw9VVfTy3t
kdrbzb7hPcDKRd2AwWq+KKzSvzktgQX6uroGTDfQQMK3nMnANA/wPaPHuoNeVXuxgaXUrMiWPqY/
i/t3fkbyoEcRsYtDsmejwpEXl5hYpqxXF7eT+cM0IypBLweVO8t+/MT2S7zes4j9UCJli2snr60v
Dlj28Vbf4fAbsV23OyMSBkgbYBYylvQbm2BSpz89KA0/l8qur5txzO9p2hiPxh3kL7vsGlaneEdX
06KXvC0csW+SfQkDaGbIK/RCn1QStU+2kJh75VxNr4VpAHE6XWmTIgp6+2tRlAaf476ggo2f6gjl
t3aLO+yGa4uAFup3lifS3ixTZONrzjPiBwm25W47mKh/G9jEQuJKc6LKvK3EhSB+eqMtL2hBFSzy
zleRG+w4Yv1+Y2V8XLvBDqDN90AL2pq/rlo16Wd4CtWDELZ8R8qkl5If5WDvK2+EBNZMLhpWQ+p0
X0d+94yYVl23LWRvdlIhjLUsIlUaVeoR9x+BnKqUBeZD5KCL9GN5X2UN9Qu2ywUTjII6WNkcShz5
KjwNqENbYjHVZ28psAR+k+yZYfEJuVETIaMslv4V2sSOt76aSLmRmVgZoujkgj0iNwL4XemhMm35
3Y2h9TXa7oxDqwm6C4gHvslyaNm3NFUcsRbBLVVsjbTo0SAFK3DKxEt68mz+sI2HQ/ncui4baJw1
vK9lma9mFr7W+CT0shzmwa7uzOCnr1SnpHt6tpoHu9b0TfcOtc2NdVu1bflapQGsnJzNt49Dmnf0
Ai8GBGICHJCywAVImyouJdM8zBNgF5QgFBNWrjKNGXpd0HRgxQjw4K/tz31Nj+iGJRkhIHINB1l4
8mX9GcPsTjo0a9IYPkpohpKj4qD4gdMpujh1kl0XERSXsuHtMKelukhMYduR/w8RPx5v8tahFxMj
z8+ux5Gfa91eOKFothk6+5Hn3HhYADsCFi3H+ZGXysenr0z0hIynbuvYJWvHBsi555V6fIWkqm6A
MGHwCqRFBqlN0AJHe3a+KTZ0wNjzBEeqqtLpHMG0go/sjuWLtJAhw4FbBD1h6uQVPsEpW8n6Moxe
f0k7bd03tlxoOo1xg7ixSl9hgEQPhu7Og1+L4asoFfEZq4iOBZe7FGko5z2Zj9J1dmkyrmk+lOwd
YxEIcz8PxKe/jMNtbiCJ0bmUkOkg/OMgwLoRFzzPYzDfRHCxdpZxIbS2zngZQhS5DYZB/13mWYaA
J/GW93ZA7xRZB9pRG5gEj30T8NiASjMTj2psA2vOKtNnmUtgcYBFuyOxbFZPSWTgcRZBkn0TFF59
fWxHB7qn04PkbHqAVE0s3AQzIVOY0T1sjATwDfGSnPBoJcR0gq8TkvubFpcWlbK4qXrrR4NE/eJg
TtuP/O0Vs0z6pb2R/oVpSalelulyCG2VPGjNhJNhln2aoJQehIHfVtuL9z3Vufs7G1T7wrNWXJex
md7hHsz8qOGXPeHUw13psFjONgguVDcEWo5X8TqAxplU3yBnx+dmsYrnpcrHZbuIoN87XVwThJrm
O274zNJegV1SZp/cRZIdhTt49rO44wMNeuVhDPBN80zHQQ3avXiuHJ3f+GOf4k3ymfD8kFRarDxx
wEaJGmlZ3nhAkoEFaPGWvs1cw5XGbmmZ0dhzr6KismhoqEOEIdavivdwstykqnXOrXLc55YuL9zF
YUlmkirCc+akPaJVhXkFwROdtI3ajF8qKK1Q6I9XMe69e3zaoGvm1EAJx+Y9FgKITBeY4MG18zX9
Q5/Cg5065SP09/AJ09N0jxlBfS5mbn+MdV8xNSXxES6L/pqGoIdcNxJdJ6x4jMYZbaYd2uWmHX2Q
QrI2J9STDmk98lBoeFy/4qUuSPIEU/bSuGV1j0FSQhOghem18OryAxWN/CPNlnu/pSZ4Nv1ATAjr
GRs45d1zZWWbOYgyOI5tSYZ6bMPhvPBxeliytqRhvei6s4ys+DaqWpaL+B3fKjtwjnXeF2e9ePWR
ADjzhtPpmybAW0+1W/M8Z9qnG770GYHbxj5Xflow/TrlcRhSiDuKrf6NLvXIZxAeetVgwFprWIpd
YDnFR9I2PmorfjXpeeULyjuMlJ4Fyin3KkP4iLhvSlIAEUSFVwHO5aNvpRBMlnD0UByrinoZC39C
o0yxh2GQHXnN1dnUw7rvbfTe5H3FNDLM7tp4LljzSjYaPF+gP0JgXZ4z/KaPGjjVAf1WHkPjkjPz
oL8iysGN0+s1BkGH9PrYx9MtUo85hkOwPOKJobQiiJwnrhrmrpnz9tGB9MTMAdN0UwdR8OQWafiW
hE7wrSYRvYbrV4GWMhTb0qnyNw4sak9aLfqjdL3oOKUyfMPIMJ+nahmgx8HJyyuu+rKSyYmGtfoE
wQzUL1b1I08Jcx0NIANp1WyBscR5fRrtBgcsTAxmjpTBbA+0YH6wQuNcD0gdaATz/ISC6bubYZlZ
OnDcuzdc8XL4e20SXxW0MyHWue7ykQ4eK592CcJzpbLpLS/nAgRmMKXvjLuolBK2a4oFhmCfW/OS
e8+4j5FuaMCOsgjtRsuSFTRuTDIVaKLJ0LC+6oPhHtADzZfgwuxLn2Aarh0xPlVVO54md6bRL2wk
Zm6Mf8eyh4flNkr9pkB3VQxIIby4U8BIOfBc8VBHsFUwuFG3x8WZ3tbGeyKJbR29BsfDVSJkexc3
k/NTVqNY8TU4aquaULXnp9a126sMvEcKCqAfAlKDOBuwk4Pm5HsuMqTHIsPQBhrqwuaXW5G2BlaW
M0rBvSdT6+TJ3Lr1EvdD9+Xos8pGluCFqfwxDvPuUDjx/FhF6ZNrZy4p/bjatuwhTi6D6k6aJL90
VFa/pE1CG8NSYhWu6dCUvpk+sTK2V/Yy5G9hpll1NVaUvI+eT19gWNAJjAbSwWb0kcas1MI+Ygvv
MjqV95lSy3usvci6hMw/2zBreDADPnjqqrE/8lEorjL0bDZN9tB9E2yeWabFgIwaZzmNM+9OUuXh
Ttsy2NvE/+/A3s/bhroJgJCdT5mDPWCvQP4I9gUspX2gUOBatt4bjieKScKgPQRxah0gAZqnbpz0
mQrN7pImglstgmMEDEjM7veSgBMBzRLeTfGK+NEShqk10JDeZkN7Z5da3FVhk/pEswLrZYTH3O/o
HOnfof5HZ1kUCNT/PUBspOO2mNk4GungSUfOxtZc/MjpfdujCzNCV1lv3YXUfD6pxtAzGvDOenXc
uXmg6Mq9VtbIvPzHBfZ/23L4/5KZkI+pA+z+b264/2gobIfq5y/ErP/UU/jP3+AfvsLQ/8tzJMm+
QLgSnM4a9viHrzB0/pJe6OEQdMipIP3801bohn95irs2RmdH4SLx/X/aCl31l/JCIbHj4UZcra7/
FV+hcP7VxAcOQIWCxLNQ+LEYlFyclH/3nkMEH2whzAA+xqMjo7GL5mjH2ZQRjrEGirkMBcQJJtp6
YykznUG+BVQtQIW6HnjBYMkIou4943Qf7A7b+wEM/yuwIj2SpieP2+V2mWzCVObLFWbBFn5y4buU
o2ESXN0xa0eITBPnPWcehzKQCOOeGV6B4jvu0FNgscZjN6JPsf7XciG/EYssvCVe2wPYA7x0QNyC
M5PO1k0VRNFTTWsxeu2cd7dD1DT380T7Ey4bld0nOBpfergcXLG70vrKw8aFQ2r6E3Nl/9xNPMq3
I11hfJUJpuYsS9O7HPdQsYVc1f1osOjdp16A6FVNU/syT7H5nTPfE6PrTPllBWtbiRFZdDeVlviR
uVHys0yJ8lVYU3YlGUvYLrNcGaQ+pzT4GdZUWwGnaN/BvfpOqa6YwbOENb5JysgBesTMRzg2rLew
8NF1vGa8azpWjlfGjWjn4hvGCcWijPxEoAkW1v2T11rM+zg8WrSUAXr2Aodr9pv+x+g66TNBUPcV
sSp6bWgHAzfaVyELZGXG59JPnaOJE//eTxxwjWHegNpWZXVhLZn8yIIqgQLSq+iat0i1d6ahoWgn
CYdHXVjejc6B6UvBIieZ3OBeQtQeaTIesVROM89R4ix87eRUSvs7Se162TVxEMJm8CzvkUJorzgM
fb+8Uw/LzlWHMIdIqZJHzZtwudcsE6/AVlTDNoA6PqDtEtBtnam4xjJbcq3TKv3R1irDoOhlcXol
Kg++LTV7MPUL+CGCFU/MDqui3KrfZHa0tDAyg/JJLC041sKpJxpxQDRBHOx4pCNkFP0ty57BeUpm
bdcFKWGvPVGxYNs7EAOAiJKAhdw286fI27DGt4vvIiawdWq6Ttp3UO2MznfNIki4slNMgmeLq8bT
nIJommA0oc0T6WsnNd9NWvmsWqLyZ7JM40mLfOo+Sz8ZnTv2SvFI5IbWUm/1QRLvbjYaK+c3nuUI
2QQgdzcgsNXWAN5JR+6m5Xa7j9jMAzr1hkOXNlhnZOxtFLfGPY0HRGViyaDE2c/kyUw8P6qURq6N
wbFCbltRwEyYKvidw73Clxl3jzk/8F1GLosSimQ4jdninGCec3SXyI2nfPDbK49F9MUqNRSKIk13
Y4t6wjVZbBdSiDfcq51NNZbNdRvz7l6iEPBlpMZD4FXlW9rLCjykne0XcsePcuziO6ZMs2Nii59x
wVY/0Z5oD6Jb4adhWHxP2uKuFhO4cjL15izLREB4LMLruonVjgcylIeCZUTMPLPHtPnZdlX3QYIZ
wFPC+PzBRLjg3OjGL1u2MwUiLQHLCEUD7xB+Xw5WJH/g2PvawhbjCVvcNakVXUSBVOpnaHtb9E7r
Kp6z4CP1RfuN1T/7GnAQfrdAGc1V384MrFmgi3cOfoASbQINHHfRJ0vGZp/2SQzPqKzeTOuNYKAF
1CeZj9/ggrgkRRNVdWKqmHDpXIsxTAG+plGzmmUTENKxwnNMjPaEIEu9T2nzkBy7mlbPqK1vcDvF
V3Dz4bgokVsv/IFEGEvfuQVa2+86gOq7MJHyF3LYdLKHoDlTISz2Ca7TXe94dA8LEZ3HxZ/ATiHd
uNzvv8Yhm/c2/kR0dApzb6PZ9fCa2djB/Fr+AAJmvzT09T1oLio2z/jG8BD203MTLcvJtrz8GnVg
5dq5NDMFRfVUBJJ199+O5P/MoC44JPX/CoT8h6NN/Ht/+lJwhy5qHyU4LqNt1cfhORA19z+sFOAd
Bcf2dipHAJxggaaXMBFMaEXB2EQlUVRY/Lj7iP+lagy5dJNZ9IeVfn+WS0hLEnyw4gGjYugehK8I
CuqC7jj6gNCbFo+6BM/qv0zh2zf9WLKsSiwHKJtHlIRvS/wBYZ0GLWK6dNVYunwgajO/wn5fDp2e
6lsjDDW63JZAIRRtfUHoiO5DX9gXUWbqKUh8igl87itYv9OI7HmFJ8vNqBGRwvrEWDmIHWlCYk9u
nJ6MZTryij2b0dJtd0HeoIeC4G0aiAsAUtAr44qazmSsV4cGiSPnqma0vRt4TrGWcMtlxV9rVX1p
yAxc5p3epv2d5tXEmj9EERNmn5Z6oAsPny+7usmmxzKx4+6Uw7GioDmBE+1fpX4v8yMiunK3Iq2A
J5iGFTl3MIVE3Vb2VdBMBMexIZ3s3rJ4DVkpd2yyuk+UNHdvu9xJMYrT1N1KcFMDBIWtu35LNMDD
i21Vw0OJtH3Bh2l/+ipLwfMs+Y0ZvfkQeqX/bFSkL7pxmkPnopcX1UBGURF4Z6dIlXpAMYHVWbCx
50SfrMALodrY+cVbOEQmGtlXKthtZNEgwQ892jrSMfumdr5xmrtvPj+SiwXM8qb9c1A5WFivsvX0
KtdzjGWSOxw4lJOAgJfDAta4raQZZj0FOaHhkoWL63zrP+dk0cSd3BZ/zk/b5GQQppHJAACAAxZo
HvyTxI1jbf/PHxzp/vsPTug4gbKhKOBxI378J4L3tzwizvUGwpSNR8/tAA5CX+ba1qdwkNnfiBdT
995OU5+YYyaowRr4sfPOzbZ6rhpr3rVJ4XxxlQUtS6PHyNGiHUWxzRrQJE5Gv0PrGPoiaoynA7QZ
A4QHXzmiqTukJaCJwEnolwNMdDd5Be+lOl/Ma8cD7DHMbK7MuDiyOr7W6RLc4GLJ7/tGkkPkKdyy
sRcCfyPS5oSPhBlsiwWLM84nYEmYPiTYBjQPi1DRpyeAg/qq1tYXV1Vw3O3MZ0IQy5WTH57DmcRe
QJgE+3MdUx4fwTguMWttPHuhy94B1M4bw9tH7Jjg45H9q71Fr0mMZT4GqrWoXmEhMxYHO6xI8brx
IvybGOzPkTIYPJ5OhZbVda53gvnDBdYqLBQ4veBLWUvey7kT93D4UwTzwWwaM+8W8Mb7NNUSo0mD
t3cYxu6ITiyv07LV9wDI1UtlURE9igDFKMb7YmpDj5I99xgc1AyPQru0hvbrGKxL1IKIP31Jmcfz
IAR3g0HlQ8T8huSjSUX01CM+okIEzyUfsaNlR3z/POTE2Zld9BdM5+emxazZ0WkPpKZX9yOGqJ8G
PeM1Kerq1hiqziBqzQ9UlLTf3DSG29Ar8hThGxCsB9ENrl8F87b6KmZP0+aucFDhtA89Pq8Qh/Si
RxeGFbJcue2j0lueQC2m4+28PsqM4wJ6sO2x/NBycOhQGcAygycMYiq5sHdjb0O4Tc/++mi1pnj5
yYc19XEiNMSjoFkAdJ9p6S0O3Z9nuVof696fJ7z+87C3SFURCrfyR/PnIOANxqEQ/jkg8j+HRfDn
4GjqeXoxf44TjSOVD2u7wLIjXxHfluvZo/4cQ7kXRA+Vbpd3z3YwpdaKxoKs693NLHDzCw10H38D
JpK6dOX9MMOsPU0BlKOdGZzqVRGkuVni3MNmqYZH8Bnh+9AJ51mJOjsPg7fc0EqAkC3stnqSBl8W
kuR8cXjcb4MmXX1cXmGfFQ09Fx6KcFAgPA5Y1aBFeg4iVlEL8vp6NuaIrbq+OKVpTjLxQkpf1m6x
eGimh9HDnzVqWrW2bFdcoAoS7GWez9NHK2YEpIi7QUJSPSh/UsA3XKq5BOBfJPQBUjFB4nlTMgTT
llqGAwELF+MoHI40e0ydKPypu2Z6drypus4YQXjwVi58tqUC/TUZkljkomd3CzMXiJbEbUKuU9Jc
LeRMhV/rqQQWDj4L7+hN/fxhBzQUGps3/MaqIsmdxO6TRwx6zY03+AZWlMi+MldjeLT7LnhzKpu6
h0UnrOCJBiYA0irSJCRduE5oq101d992f6DXlU96stsXu0Vj2Wvc/MlVVrcVObacF5eWTfHtpEH1
Az/0VFwRwC3nDUZ9EKCdGOwFto5JPlntU3JU9374Ucha/qK+sVsupteSgk0WHXpvgZliA0SC+Adu
XlJwC7bc8aiTAcp/jxhGxZL1UnUyue9VFXxykemfglHqYkchDXsWQT2su2vWq3JKkR31QmESm20Z
L3TOD2Vjw0WWaiRz0ZFdwQy6XE0klX5MS2F990DGaFZO4dXywJ6hDTH+jjfNUg0/lkRQomx1uNC9
jF9xrjqTPlZ8ogARJkCB8y7U3iYp4z8VAdhxt7mOAZBZBAMZotLglyzY1mxpgyh3MKHHR6d1kruQ
QGHCjaoD5pInC311bRbeIVOGj23igjtZ2o5VUkvorHKFEjss1ugKdPqE6a4Merhx3C6yn61HxcPK
NjVwWSV/zuRwavHAziD58PZco4SiC5DOB/zda/P2BAsv713mAVwMaOwIel5apgKpsmwr/HopVKCm
mqml40czHZk+ygrkzgA0K+qrj7ypUYVTmmKW1fTI7dBM/JtNugwzdW2WED8CpZcfenK796ER3fcU
20F5ZfU+3TILN9dXZ7LX9FzREAuMBqid190wWCFumrjhzGyzatpCeUmjGwiBLlv2wYL9HLeBua3C
pL3LnYb4hRlZMLIEpp1wa5vYZlBqbXHbFNE6nk6iOMXKEFxfhpA1retSfHHXOAU5zsWrwC4zg6K3
zlV7Ghq7vrWdnDaJ0Kduzms9A/bU05z3ScfWZBM21nRfCjc5OFPZvZLU6L9iRAG8WtGEh6UbClSV
mQ/hT67g42aoK6oUEZAaSlgZfTeTNP5libP5NTYZIEq1WCGW4FBnwCV1YmjwAQY8bho+QTPNgIuA
8xg0K3yyf/ZkkTlXHsR8oM6FqOKDwJx2wcO3rmG86VA0ihWc16aCsGLBb+a4xCT7fubdFYKSAwaV
2ugDPCTxG/hITn+4k/NWo6aPoPStmuKdxpuPle3XC+x/pXeUvLv1jkOGMl67CCn0wtXxa2kXcYGi
BMWOWRaoUVgpyDklVrdjNOUy35rEsxGJvYyuSDFpT5+dedAUcXn1/KFDhgh7yMqXiSXBb5mbgDtT
WL1JCYbV8RrnJ7n24sXYlnOqHa8/dGpWO2QBvV+Yfr8DR9e0yQRFsaLQyTZuAyb2TzoJynOcDB02
w8yj/iD25S/Pj+nDUKGWeCLb5bxgJjmhguEawWZHg7WJ6YXhgY9GTRSMuyVWbkZu4v/1ot1Nw4X3
0ScFBwCEkY9ETjfsVw/8F5al5nMJpM/t1SbZU+Te9FwO08CtPmk/2kLxpOcxSzFtYctzhAb+5iqG
5TFIxwOXW0OLXuBXd3Vow5dKxkzS7DmSwVdOUbxYlQgfZeb6t7ox+sjXDdqmtEX4kQzEtRROyLUo
xiPYRQzuunXK+nfSldzDNNhu9gk49W/mNnBfvBbSW1zJ9FeDhncY8yK8Y1KpP6kvgmxfzGsXuwv4
/uh5Xng9qHheb9zFRwZu6iapRmCJYdEdQ8DowxVuxPAf8/j/5xq774ZcO/73of3nNtVD+/Nf0voo
6//4Zf+mrLt/rUgaRpKAAL4nVgH9n8q6I+FxEKvjv6OtI+dXddsn/+O/ud5fUioFN4Rfgu7t8p/+
LbHvun+F6PReIGll4/Zj/5ek9SD8V2nd56IoWNrzG1ITw03KXrEvf7tG4Qd38Ok4wxHm55PbmPeR
626WiY/Ups+r1fbzbK8HibrpffzUsTVfoYxxDc6ooDKJvjQ6ORuSdf2CfBS8ZzOPRY5nMuPg1DCQ
txusEMOV5tIUFvaF1uidxT+HJuLgFM5XDC+kah5wIz73kxro0iT2XZqf8WPo8sgIsOBc6m6fhe3v
fFov4RN3/7DeWR0yTZTeFe508KWk3iBfDWDLubPLfepO9q4L+hec6cxlGHuZbrS0Tl06J7uFvEXm
v9gk/bc2RSFkyC40tO2FVT12CgeIM+mncaaCJbb1vnY/7Fh8tlO0W3LrC0jxrSha8KYJm/9Z+W8h
Tt2N9CfMoaC0B/nFiALcujxKCoRwGgmzRS7kCYbufqnj8SPtSDkt9bWRESXJtZkPHDXNojaU3N7H
zodZiF6xgYCzMhIUyqZk10fObV/06uxxLMUquGBMpYaYDvCNT1uE8W1crGpKjylwHceODgNxQHJM
UP28nNKCYvQeMxvzSxWmw4lUkn5oHYdO1OEYaLMvRxAE3ejUR38D48dcIlXfFDEl7xMXk81C8QJu
PdLrdZTfZ4QM+TNYLxO6xgtB0LqwcPM0LQAsALYnw1N4i4L7EIYL8TKbxJMiioSZnR3ujDrrruh6
B+R6qBS5GuWtfelxBTjgKlSkOtNkDqAIUukQdd4uVGTFEmpl5EsSZPa1qlPnpg9Tsz6GKwBNfbLH
sEepMLCgLEaBMFHqXSE6nFLF5dpTHsBEKoSGBpIVsjeLEu3/5og96Zn+zd5ls+BjVaGNi8Hc14zV
cUUZUgcqCGT9/Dlq2nGyud/7cXCfQiOLTHlpFW1v+Pjvur5s95i87A0XPK4kTrzNFDkL7pLNoVqb
QePWfSz69xbvMxwuiFluPbyFQ3ZbWjueyw1ZpXQ4sN4pgOYm5ICaV7e3Pmr2svvS6YItuyrsRzF3
WfJ6IXstGHsJQdy2OCyTf6Y03uIHUZHZpvRmGxXq7JtTXTM3Zk5vDhSEw71eZkqr/T0qHGYgZf0K
VliZYVHFWxljkQMHzaE5g3kHc8ig8EBB5KSVvKd2pglysaF6DgCtTF+Q+bhKBRd6zb5o/QGjhON7
a1OphPuLkKadQDAMBcmFMXnz+/IJ1D+wZYt/kdObkVbBvQqHSwna1Gty4qcJLbgLLXVYyoFB0PFF
bDjbZUQaZopI/Dr8cBxStQQh2H/DKwWkzjqGhNoIsX6trBgDf7iuopaitA5CRp5En2Npn2sfVldG
Rm+DlQCvxZzWh4rLJFWkx9QvnlOlnj0cZmla9Ce/cN99CynVG73T3OKk4LfqrhDbNYU6gEFVoQ7O
8ls2yU/tO/hsm5anA7qL6ZNg25vwu/aCw5KHYqcidt2JJ0nF0hq5xhp++zjKDqZYnhtDczQl1ocC
oAShy/lW+aJB8KCkq24X72iq/jwYjc7N+L/IGxrHJ8Tegbp1AhPpwN27yJJXcO1jDR33LWKEvOoq
HqRp2z2MhG0s2790zcwCgBusBKaR8/TeoJAFm+yd5/gn4k6+7xEI99o1v63+SargcZzD52XKgBES
bk2DyyzCEuBJdhwTrpRgoOOrqI6A7UrfOhXRZ9yq9NDGhAmjKXAOeRtj5FbJQXY8hu0ABqKxYnGn
DPBjGv3Clzlh4J+1Kn+pod9HuD6umZajHSTTx3aR7TZKun4fU925HVRWbdeQy/+k7rx2I8fSbP1E
bJCb/nIiGN4b2RtCUmbS+0379Odj9jROz7k4wABzM0BBUFWlkULBbda/1rc8lQhpIpRLTb/ugh8N
G1ASLiBlInLl0U0qY7BU854JBHdGgKzNY3Yw7+pUX+sNfaJYaebSe4d5UowrAVrhUg0QEOie3EQT
Iek0DNnoXcJf0bnyy+ikJ5W2dev+xN0A0+vsQqmlsaQ3sEXW9H1uZx9s2wTP3YRBFifRhSi5HShm
8zpo/kuA9X0j/hZIYIJbj9K6EZLr940ErTWMr9KwyPACtOhdMrQDVam8Jc7cD59JGJCZVsjzkWNc
YgP7wJMsocA56bEeNe4C2vtUB8BNcRwt264tVpBX/URUx0g2yFyBTqTPqG4W6iiXHprD27I3jlGY
bEsHvmxJNHKRdMW+9evfzkzn4E1x7gdKI7B/UNSo0Vk5V7XSashaCiIqwRy1DBAbPQV/MQxbQFFV
9KxC+0M2FlNwn3wJQiH9tbsSNnknQbFhx58WyNzGOtKKTzWabiTLQAwwIFhkIfPIwKel3GY4TkKV
SFixb5TtZFIaPKm7c6nS+eCTW9xMpQ3Cq4hJ49BsHI0zxDv47jPtV6tEZGJs3Vm2rrqfF0TV5UrS
UOGaaDpl9UqAkOEoD8qklkM/aA8mmkzrB8ubZLvxIcM+ItXooV6FoFiSMt5laUZoumbrKM+Amv1M
bFoTBaFujOvYDg3n5s7ycC882qDFucuyQHo3ZephwiZRkdnpoffqEEO5nfGLNLIDInaznR3JKyVc
zZIhrAbwpN+qpsk9xwzpTjdpvBWEUiLzWwcdeDfC7OFj5Dq3OUo/SdlgxQjliscd4B4x9SiPNkQF
YbJ0BDsBsWUrUYa/ytwOlrkWGtgnh5WlDqeQug2/nHAeNsPVdRJlI/EHMNeZjIPetau00Jx14WJv
xIlzV0KgjLbRKasSD+VG0/pV6Ld/2ix+61SDq7MDkRDzD+JUQAjObc6KIppDEk8mXYxgZ9WEA6FN
6kGlMM3jPDG744twA4EhXZIBWA4O5DESnMm65IzS2tWuNacLJ9aZ46ElHuTY35LoDucQhDrfBfLh
ots5wmc90w9YU5h+ZKyRo8jfOaXVZ3yGbKv0f2RD4nvgSyg+y23ICEX40DuNYMukTkttdFxypjGT
4DQji4sGxATQwFxh8RZRERXdj8rPxXqkUNYzKbVacn0n2aCNT94D6y7PxbLv82szzl6FMif97X+3
+CFXWUO/lkBsDsJ11ehvVFI7c6XecqIiDt8b37Qk/1sZ/kZO3PeVuL1gQcC7PFU34eTM2irL8Ris
fyWJuUKnWToTZzctk1TE+65XltIrTfNO1p+IrO/6y9TkPcvx84T76o5uHOB3RnKnpBR3/xo9iz4K
Y/yKDfTKJu5eaKSLaDaMWMfK9iUXpGRHIKJaU5BXaXArc6d/HYq12rSSKlUOA2SPUW9ySkfqyhun
4qH3cNDTj87mxJE3MT44fdwmNjVgXQD3HmKMF6WpvSlMilc6091JpTI9X4FvwzMtkNwsmvAalScf
BcNRPpSsImmeEenPY6bSOmjXKTJ/T3ExLnQNTowPLSODy29GLaHKOnFAIjCd41L8HPRgLzHFJnB8
5lpXMtz1I/CqgSwoLa4GE0H/VTUwQSS4SAoz34vUZMrYGohs5e8ZoxxTsQIpbeOm+XaaSI/nbGYO
u2bALkeU5Q3DwVpkQ3iYw8EwgLDzRwTRDwiFyyFpaAtKA2j0RbViejMRN7XotXSWRqLXR+keqxRT
dFU2/hGg2F5RSsPD4FRuRH5N66006HsTpfPHbOgd61vMSXn323TkTvHLhyOcS4elitBKQ5dChdiw
8Dtov7E9HdTQACBsJ2fXjiZuVO7vwa7wEPNsL0wlvsdz1YEzLQksoo6meD7NdjUSVFhbzKOAtq0q
QSlsyyQXHd8hMZzfCzqf0ald1SsxXHuu2ac7/tIP2mkXZA9Anwm5q9zylx8b32ovhkXQm4/KTL59
uyg8nZFQ6DhvTtDOxm39RNMHOHCqWJxOcngZafQd/H0WDr9iLkOTfwY+IRDaAErAIpjZRxcqzFTh
ErPYm66yrSO/8fQuEOBMI7hUgQMpUv1IaHRZ2B1GhylT8o2ptA+tZIYyBZBsY+OmmNprKuyQmZ//
exQrjcoafNkl1Xl+cNXcaF+44UhiBGHQVvLfgS5uRJzP2oAxZGQ7wIIBdUCkxNHbhlV0ygEPVNh4
WirrWJ2ru5kU8gwdRHo9AN7YPrta/hIX6U8BHK1XqKyqjbNC6AlcfI6tSqVXK64u2Ki36gz3schI
ttmhmPNhudj2hvlLqwnkFLDFfIkJhDTdr79yxP+0LHOKfthaij/yv5IT/8IKf4pyrCNKEv830RaF
Zvx/hZv/aJqv7N9lm3/+hv+UbKx/qJouXAenrmXZiDD/kmwc9x8E2PFJci1VHSCM/ybZ2P9wLbiM
PEWObRvG7GH8l2Rj/EMTrsn/0RAidFvT/jtuSAHa+P/xjLAC4+bWNIQgoqg4QP6rZlOENp14SqNv
NYfwbXIfmAzv+V4g/wlSRxbVo9Pg2cLivNdO3Xasesr6Mg2cf+K8tKM/UbChfgRpzbBsUgQRWd1d
iYmguiwvchLZOS4yoL0QO6LeTF8HMnqelDuJp54RoKav26AeEGrjw9DnI8NZ010qdZ8eACtER9Mf
zmxhcx4dM0dMQ8+Gm+K0t/owXUi/J13ZpZCDclk9tWqAZSK1NaXh9VpCAHjLJmMHgIQ5gpiT81p6
LDFSHv9+RiVStxKCtOvYJ+2+NMVa0SeqsDo7/Rn6m7R6LCYUhVI7tGxkjuHYsqjebEDcDPZsQ0+9
TEduTv3q4PTGeJ24DppGjQMNQvmy5NpeMoMwy+q1KAjH9BpFN2a0bumXWKTXsWIQBXFwYacSZi2B
CgjNCErBAY9RSpxhRd4CW6NZP+HArilHRFCwQpLLckHk4Vtta3ttVPaHLexdYxQ4fIKWNISTtp5k
/SJMoy+dxP2xsGVuChaaQcLQhelXzOvs3deoLdKHgy3j61DRca5wdrP0CWGFwJaLVYMIxpIT2Ckp
OYdTXbUNTRScohipc22UQ6uSsEnU7kuDkDYGqNb0jlww+FBbGYhVnt9Gi8glY+9FX6CZ4KACMyLe
MhvPPGQZtIqpK9YFV/eertzWiQNMACQm23BNeRjdBlkaev5G0Wzefcm4Kkz9l6QwArPGpo+bI2eg
Ar8PtK1WU7L1yM+XxGa/GwrJhDX1f7gRvruVffVpoAP/2K7B53NrmDIDv1xvLhxJ8LKrXMPLZMnc
uJbLvmnep4AWWSX8nfhJTDTbMJYDDYSGgwMUPsyw1LrZ3jAwN2Rwqi4nJ4ZYoFZiZfqgHPWPKqph
g00NoRawLpgPbpNZ/Rpqsc6C8CTH6gsTDeGAZBWljVxYhKT5a46dPmN6I+rGm13UrYU+bnjDk7Yl
gmv7brBidPIcKCCw9PqAMXbnGgp04vRiCwOcVLpqOHkj6QSXMIo2asK0a1x32jUF5IEdS7+ms1lS
DuOxHCJo2vwJuqp8A+8LVxiHNNCkBpu7n9AHqVC8DvEPu/4uAaCtdJgIg+A8CA0hFgZHbio0LIMR
tDsKh50M3UhdFlVSebpu/fLJFTiGVi+yl7ywf9tW+4FOx5FPoPuC3BRodNGuM3xq4IJ6mzTOPOt1
rjMLgW4HZFPX3XVzGLogibhoMgMdRqo0uQ6M6WzqKujc6PZZhahAQrRZWlJ/+iFUnwar1ZJJBQhj
J1UOSalClx+SGmcoT2pQ8GthXviLKTaXvS30RwP3af4LOtSTStuABjxMTaZ7+HlAr2dYTGnpdBg+
ThpRk/pFy5scfoj8cenL2EaRrnhhQb9eY2g94GmsMFmUHVRtRAGD4bqJ0a8qtQYfwuB7p2r+sinz
7JxAXMVjo1O0Bn4Z6gfVyTThxSAiTCBuZh7iMwnXha0+6UJ+62z3ATie4GCv0UdJGWs10nlnDMaN
TlfgS5TCLHh//lIwAuQZjyLtoeGCN+q0Nywb+5xzBZE+8x51a92lt96EpEoY+kP4n75FL4+ibcii
PnDtoT3aVg8Gi4tEFKzyGgy7iXG3yuPvHpZPCuMKonoIaJaTKH0dAyzZo8BDeY5190UYNbG1IZuQ
NkLqOvLpxKDpMEjayjHDCQZtmHdbvYGrT3jI9HvOzbnF9NpuMyxx9b4K2+95hDtFOrfSEmSNXXMH
dYZzZ+XVKWLlso5V7wK/U9/qetZA1QhIU+VsJxgcs0JO+EdRDjA+qfB0ueDmlaw2lePNnNGjI5gd
E/TzOiuqb6kcdM+MKv/uVtzisrlVb4R/ueR2Fy96ilo3vlJpD5oHQOf644DBE4ZKbDT6mfnlJhd2
tRnnd8tQV+PVQOfIMhFeMhlh3pPNyU5ssBwpd09p9vGxjyd3PZlkfGpAq2u49nRJ23rqMRNvPGqG
jIMh45sST8kGVqyyZ8YKyQCX8Sac6hPWKueAD7fd+pIbTcLDdMuG+a4dOT7rvrQPLvozxSzcgIbO
R0VJGv1UJGbpdZpxakw9fNOC9lSAe7ihKZR4jNCPhJtl265qmRqL3Ifd5BB9DXrN2nfYdp7WyMUH
SwEUWnEPbUqSxhJBDBvkjsFUvKs6Gp3M4iOJ83qDdIJ6zhCF9piV0jbz7g1NzHDQTVlPhnL8Q6kl
vF7IzWmAEbJUtfJUh3RHWzRzI5ew7mLfkMBZHXDL4H6MObNoV6266jPd+MJYM8Y0CQbJ3gSUXCwI
OG/mouxDE0Xj3ZiWOgTYfRjl8UEJ+dBGtKflnMjVRmHcT2Lt0RbiruHy/iTRJIk+DOmhyjRoKZNT
e5LY8Lma5+9tQtUAy2WBbouMa5XdBcdEPcbmxS07OtzLXOzhPw2eD2j5Xouy9PD8yIcGbhTLwpIG
n/67T2DQRSrmLJHQUuZHSF0xpVMradjVyRUyOWCBmsgatMajxt61UCZT+RVOmEzYZSEOYO0JB/NU
1tzMFqmAvxVWhC+y2EwWGtbKU1TwlCQjMHZAVnSTMx/8qDJlWBVs3bda6RUvGmuW1C4nQTVFtB/a
2sOeZXqf2/HZ4oK9xPKQ/+TlJSHa+o2JELWVFggyimCeyyA9YhfJ1i1dU49G8tNUnXa8yNR+c+q+
uljzB6VIyHXaQ4FrPa0oIJxVnaSBUanL4KCayb8+NKa7oR/vUvqmuATFVRdTstU5rc68Vuc2UgK2
AIepfo00VGLSnxajk2gUhBX6o3LbHbBDd+vq6EKY6gmRhEP9anexsRxVYdxbom+eIT7QJdtzZKtc
RePEpcXQMs+GbULPRAHgTGmf4iqUvAJm+zpNkkyDnRGM9MuXQQ711amy//zgNYUcYdZF4ii6Rhz5
sdPFpAStR4CmO8v5Q4Ydya/p1DKpyjvge9ePcU2cqEe5tuzmi5TpVlcROXogvDvRk2i2Oql4hVlX
G6sIwTLXhn4FprBnuhHykmSvodTFqmWXO7e4fjam2WuHWGbakmyyXLv5SMSe6IJXQFelM6u+In7L
B5Hs4ISIQt+joSytOFZ3vqm/OuoU3v5+KE3nq5oK55HwOqRtO7wjwCjL2gmqK5JjtO3GECf5OCmn
lsEKhmu9uiSUqU5JFr4ymfpKhrFbA/AllW6olBDOoxEcP+E5Ldk9hBw8Dv0v7hjsy8gYKVVNkhU0
PsLC0v6GIIJ5L2fWKhT7hMENAVSzn0oJOIYgcOWVLsurbb+TF6s3ethxuKTvCOei/VbqFQ3FugI8
G4fiduh0DmhkcvaBQENPQjbbtiQMEhZZsA+6BMkySjHnitw5aulMj6hSsaAAWz9PSXfPhAgf+JQZ
COTiqssOIFJp3lECTsR0Li0jiotVdOPaRP84aC5ZdLIG1KmW/SGGu+Y33bZN3WvFBSULOprAcox/
Rd90qO4Nedb0ik7DubjYNky+wCSY0Eh9v2NWarOUkJO/dF2dHsMg1VcZGSCoKwMLAD00P0ZK2rNS
QE4Kq4ZK000HMbrAsQtcGjS5t7e/m3VlMTAb4kDbpgRxN+NYdo+O4Qgv6sRKQKCag3oFxqvQxT8/
ABbP8CKOuJCpP1GX/GoIP81XFxT1PmgqEvg0ifMttWPer91M+Z3mU7BRWdnWRvJZuGKLA3Bp+fMt
xmemW4w842NTKLuism99uxGWgKeY0qvJTAZ6Oungwvw19QphZgp6B/+joGWH1AzT5UEWm7ZQ+2Ur
DWa6RuZVIf3fkHbDRYtmTDlO1KyiorL2GrBuKZwbZoTy7BQIm1kqQPtQ9Pn3s78f6qSnNNFYycSU
bDhV+KrbFE8XTSf2JHOzl0LuS55dFuI+O8UiCt76KV47EHx2oY3erCpF+CKLft3psr/9/TcsNR8i
ZLXEhEE9dxRpx1GvtePfzxoWhoVRkFDrA18/as4QbqDKLaP4CHjAa4d4rerBhx3x1lCJJ3GGY+YE
2hsq4qsFuFm+QowEgwAsHfIOp6TS8qp1hr6KUo0VoIR6eXxRYjD91m44l/fqmT3rV/9h2+o1O+rp
3nofC/XuX5yLMrsRLCCF8Q6Y7vIYK1fzhhX7qJ9pmdJWJWU/8ku9jMpNitxTicczlF1Exq8gyhfW
xT6pO0WC3aOg9RWJOzunB+NaGR5btc55ene/Y3GI5h37Res0HPFOXpxHempunby7SnMdXMV4Chfx
nAP1IiVxf9cNPIeVqB4ZtLDFoJrpIWij+qGlLnchIQC829lyjFz/2XMTOvVO8Fv0AEO0VjYgO0vM
mwm3jRG0b8VjI2/jE0Z6zguR/H0hEjpJL3JPfi999ZbDS3vR3aX6bK7l3Sov5h/nh0BP/OU8phvx
aEPntnadUfcr9uG1f9GYedY82o9x0jz2VcLUCSZhIlIoDsxX953MFtBgWdVofd054ZfxXr/qwWl8
tygyPTbrjTmeKNPjwekX57w7ArImHM+AIvow/zTKyfkZ/tjime0MdxFkNFByinkVl9xfWUf1mmor
kG5S0GlEK1sF9u9iRTSk2zvLSysm4QHCgPQQnONwh+FidU+acgm/AUI8x0vmKgp65EiBlHWnNcb7
cB3eJHiE3U2o+MuPLFIeGPsX8Kx5qnX3zD/1HwgO4qKf9HvwEvNXE5k7R7GyyU6jVW53xYCl95Ze
pkYjIMpt71N90fgq5wBbCnAf6/KL5MB292OVXtXyZOrbsk7XQH5ie1ls3B66rMieMZt8uxQSb1Bf
5G9uoBx9yZ/dkA3bgMvSvUyli+JmcYQYl+olPWj6J9+V5Ms9RCcpvuTbsBj4w18L+tzvmOB5u0Lu
S+jr3ZTqtmb5lq8lj4O4yNBY5twejPdmHeg/xbCO3zRzz33FOup3Chg+gk/9rUsuqvlGw8RYklQA
D7pNjsEu5cd3ENdA2UYvyr14KV4qwkDrzvemMlqD27CH9W8Xy1CytFfWtR32agXAZMXT78GEC/WX
6mXAGBmvLSZz/Q4AsGZ9dt/+NizOi7L9io7+NlEhJ/k/86LJz4qjshMchi9qgb+Mny7ZO4/5BfCf
9r17U+DfJISEcYvunibH+jYlyzHgMz/lF5oXy8rfFcGd6ewCyHmn2ys7p/RhXRl38wQq+1q/JS/T
G5Xhj+aGAcM2LvM337+01nk8GQ7MxGLHLSRN5cuPHoNQawNmGPUYeF1Hf3UbjWJtWoe84T4LLuYr
iZN82bCxlF3vjW9pQvyVrqDHzJaMb9klgART3oJ6r3I1lze7vw+fo1y6r/W9XkiO0/EBUsWmfeaD
vSBLwrEt2NQDzohzhAsoAZlRFgX5pxO3mUem+luxjW/x3AZhH7fqNiTvcAlXjrFTQAVux+8gRVRK
FnLqNrTSreuX7qV5GMfmWj0dns/y1XlwijTfQ+2jeU+iF8vvD8zelK5YxZkDMMa/ZlZlHBgInUsS
tztF3TvV2J8y4UbrpuQ1T2f3Ol1jdXlodvDulxFoOGb2i/ycsBThQ376j1o312/RdLWcDcYy1V/r
+Z8yztecSW+Fjotef1ZjoV97GqzmBpD65h9MRuUVX2jB+hXAvuNMgbJl2d8mFizt1J2L6/CaPUv+
CBLNe0mvTbwTSrdCXknwI/tNv9PxYUTkI1dajOlrN+R/uNzsDaYlmyp2cYkoGDEaWOhRHKmrMBDh
Owe7Q9Kmyo+epn+ENlbPUjiHIKVzLWwMGxhjAB4SKtmKyMr4BNwlF1AnwiupNJIqwoJcMQzBY7ZO
72QatOvYGuU7JOo1NnhzboaxLiVHu8hJjN+J6X+kUae+w5Zxg+orLZxpLSIlWO79uEfrBVa5cdZ0
Tp+CEaRUL5R9ec/v8lVHOFSDNvPAxLWQza2feO5UV2cvWf/evIsC30Remxc1UV+x7mBN4ZEyu6r4
JuR/cIre+Bna9q102WHKzHFXPm2ZZ4Be8S5OjQcKbrgU7oCJbbKmR5iUO/an6oG/d9UwZ6wwrIj+
8M9PrZIRO73Yr8bEiuh0+mHlq686NXaLTe9QzxkL/tukPrk0Z6w2qJlbQ5suVW+ctI1W6tlW2wBF
UXddOz47Oj/PwhU9XMD5U9SlS02+F1MMP1vJ5PmIa6I//v3MJbAdgZ/bhBGo47q1lt2+AdzCLFbF
50KJTeYuQxwnuNVg9m8ZVz3pN6/cxAP65XCSVIOMCDVGFBPOv9Ro9egsIhGlHPwzkhpE904ZNnRe
g9iRSYyJZnyEccp5Ppr6BekfZ7K6Na8lvovRLDfwbfGpaJgkM6GF7HjKuOsGNzu7kuBpcNTOWq0z
28q+4IE1pMfklvrfF23k7JyB69s6tXEYx8LY00jYjRoJt0B94MPGYNV8glzJuBYepCv87ejnb3iT
4H3b3Owsi21zEPmpqaviRNtaccrL9D5AddvZGsbDsjenNbIzDcUdtZYzp10kKdjWy9QB3bfSItq+
Rdnwm7Zv6AbgQhv5qUNY9BgzjuOfJvBhga6ZF4B+098FQvp5iPQa0Kb7B2ticiXSwitXE0bxgxxN
tR+3hsP81dLDjLm1VdGZDNa4zghBm5FK8Kqr/CPONnimsmK1xsDa0QuR9uhJ2Kx0Y/Aw7//dnIIX
52P6Tj77l+Ymr6wizcpU33huGeldq4gO9ZwxvejipVsAWavzlNqdqrxCwzlZTuof7BeE4lM6jE9b
KfIVc1W6kdsT3TVIRcE2HdAVQ23MmVQLNPis+zE72FgNo0e27DDkTITYoU9egJ22CRBbqK2S55B0
2qLMx2mJYRN5weROMYZvlkYjnlteTc34rue2oVaTPPVt+tHDNMfxCJJHgooraIwfqoGuBKYqhv3K
belTpCXWnpDJOT2zOXg+UuRbBWApXroHpMltDgIGJTKtIb3rP8KltN5mMNyHcORMgjOmQxnqRNyc
i8WIIr50FQIeRbdqkipdKw5oTNeKF50i81OujeskgScMFwjprwkcztipxKZxqZXq05XKpiRYtp32
OfzVfYdkheFj28cOgRtL3CG6LZLWeBnbNtmQbmZz1P4YldxpgHy2juZ+jpWPTVVpKHpRaUawYSmR
rALoCYXA6XDvEA0lfxPcIytoLq3/qTSsHAoVMCunEILGXY0KhGh416T6llaqj/df+qtnPFXR1aYr
gI4utjkrwwGjW23tZXGF83J4F3Hs4iS5pTSSO+20Kukx9AYcg7XhXifITstRb9Zlk3xx4iQqCf6r
H7rVBH9+q/8JNepEfb2NvqR2qh35o6a1+wRSgQs57DeDUkPKhPEA2Y5lwXZKMid+yPAu+dEtrm01
M5AeOZDA0Bise93w1wO8rAifMM3UlnaEvxFvgpwJoYH60wC85gKHBESBj5NbyFBEkyR5i4MVUL8T
KxFq+aDiEC7MW0dDxwe/GmqxTeqLHKCHW3vaQxDQabJqXlsZ/qotmXMzn7Q9WoWGrQld0K5JE0bz
XzgIERw4uoV7K/xs2+CRqoO1nub/SlUXUgNpaAZAJlfevl6FssqPsqSinLauz8DtfniIhyX3wZw5
fPddDiDVzczgUEbLaK9WHAgJ1679qz7dtWwMLsBMcXN3ru2ZVJ1gJQky+tvig97Ynw5hJmpby4+c
eDRGJ9ukkAIxmRMYcA+xhgBFVSIr8bYL5MGnk+bVnb6VxFZIw2E1B2N2HLkxruk3KVhH8Cop9WsD
gmU18tqg/XCRNvDxwHy8xL6JNa7gkllIvMGT2FBagjEURfeE33GrUKsM827QqBXt3qeBfbXBqrky
OsyPdYOWEoelh3w5Lf2quOd1dKogKXu+WZ0DyY8+qtGA3dKFSvvVtWa/xKT/htWZDqdYYHquaNSO
U/OkU07bWUiFhgvmwkrVF8CeHGlB4nmDgYksG7TikuZBeenL21S45jFJ2wBjlwZSTf/VGU9mAjR8
8eNiyJRpF5ri02cDXW0ZhVa9TduKV7FWrRVNU/2B2CuW87r/aGGPbgcgRdtMmVmHjp0eIFQdVWTA
098PuAehS479bmKgdLAhYB98N2WCOnVMI4BaH23VfQ8LRGrfnfb2pBuLSejJKoXf42XEb1eakJuB
aRtfhTLtJts6mnnr3qCgpM9ywKzDb9xMftOspyGx9nkaPglAeW3cmTumsuUyjnEpYjJbIdHhdupe
8jArH2PzXpYOObCQ8hCK2qAhtkb8WiLchmRi71WekIBSsIaS04QpMek4hOOCKpvAHVam5q4U3X2H
g0yjquifJQV6C8w5i2DOxIINSxad/Yr9CyxPgQRZOBzh+Q4DWPH8YYTDLK5eD9l65hDileqtVyPD
0xUoxcioCT1cNT4h50wL4k+QcdycTGx9L5T4IIh7AZjl5dFndFuTwL0ebjkwWMDfx4BASBYH1Gwl
AowISxhc6QPAKAuHgJvMChwxtPmbMYFtOG1OvwbYZp9O7D7ENmtr+HYnQvzHJo1yr5srdZRE2/cW
B2gZ1jtbjbYyI1U1ieKHGg4GJ0ZG2mn8xDwXLEnWWotB8esNaWuy4lHc4qHEedw2t6qLzGPcNydK
HzbNgHc9df9QE89FF0HbrRinqQVsF7WmHbxXHbZBvbhTtsyoSKUPa6G1FQk7g9MNpgK+yje/NxsP
FhMGA07qex+AaKTH7UG3O3udZ0Q5IuXDrQsB6Ue11olb2Nz9hwMtnv2pUOt9ktj7tLla02kITUnL
Q8DQKMy/krId33IRjuTrwoDlriYf3HX2vhTD72Y07TPlT7f8Q5+KYS5qGo5ujxWg83mrq2nGW73B
QVbSV6RlO4olqxcRVkeomEDz3UDbZa5zJYgwPhk5hvtRb/sVP+3yC0IylEmj+xhaZe6VrtcWVuxV
KEIDw/NExjKu27MZ1j1sEMK37L/M0+32MM11IUQgsi3e/2allFG2aVWqtEeiOkmqbdrYgcjZKy9c
S6w1u8SPEjrNqqpLL+uZehRVIXddzvQ4H7kqjjnLEO0iHruzjcUPoxo17+FT+vwm/I3h4u/4NspM
+zrC2d0GEfM5e1INnLL1v3/4+9/SxAkJGM3/RzOHfluwj7J5ZextqvmrMeV0MsGJbui+1DeKLPU3
Ccuqc7WPJPfdZ6FxgjUrXVxzuWmhCR5lm9bHoE3sVdSDomY2YB1AoJsHpgf9vjd5wOZ/k2H2u0hd
ewWmyMShL/GJiU8Fg8C+LfVuX7Sa4IhRrDunW9c8SE9XwZ4/6lVFEtGlSGj+YNjiT8SwchuElL+B
fXiUtcOAV45b7Aec9/lCWXkSHno1lXdYxgyhwuZiB/bPoELxUTSOwKAesNel3Y6EOfcBTDk0/9ry
DXk/7CnGYhiSnm3ouizPaPSyqvKHTLtrWhXHDrzKV5AB9dZ83jUU3scrIW39zEDoMwlZ/PUg116S
nNFbl/moXwOqxthMtAuTGcCkgpkniXT1M5dyrUZ98Bs79peYKnjWaXCC5JXNFG5xxIrKHd/NjIud
keoQZDpvibiBwHJXTMPUbQ524wPALe+zDMmqbZAStFcSH+q9qHRKako0TCgyBSRWyy4PIewbKtUT
Yk/+tG/nD38/+7//KjoN+r9eMnkZsjtg2S5xrk5eQvIRzslqwdRgZIBV08MiGopahyyMP9txi6Vo
0MiCD12fL9Bx3GIq0K/KpJ81E1usNhzo8/BCtwqWaNGsfmE+7Ub3bycJgIo6TveA0CPOVtbEXcoy
V29A3+pdGLoZbtr6yLlFoThGMWmmwjtSu9qLNaaA6FSoZQPC9TwT/wGk0A3GC0Et7rlazXlwfMM2
Df10cFdg59k8BxheqlxluEAWcEj2bktkNNH6t9yJ7ddjFt6dCjk+MLn6AyFjExhcYxH3PMLUpzgL
a2QLgGvuMpkijT65tCHUaMaScXJuV845rMeQppfwZaTN5EabZEQ3X4qjVXpB6sQXnUJdXUsjvmA4
w1HOocFMHHM5CGVr4VlASlAWLqMMDMzK8Bbg9FlGtX9X1TTBo6pvnQ4xH5ZIsIuGhjoM//+wdx67
sWNptn6XO2eC3OSmGdxJBMMbKaRQyEwIWXrv+fT346m+naYSWeh5FwrCyQSUR4pgbPOvtb5FpKZN
70w+EnUmxK4rsgdE1JdKBGI5MYNs2eW6jqbAUTs5mvjSCvNDqawPAl6Dq3AZ2WETObd1ujJKL+YT
TS1kzr9IBvUn6fGPBqRgJnLy92An+LnCccORpr7P2qBYlklufIK80QP909Nq597C87WLvLR3w3xL
pIlUsD/493U7rDw5ho/QQBgRcSWAsSOIIU8UwE5R91//SLaPrDNvDHEV9hjRWpL6+b2d37HM6qeR
1qLNAP3hkMFE8OmtWABnlfd+U8r71K6Hu6p9bwqL8oNem4t01HiZ0QK0tlURbLOxfPTrsDizwzdu
5WXLnJP7s03U7UALSAbDLhBXhwZJasSmZSOH6i7LPUkBUJKQo3Cmm5yrYRgt62oo77o48x+41F3N
qXOLKEp3Ud40e6sQ1B1yTFsGrdxbJin7ZTM1r2nWD8tQsWerL/PuUmdW3dIKySvdX/EYOAAxWvVI
OQ1qlNh0nvoGUQDV1mosaodoN8zboVsOqiEp7cXnZSCjQ7Or012VBc1dNnlrztvbxAv9+4QmlgMd
ez8i9ALaG4XcsUXUV9svtHVGrmeVdNZ1KCxBPpMy22FPGWt9xL4zEqhEw0kVI+RKyYE+RdWxY6yN
Fib/IGzIaoXLWI1OVIBmB6kQuAAWfQktMhf0AOV6saS9Qd9kQb2f+LGM/EqV2VZzRmDbuMrrTCeQ
SdY6DtV1XNd0AGICBSAenfOqv/EIsLqYxVr6ab8ZpxFLPgb7uHOggtRiZHlMccwXxXvm1507jgqR
nYL4bRq+RMYdyUB7HScM3YaR2oEITpUrrWrn8RSunX48NFNunPzZUDAEDcoF0SGN0acl60OXNWc1
AQHpYTViSNO8ZkOx5Nekm0XLnyzqBhVpHJOtZfnKLouBT5bC4DKVOQ9Uk+pccRp6JXyPKEg6MD0G
+X70K/0l9GLaG+LwvhnsfT2o8U3zwG5hdMwxwQ8kcHRjzYaQGtlzPFCUZeAxWnZilojnvJck+AVD
MP3kkMqGOKfC5JwP6+ak2DRnxow5PQYRYBPNeTJnTpaVc8bMqKZwg+FSoQ9h17aavodXyDxtzqYF
HCHNiQm3OR7SOb1GbvY+qqxrojOsbx5zQm5BIUm7AcZdmwTgwhejNvRtWVvN4dcX1puSgOiFrkD/
oTLgIqEJrplDBY9N7mC3lwXbSSba64jXXy+HYpsaLaGG2INgM7acIFVu9JNojnhrKvcPufK/AcWJ
mQP3R07cXz2/1Lv/MaetDy28sLyB9HwjkuP3SIQNBxO8c4BDfLbnOI1eidGsR2q+x/ooMDTgZPky
eWIw7VDvGZeKufrnn8rS/+anItQO4VXQMM9/888/VZlnBsuXgmYynNVNMW/aiES3eo93Aj4RmYrs
e0S5UvV8UUwQs6sHFdv9e57uWm1lPIizcdLvnMeuvLzQgQ2nLN6Ny6iZBzAXjxSbeCjfq3bvnTJL
3Kc3/aW9jbfm2txb3s6H6PEh5dGnSzUrFuu0xd22JhyLD0Fg8rf7dVjgnWy5fzQmamZwog/rcpE7
4bgc58hlsLMf/vklAYn7b6+JhntcMyjtwO/NDfnPrwleA9EAzW130x0RAxoTidHnd/wfkJoyrgtE
P49jb47IhBYEFzVdMrJ5YKRiaK4m7Qe4OURhOenhPxwXpxpMNKLhpUQ+pFRnB8ezce1ZWORSJ5F3
IayFZxiwfsnH41Rzj5mju9qKFp3TFK/5IV7oOO0lU1hG5/suemq4Ef2oxVkLF+M7LfcuXSOZaxnH
N3tYYIClHdw+HVTEmWN4C9+n8qS/5O91T5/orp22hEXcSEkXTGBidUNkQ51c+yQMpq+LkhaQ9EZl
YNDgbb4onbM+mfRUJOXF91aYlfTH+KZ/1tivYA4tRvWuudYP9o2UUnc3Pq0Ry24MQY7GhZqt+Q2v
ecOrK3AW89ZeKjRk0BndFjAYp7BCtU64PAgxQla5dPF26iz6Q6I2OzVN9JqjX4Z3I1qmjaaZUf1t
LbFSoXXyyadx/ASq7XKp0UIDNNGYc5+DRqqilU5PGdBNAONoqPFdcJn7YLes5NvkFKC0emdOMrzO
ylU8/PPjA/nhbx4fC/nAcMgROOZfP1Kco2OlYBC/i4ZilU87cxwPdvtkvyXRW2ZaLy4r7gsvy/t4
qx/6c/PI3BmmEr3SqGncFwK0NSZQ/IIXhxZXajnvwr223fHXHUHjxBfgMih0V6oDRH8q0e0S9LvS
YKSmnXXhxgUmiKW/jZBBxW2MjY1+DBAUML1ei9epWUJStB/ai4ZWGOD7vPDaLbI7/ruzmvhooiym
8WF6LtEaG1ZkQEO0SgvxbhFZh7ByFCwm6whYzYJjl9sC0t9FQMEXcBoYpST5us93kOEWw6kxz92T
eFZeTeMubRfVJX+kee85eiqfNZ5t7a6MH42NYo0Li+6kfFw1gCj9mkuDB41mCbH2FCK7NsivBvvi
Yy+p71hQHeLxSXo2H5yrclAv8S1q9v2P9Rl8JV92cfCwiaePHDkXYfoVzbLv3jw59rvbjGdadz9U
8y1FZOl3st+Ga0B6i+LJ158oLEtnQXnFBWjRDHt5b67AmyNLfTUI0KTnmwjTjRuJdXHKnrIn7yF4
UrytxhI0WJt+b3M82sKEH8ApxEQKntv4bv7lrdfyWTzw62oIevvw2TfWefqlbrr0tUoIBRhLzKQ8
E/IlM5lj2ttiZ9PaxmmgZ7CzSK69stJeen3bL+rnWrwHp/IA6m1Bc6D+Nr8AY4I7/aI8etCJDU/k
8C9bLJRIBxwAsbe1ekeuuzRek1K3SHgM8dlHeSJ8jQO+6Ks10CTfld5oLhvVuIf82mLSm7KVkzHI
Y0Tz4/hWvVfyOtqmabmUHaaAYGTaTMjT2g5BC2HlvyEsf7NZ6v8ekCEZo1pkeFQNaVMS0/njZsnM
L7CSvOWFIEYmnBKRsRM3JI07D2z42n7z3+sqx/9P0dti/AlKA+zFgphy6lpMtORLdW2uUYePF5Mz
b6Z2irdV3wDRmZtj7xjfI6x7nPk6QaMY9PGS21rF/YCEayLKYa5rEjsrLqOHtMIkMXl9fa1ykmYh
CC3PS9b/4Reed/8/nw501VQB39kauHVL/cvpoPI830CwqHeN/oOlSpqLUykVrHYoadawq0GZ4F0W
AXNGM94Na6Uc9sqjxm7qvOQP1T0IAtRrs/xsynAT2NxmWXl7Vt7ygfz/Qh7ri4L+natIRIyUg/+w
aYq//fk11eH9goNnGOLPbxieepEldtrsfJCvyqP+4sC2mvSfjjk6vPd4W6L4LxR6CtNbfjMJota3
iEscdYo69u/JWtp7DuxUJg8xPQi9gUYPGe4/HcL+5sdkW5dEwCwLao4k4/XH50qkNdiqMqRExvbS
bYBRyzz5qMCaEsXbvOrkntrAJ90z9ANE/WF1sKQP8Tt8PkkiJgdfjS+5E90MtcmWv2Rq7qzGCkZt
QVzTB3tsNpJRUR2hRkXSOP/zUzKzi/76lEhaiEyhSV2oPIx//vH9mAJDOdEoLRibLeuu9N3oSLOR
udRYRTghIVQP9klJM/tELGmXMine//qnX/9e6ABVcCkeQ9/8adsqweQLcU+mNM5bnAHjVIESGxAN
h6N3wDpablQCaWzO+NtlJ6zDrz/RtWsdDFXZtgUNHBiQ5NGrJ3n89SckK0LRA/XvU94dvDYeOVoC
ZrU1oh+zojwgLdezxpwfrFlxdkFevPVMTfJZjVZnXTrhvoRKbVXGIZl1axJPeKeQsuutPuvactel
7+qsdascP4uClNtkZoytOUhxX7LxJod4JgjR4mUWnKpARdD6lQf9GvdwNgpaTmedPUBwT2blPZ01
eDGr8fi1ASnMCn07a/X1rNrbs36vIuSz9qRuM2v7F33W+SVj0unazeo/IRmsAJB/YdBs/vld/1WO
8Ke1QdMEC6FjshZKC2zUX951xfAbbL7hTk9e4TiRFNnUNlN8u9Z+OOtlTeDmTvc2jnF57pUj6cBv
LGmiw01sEYcwLiIpE87LwlmwtD/SbELjHQXT5wiS/lr2NASqINvufNS3yc7OWsTo2QNGtpwjLf/h
l/m3R5izNYdnSdCStKX+C2f1B1yVWQZ16fttsBMnC0Y+88XB5RSsTITeNMc7+V7rlpEo6RSoZywE
Erie1NiG9CA/BnpyH7arJnvuhFGvhnN16Z44UXxYr/99kvvf6C0DnO//+3/ev1LEmrBuqvCz+WOS
VvsXAI2l87+37H/rJjmFU179OYD7+7f9VwhX/80AlmZqdDSinYjfsWniN2HRsY6P3EIIVHUO0L9j
01jdbJX/UZjI5YtH/f9ncLXfHMK8koYTG1OoZZr/kwzu/ND9aS21bHQ2mK6cMKRh8iOKv2wFOnZI
hi1etyX1fytM9SbCdgBw3+96Y+Cy0gb+giRw7jJ+dgy8sFO4D23uRLWnXFWQ/GTnIM80SBgDC52T
UfzUqzviIFSUlNkKT/7zFIvXspbWNnXWmjOMrmZxwotpYWBzaxYCiQPOQ+r6WnKvqOCOlAYCjlOH
dCoEmu42CCPLiL49LpyDuvPbT+plj6lEYAZN3IOlstegn/Gbc+pnRwA3qPBNeOPC8K00rXCThprb
6+YpTYKLiI1djE9zgef50wzxElXha9HpLRVOfQghoYLVghFqgLu2TKjjgBzlDQs1iDzYFJayCfqB
I398HIzoTfeGl0nrGnx6cNpJVpT470bNVdOKSjYmUS012caUINZTrbCdLPujlMORhsF4mabBdHDo
WPHUjmYx/MaunMMaifdtaWzKan2fjtd4FNIVpEwoyHqKmpz+d7yss99jnnqzSOM192hJorr5qYv1
L03lp5mzu2Up3mBEaOikjO8sxtw0U5oVxBAcOUtn1EjGsh8uFbVE+YK9qlg3AtsBUHjnS2uYwVMo
tVRNsETOOJzrbNx2jJMXRkm4zdRf+7B45uL5GhnUFqclbAevP+lWeugt8yGw0aDq+qJ5FuTIZm2+
q/W0MvRC31ARcyjzlo5XtQs39DAe23zUlt2UUl5lXOhg6DZdRQVIipm0RQRScZcYyTcxIPiniDXd
VDFqyMpPnwwLHPAeFhq4LXWsXgR0i5rU3MJvMUAhxTW4U0oHrExYWsuBQeOi8zQSjYMbTPbKGZnq
cxYEdkJd46A06qWr1DufnHTTDNIlMVhzF6B5G/StD9yj+yyjAdYL+M8wHXGuMgad2LCBDhm5O0JZ
ByyehdspcEh74EcqdNoyBPnIIILXII0Hb4g+OeYqGz0SVOZwB6c84hDxsQmr1tpEaru3LXAOVeYs
BocOWoLOcDSVJz1oYfkE1U+ml4ULqocUIg5EWuOzrBYrP3+El87UrL4kBgin8WA5zYtTk/zz49l7
1PMA1dVRMooBhrKKKgYZOsC4gtY2qxOX2OcpMYR+1U1yPypJD/VYEJdd6w7EI2eM7mv7RekmLOjZ
VtfClzDEal5J0axbY065l/kFVik6kwMmWsmLJcQ5tzcyN+tLHjWveGe2evKozV5YInkqLf+cxzwa
pWZDHzUxnVeQ9LqB6bM/UVwjMUwCkQftRKd8bvvE/Gzk+OFpTH/CMf7qDe8jmYo75iDfAbGsVnaP
fhrh3MYL6mBHItkJgrRVu20sOBdG9sRpOisBvVCa5D9yfO93Cu6ORW3g8U0GJA7sAhHYa6KWINNj
Z0/w23dtRS4ChYRGSs4uTePXMc5DNyyIDcW9eep/UHyyFXawchUajrYM1Hbb2WQKvHr2Jai7KcE7
rGl8j1cO4FO/zS7kqAZDKuNwjM3pqIZjwoW+ImoTlFdsgYyxnei18OVPMiM3yhPN4sXHRFUL7ZCO
QhEpUlWgORs9JWMYDFzIsqdW8srjE/DpGUn1TZSXeCjCp8iIHsyJD0+nlKextI5ksrHL1dQhjLe+
Md6n+LWO5R2BEip3yLavINpIbSI1kXxPrO2LslGYIQk8F06mMfbTgzelJLxkJepqDEtwZgNVqC3W
36hztTbFpWyiQeQFn0J9oLWoGbGKZ+Gj4SNhkF/P8iQl29ndYnLLNnA3w1I1aILMfSnly7X+p5/w
MyRC24CsZwCIcc4HC0hGsloVHX1COY6YxdiA1Mkt8t5kXFZmX7WuaXlfk2+1kJKIhPnG1bfYo5Qa
KotBOlQp0A6bEFZTELxVU/UeaCDyOz0AVmSdW7qLGNLjIqdSksxefXZMPoIdoZ1lJJOVIXibRiRQ
BmzRm1LYO7Jwc4dhUq9FXlzxsNOj5zE9x9TSOOWDGRIFU4PyxcAs6Ff5d993JGtN3NVj9G4x8V1D
MVzj4ACSXQ/6Sm3LK73fIMhM5Y4S9osMgp+uLWzXDvb96MAVhevB3TVkzaKS2jWkKJigznwFYa3b
WG0WVgFuMDIkCQX92RqtHeDDbIlRq1Oxqk+2yyP+bUFrBcOoYYykGGchZ1J45V/wLWPkaeeMESQk
brJrAvprK8SICw4/qZIY9R1gGP3en+gVuQTPZErWk0w0M2xGMdnDkoACLMoaFEur7goh9XMCmiif
5EMeWfUp0exb4ch7tUu0x9GmWyUou2ndDVG750R06CjC+jDUSi4gXfSxYyN0JOYqhUq1CAK50Aq7
OdgQ9BaR2eOYUiYYZJR/s9hrPZ06CeZzhSm+bmmrShjQwzTYhohgw0lzdsbYiwfuNyGUM+9Ot6Fz
Vt1ew9yM/ShVpvvIpwKpi67wpz91D61LhIzhaQU6m7GKg6eS6ToIgnAF8y72f7SOQLyNPRLk10Ay
AVCzjtOomNkd7UzxGPuLOVM9fAO+RwnoY5qJH/rM/rBnCoiDnnwsZzLIrz9FMy2kYUHNwIe0M0dE
mYki6swWYSSzc2baiD1zR9pfBJKZRQLiHqlp5pNoM6lkMHgCnAi6GdUNFG1nyaEwGPigo1D82wYH
L6dFucRvJctoJBad7JpxDFw2DxgpFi7qrufyWdbpWXIDpBVjp/no9XYpxMGfkDibfnzlWZvOea1b
T6ALr2HNvFWjohtcg0ZfGhZ+t3whVk/xbkNrIj7ycB/fD6YooBihK2ELbI46UpM5a07ZrD5lsw5l
zIoU6P2lOWtU5axWtbNupc8KVoCUBW0Eg+UvdWvWuXSxq2bx69cXOWthXTrjIRskcvj+uovZl+zX
eCi1yjqwKgVVfalmyKQz4ybLZ67j1QZyehTczJyu7KkHTtkW9ZXvHqiAP/XQK1OiqfteVHt86sY2
mRGXdAWUyw6GnBzxMYAn42RTh3hU+6ue6nKTptm3pNRzg7+G3oQZpNkpQl9lsDVrGJvdDNvMZuwm
MENgC4A4DYic6vRNjZzcFIby1sWYyDCk127YE1nR6swAaiWWZiJeghn1qePjDWB/hloEDl/ZRKyF
aW9lm3gm+yoty2M2o0NbDtVqbX3UoYWLi8z5JirH9tjOtFFl5o7mobIwzB9aM04dcFJ1ppR2uvlW
espan9pFU2OrsbXwB3GXpmTCXmChGuRDqKekOI4SDGoADrVPO9L3hRmsmLGRCKg3jXAuJdOEMqWD
3QkdtoUmvGEy3mTmwMx3MjlAFAwODE7gg16dALqAt5uMjR3k7RJRmF0Bu4TjLNKMGl6eZuawTEIq
g45TDXG9VS8ewaC2Go4YwzeqSTt7o/VPMAKIcYiTN0btVmrVTu9iMLRawAU63lKaTnhAUynOxhsH
G4umDO5AbskKeez7s1543YEg3pbZ6DZutWsdQr3l5AisowOkFtprQxpfZFzXqmNsVcFM0sCM3Nfc
eszRW1hWegSobFjRGczSrkfbWQCUeOwEtBcZ3Y/8ZZUTvFKQFWK9Y4Nsymd/qN8IADHtPYReC/O3
4pFSYRsmHopwSSGSPsU3kusgP7O3skA3Muy1liVvhpxvBUN1JXDrQJMJ4FHon+ZMXdEz5anE12x2
wcGocHdocXxjtb1WGuespsAhRALpOaOtZMysexXZEU6bpHEHs2GuPJZqSuQstRZE9SXFzIW6SgkT
6djzBy95sO3spZoVXc4imaFumzrFdyrDY6fiwcu9ZlhxEudqHC68MjKXtdNdMQI84zb5NL3hu4mZ
LIcAxJjF0VdnFNgFFQqh09HZtWWxitM6PYL/x86IaSeHh1Y0sCmjMF4WRdttp958CmFdYfr3nGUM
2HIx0A/ucgi6Qtqh6wca6rJIP7M03/gqZp6JmnlFqxdlMALS6ycudmE2c2a2ZTXdTz5wS928dkaC
40B5HWiwWVRD72odZXKqpC2QGp0l6C7OMnqIlzT+gqhtYNfH/RtU15iV0wW8hjHPEecoyZfjKOhZ
fCK2FdXjUy5Gwqa80uYU3vcaQCNa4QIt/zYM3sM4Fpsh5YAYdC9RbVR7wpfIElTTExbNT4qNQQTF
dqtmAzYPXrR6kSvoLXUlwE6z7cscfxUPNks4gWtw+a9mTvdimMQmqNVmvuKmcB4FtQh+mXzYg5cT
C/4whHLsZLTXgnbNnRmvhEIlH4sBmKQxFJTQRDu7JROcZNEnBdZcCvTppYvvR8k7G9q1h/er1Bf5
oGDn1A98Djkga9WnVUC56SAcWtCT6VrmYJy/SM5A3VQftQKseJT396Ow6NBTvZ1Tk6FH0TBwtdBH
5cFFwQ6JmTbBE4qCx5mWBpzmNDE1jQtbrosWjWri/p9EHR+W2AbYEVqnUZGPUZKYC8OghklV8y0L
Y30Q5N/V2lyWrdccuLXtAFr6Lq2dEEfsbK1bxV2V2IdQBkB4zXKnDPMhNgrBSgD+K23CunEIYIo8
hM67RYHHtAha70Mnm+/6ggKNdiSUHIz6ThNQ6MetA0Z35/vivWTFcBjI+vD+OJ22a8Iw/sYqOVRK
68A9y1y0ZfSUBjQP97d0kNna06pmHaTWOfS617gezqZdHqXffotKXMJqNFZ+0d7roa6fcSKt+qaS
GxuY4QLcyAY6LWe8CiJfWF/ZoDhPQcLw2ANFUYdrpjDngN8jIj2zjIE1c4chvEJb59Kxs68mcJ46
AoWp2rk1cHXXDLrCPZHHoHpGOxRoYW4pvA+zmBdjSQcW0aIdKHNcPFjL2Dm+MfDtCKwCFsuIayGf
QyuNkOzyGgjr6L8Mgfo6dRgMC7VCyWK4NCWwnicb/1GqcmNjKKpmHGWwqlrOaRDU3PQAfGPwSyTS
01HaSw1DiUsHdbyEHrYtcL1tc9+/A+19R6Lii+EMM+2Bu1buaC+BwpQbOns94Jm2ay6SZvnWMh9D
4OwB+Q5cGSBMYLPkbIs7H1KYvosaboaeo8IMqqh61aHw6Fb/6tvj3WTGJ8cv7FWJ17zTDkNW8dTo
NZGbElZob4g32ZQ43rgDuEII+MkMrvEOcRpXgo3egffGKriKYal2FRFjLIX/GjX/7/z2P8xvddr0
/ml2S+bgvfrjwPdf3/Cvqa1t/6YzDcUPhHOBfop5OPuvtgtbpweDZgxqJnT5a6T7+9jW+k0K1XaY
zCJeOpDvfh/bGr/xHaaNU1GV3DtU538ythXSmseyv4shlsHfY+uaphlS4sxRJb/qHxW8sjOTOnO4
5A/1xZ76fm2nIxc77hjupEJdZcB2TGiJ1RTiwp5JIT3FP1gLwBJnvXUvPBnv1RDmqjnCXQn1zJ2y
voY1i2EBE2POXYcqu87uGWgBUNjnFYSOEudwBEabg0gxHETarYLE107JExKL3ljbomRE2xXBNtcJ
LAhNJIck4RpYqO2Odog7bZC9O4hxOo8Nzcdm9E3Lr3wqUvElSFM0vj09qOb0ndiaeSj63DqMBfVS
zOZ2SetsKVviyzB+xNIPt8qAeNrPXQI9H6l8IMioOTGV7MWWpgYUyBhojYJDCDVc3mPqwBNQPjui
laeCo8xEICi3x2Hl2BtelXFDz2C1sr1D5lQ44jwMoximjy1IrefS8y/ddGZjVO9tgzJVmqO1FVHb
u9YA7OFV2KFikxGIT+J12+HDdEYi0EyTxVb1pVslziZTa5xMgH6xh/blwbGSYzLMEOOwc8sSYiUx
pXgFtX1YBvjCNxOlAYBlGNkyF5asnZO/xfmGD0Kz/X0ecL4ZRqwtiaUHx8IqQD1SKbXQMM8fRKh+
o/IXG9seOIDGcXEcIK9zacdD11khXhMF3EXBeAlrVFi6jh/dF/QbulXBoSUxuT8Qc4N/6WDR8FS4
Yqp2Lw3xmYYEBszG2JZpomzBIhErZkYzjm3Dgj+y+et6uS9U4n6UVpmnRge9mI1UvSXVOMLxKYjB
h+1aH5XHIY9KQsm+RxCOu9HoQKnSdSPa4qvF/DmxTdXDGIMwT74ECMe99Gl+kLL+IXE2HsuI+gCv
XgeFxo4YcXzvrLw79kO6DCI8t6Eqxk2SMn61udk3Y5siXCZsYhwdUwIJzLsJjYQw+LltMxc2LePD
jAd+Bton53rV/jCEEH1y0jEAJBgYV5C9xsnAquYFAh+Sz2TXwAfRmjYu9MqDHwFYnvkMn6N8Go59
oBEFobTRU63yEKQUyqhOb6xK3SmANOvtPhAq5HjLPzp4g9cp7F0AaJa1pFqKc2BG0ZmGIxPef+hz
qaq1nTkFp2gapnMCkm0rPcZGOYNDjabIzOdKS28unZ5pMh25jN2VmW7uPc7eqZoDnVTlhz9a9boL
rH5dmFF60pJDGnBHgTFgUh3mgQnNVIV5vObW9GMsNNB4X4SgF/jasY8E40/Rxtt2Sup3Y8S16FRq
S+gtJA8zmF9ZNPibwBvTB3r2cO9/hFGPfdF0TiK18SZrTHSk3TbbMAkdl/wP+bsoVDbdaN6mRFPW
ZpiSy43Td7+u5BlloybiGB1sPTzl4XxubSy5Kwg+meae9CfcZ7g/R1lYq6qrj5z5AWNVoYWpMLwQ
xWTd49klCOekBfrW2LlxZaWbqoLdBG50pYK5Y1msj4z2SFWPwdakNhlH3poSYG1ZNYWyJMrYrWur
Og06lc96ZLVU7l2LUvoPauirfGBiCCrMKlMrckh/qcVqGlkmJUEy7tjRsqjTOeEVwu92OEg63Gwe
Awk0jmBFuAGdUm3L54Lk6BF596qScNp0srwwEPTuW4P8Tkv/Fz6yFMSaqu0JdfaHzpvu5AALoi4T
uQ3y4T3SmpZcP8DUYY/zqd31WQHoC3Zeq4X2qpvIKQeyQCWiUxY9D6y4VzufcpRAb5nF8h7wEgAh
4Mq7mOhNuQjF3kgnvdW5jK+N/MqA3LnhYFV7nZ6ztRM7L3Er/XWaJh8dGjfhbZXcMSv/Ktdw8ZkR
oaDA4ChMHmQibRkl8wFbMMc51o7aXRXuH4eCkYarq3n5NunqLR9wIek6tT2GqqXrqNKcQ2Zpn1HK
nhImZXqwO9XtWvKLFAISAGy9d8/3i/s5xeI3GiZqtXnC+c6Zu0aUIhEqN1WZFasOTDeEX9+tuI+M
3Auj6o4yRihIE8Xewmk2iSO3WtmSR4r77UiGZOwy6xhW5zYgPUIA32fuGLPbmEW+CrP6JFM13lKh
eSrtktDFVEzb2jqESkQzB+6ilrYB+jBxkmt5CMMgskDbGsT1jB4PKMXF9ooaFgyKpemcf31pRR1u
OptLhqM2Np51kuQ1AdllORrN0oA5WC4AJt+NbeDtLG9UXI0uxAW4Jbbfnit0Kkn+Q3PbFAKLcgh/
cdkSPnenoamWecslo4BdKjz7GcZ/zE01fk3zyltleNX7Pt4khopZvMw308TBwn+OWwXDYDTsAwJC
eHt9TgqFyZChaekEBMaydOqYgb0c6fVJ/ZUp61epDArg1m6CHSBBevCyrKtouImWiXjGGHRZ2H20
tHpeUvV+1ONii48qJ3DETVxhtkJOi7sFkviiU1PQlbay1VAOrgNconBVa5JBD6PVJWsc2L0hcogb
kiVs8NfQQUbblK2/TGZ382js9dPWOzDxX/ARUtF+W/XkJVy4I3MXExS5C1uCioE2nX598fsBX67u
LaKuI3hYjxCIJPhPzubLUCWf77CkclcNG28bVQW+RD2gv6cROcORrivuwQa3fAIqoLX1a9KXr7hZ
qb4ibHn69SXVCXzWZog50ln0kbZSqVhgntOd4yq12LXCQ2CrLyJFeyXt/tCLFAN/TJq+Ro8RqGRq
HD+q4doesTsmtBnREb4xGmGuJS4mhDR9R8AAfDs9JIAWiLbI8GV8dtCxtBuoLmgGRv9YzOMkbIdQ
e8ZmY4wo4HpavNnkdVP/kWw+22OGu48ita001Zw1UL8NI00QUFwOvVq9tdy1B3YDGNhMNHRLKAsL
3pCpwjgtlRUdyVvyghsGkzkPqv5ERe0T5QOMf4yGI2dsPXbBsFYL/1oX2uSS3nkuVXwsFQmvRtfW
VSYfi1Z/UrClxvFlPFmjfBYVzqIRh+KAG+CDbdxc9LVBJZNiU7UT6fIQlEB20tHDjtTq93LQGH4C
w1zHvU49imooe6U1GfsSLHqq2qLbBOXULps0WQtSjbA0nRBFkpVS7+ffKDY/PJxlVUgUuRr1hywo
3kIGM66i42/3HBoSp4LG8BFeoJqdlTRaC2wQcRztg1oj3Wz7rg/edNE0WXKha+9QEiIcrehjyMKf
gOomWskBDHc+PMWqJSDnhYjxo3IfR/kycwwwZHr0HtEhM2UWRoH0NlnGSdTmptPlsAr54DzE88DX
rGGEa6m/zbwEGoLmT2srB+Is27RxjbjbTTZhgjwd2yXL6VlXBOQOICp6NBxQ/w99xFl6QNBc8Nbp
aDA9xgdYTnsFjiPlqe3RmL/oOScyCPFPovr2B4H9zpurs5LxOKcT/h9757EkOZJl2S9CiYIqsDWD
ceLm5iTcfQMJD6LgHAry9X0su6W7ejEyMvtZVEqFhGSEpxnI0/vuPZfr7Rnr2/xcA2cIqbCyNrnH
3qhPVXvXiMGmTN0/bdu+qfswWPUZm0h9++cfTZDjCtc3mOHZtfXijKGlnXeOq81nml2rdc1GdBt4
Bskz67ONF4t8G7VKrdlETxZcWJ7iRHOqBHq1VZ1SL1unFpzMFSdzjIEUtHE+8PNd0kmWyRMJH7tW
2XOL7+5U0y3CvTo9iRpQOZEHhL3eben8HufLaBrGOsj5OjrhsxkabbnPPQKw//yy9EpxK0VeE5G1
6yMPlKIFMYEjL2wiPgPF84GeDfVmeuTAda2Q52qGrST4Sgpg6AVqzTqDr92ZNM41NNhu2cA+1nol
XIvsMhX9p9CO2CSiBI2Tvo4li1m2GKCxuQTBP7Lv96YB12LcXool3o4+F6RnLfXOttx72rtf7Yh1
2saOV+r8o1o6Or7aC/HZa67mQxEDp6HCd9hTRUeFoJymY9Y696qAAxhxEkMbNfuNyBXGEXd6QBrW
YCgqRmH+/qhzH1G390w50aqbZ/M4k4DrvSxdJ5ksXvO5oM56ri9iqJ/SkUSilbT6NFrHBcALLIHh
5vJkWAdOdGGQi9YopllItu2JmeV7GMrmxInLJhlUwWmym20XRLd2rIrQ17OCtPJPxxPt72n0OSqm
kwlmOZlJRqaYiYaOLs4H8cS62pgzcL1BmFgZ0U7D/W0H3XDJM1JX0vR2QYwLn1magXD669jlj7LL
P0RVU4szzu+zSV2PO57dtvzS9O5yzmIpMyXempoQHlrz06S3RPepXWTxvxbwBk8+r0TPKy/60cbV
Fr8fUb+xvzDsuSHNtD90G/128u4p54C9lUt+r0fCCYytpB7mt2ls2RIJNuXsXDu6o5cnzdFntbTO
L9E1XC+N/sA+QTiSM8Cc+GTD+yrUcAuARPm/kC5BnWm2uiItx31BiwyquD5zcbMyT96LFlIK7wpQ
KCzh1fSXdlB329jqqcoxR1LHfE4IB68GC42XV5O1y2W/XWLZPXc1sKDA6L/7qmVlI5e7w5kbjVI/
kp0ksJ3uzPnKbJlVFnJW5L+rnS6dkUvCqkNlsBHzGBcW0C0TxMo1OPXk0rNWXitBRxDk2jmUZFn3
0bg2uT4htGaM7No+EwLQmMCiD0QW3ug0weCd/+GaCTeohKjiJhtnjr/tSB3S2Sz3CV0GIyDPddnz
5nFbqLaRe26krN45aoI0XAgSiSF295GlSeXp7EKFVr5H1X217NQ/WQpdIeAT5M/tPsu0tLG4SZDs
Y/+aKHLZMkoHenKWjV2NQME8+gDIp6KmTP0RNfuJ2+bMOv15FEPEQQbwSF8+akcDz14VuHNWQjni
kLa8NY2EbrOSuoLlwekhNTZ7e5MO+FVFx9m28WKDLSJucrRgM2iPQNA/U9Co+KIUAN/Od3iXQ7rD
PU/eGqp/lsSnpNP9DQoaJlc3CRub6SOwa/DIumn4jCuYDnaEQdsT2FsSpHYMVx2QNu1sxiF9VeKa
DDHIa3A6K7YGHGVx/YEUgKg7P3rosQ9jCPxMapq3lUUKYgS2yo/ZqiuZ/JXvZO1dsGDG3QCJbOJ9
jdRJ0bvr0GlRMsFQo3SiD+3qWzZug+Iap2PySSViSAiGlYezSVPCzQ2YzI16k7o/Bh20trh5oS3j
YW/jBTXLInlldcypESBhhLy7S+jDBLJLVzYE9WggBGl+Vy6uBKfet+Q3d6W2qQxUPNR1Qfa8Mf/Y
+h+GWUFhJSyI46hoJ44Bs/niZyzEtfMQKtyejoGyqVhv4XeBDkBExYE+Z06LxPznhBIc/600fbjs
cMYcKC5w33M0m4kgRmk1lABQB9iOdHfJ2mUJQptB63shN3O564fpb+e6+q2ZGrm1k+zgKjcL68di
eajSG96vflvF6Cgsk6dV3CXVyXAo3EzyQFG97P3sndZe2xH7Nq73XaCjM48D1kZQK/Q4fbYii1kV
uGwJiIA50PYMfFGJS1k93zKw/iGhJ43ioJnQBCtMCBOV/wPG6n0ioEKvpN5V+bloLfI/NmIAh4co
HFTBwM934fgEkqlzAajsiY1Zad5E1B4kbv9WtilPjFR96iimFN45qBSQuU93KQPNSwfekONOugs4
3HU2qFMxIh/FetP7CbtUP+ZiWdKnYmEFV0MUWstOcUoiZ7WNlWQESGk+4VqK6bbClMgNM+N+mz2x
g0b3NfIo2aiUXutE+iezZyfOQYOuarvcdLqLtoyN75KEwS5OvZcKv1jYCmVxPLlpbTf7CrsTF7mk
bda9LW5Pf8Ygea8q/Zr/cOL3KAe3O3AmJhnPLYhSy/Zq2ZoPpASdYq9qEgsEu6UOzT7+knmJmwbg
/xRRZ6sr57fTRV9x5f6gg3haVQpSUEC91SH3sV/pU2rz0bYi1WsvMR4r45ceEBZ3Zd1vluqdw9wf
E7YIQz1zRouF1yt5L2bF+LttOHsazdWLtA2ffZiItBY55U9GqAZN5V/g7Kpm6Y7srA5NgaeelNET
NThM8yVs5w6CLnn+/DR2LdeGGjHBlKm79dzC35keO/xJUhYJFYKSgt7JGRnpL7V0cSgmY4OS2SGn
5VFYQp84lpZxsrPGp7HDF7yX8n2QjOm97xsQRpSq7ic0OuZqgO5gx45DdmjwFUlmrsLONxZQJ1V/
jxYtWJLuS1r4SKi8BW61bqoEGjGI/2M/k9wu9OPnUPWaPypZN55Bm6fHoy3vz0Fts0CjiAziGN7I
5dO0rc/IL+jjGLDMFZO6+pG/mVT9bFRkMqQ7/JZDz3gV60PMJnAtjS/xwO4ZzKTU66KyCX1xKwd6
qXMZqyw7Oh4eqKzbgYx5mwznLcqLO2UYCBOSvtFg6DMafldBoXZFisSH0Omsef9flK8xDreWAFe9
2OulnrChlTPVF6ciypvHWvC26PSphVe1me3y7R/rC3Q4TvxGx+vI7nHm1AXA/26sd7hnkOqCWIfS
fmi2Az978EM62DeykucgNtuzbUpi9CLs2+BTJ5AlM9y4aU93mLWY9HMy43Sj3NELAJ9DhE7dN/em
6ak7a6I29Ar7xbIi457wuD1N9vgB92nL8QqDIfJp7wZvKiF5j7eM5zLKgTLHr8jm8UQ7ytT6H56A
FQYX48Vt2+fWsJ4Nt3oqB7bQkzM8Pvtzi73AaFx63iltFdwFAcYP6Ym3icM3+9XozPdIFheQAAm1
kI15gp38hQgtxYLZeMcsggcag5in+rvLxM4khBaXjCAKtajDWdYomSQd54DuisFuNyUvts1SF+OP
md/E/+R2JAR1zJaZw7pT3euuGK+F5WN9iPXRtCQMLFBvq8xJjIun83OZm+VGj4L2k8pxz72RGRvf
knCovChEW7D2bjzcomi5OZrNadp113q5gBlR9GPiGp6jK+epSypwwfllhAgDKHpKHkhL+5fsZH1G
V9oVTpMeBoDbZtk2Oz+Y6WarWRHE6RmWy97pqkf7CDPi6L/nSZrD1ADK3Xn9ucqw96rCQY/iLUx6
+1GMkGwLOksGicigLBTAoS2I1laC0sxCXJXphuNQ3sylrdYmg0iX5m9DmlX7XiDNQmlel2RFj4Fs
XtkL6ZWX4eLINT4EzF3YRCnNi8sHaZm7Lk8tSb/i+FHYR3iNYPxos0R9oBl59A4dSnZWgK6xkJOO
D6+KZ8ICkJgKNVUcZasWlC6Mz40PtrxG+kGDFHK41APtOV6ONsV/LrOm7PodqsWK1d3eH8ZPrGPz
aWSWDkRdPvs9tx/de02TNFtQhOvOdbByg7gj2ziE0nCeDeAbQ89CYuoi4I4zEVISkul2zJk/fXIK
G2gR1MSmFfdD5u3bzmHEKgDY4PCFkoH+jpPLnjtvs/DoJ35Fjc0yQQOXZFBN19q0HUwv1g3ZNjP1
a2p1vxMObme/fSA+5oPfWQVEjiXf2O0j+e9SYl08nLnzL8mzcebYMA/GYYoxLJlevka15AmJtWlK
8mIjqpSzj0aATki58S6sHxCRYvgRiew7N+0UFuWC7aquqPH0l7/0cAG+wQoNWw2bXurbBBdxql5m
gEN1XbnvnRE1G4JSIZJJdbU62+TJm7abxBXBjuUbYwxq2Eta1mE35nABRnUw6gkHqXy0q3TAZemJ
WPWaPsQ280KV9MGNufUy9fNnbvc7AbxPZ61H12EBKRtbj++mUJ76gMmmJPeufhkV37LhEfmW6Q9m
yRVQISx7MfXXI/SlpGC45mWHotYQ2QjIgfiAEbDWP07SeG6aV0uy6KQ2PNsnhvHBZRX4T6KkaigS
7ADHPb6z96yI0MuZTIK2oSkpGjfuUOFS4RzsZWB5rfIce6wdYu9lGMhOYyt4GjHh+DMVUg0LVAYP
93novC9HWOGQjtuJcy9H5hI7b8TxqOEyFUZyMgfKJPx6ZcSzIJsv/4wCnoGsxhVecyCU/ipI/G+/
SdvV44LRhvPtFsvPZjKeLb//Gm0UAmDcFJPodgzH8bzMOr6awT3HgHPOHV7E2Jm/HJ/CAbOePpFv
6PPlKFw70qGc+VYULWgGZbdHUKzNPrPbOKzZat69OnpOKEmCsh651zZb3NeYxZ2fLW8209C+Vo+P
cSr1BizpcnI4RqxIDDa4InqD8t3yAXrZ1IxyBzYx/kF21S4v7fEyl/F0+ef/oZBOl6Htv8CvQIX9
798ELQtbZaQlHtlKXsXjYJQzO2hn+eMx9h7TpCp2mOKYX6dePbexjrcQBpsr8UPYNvLDdXt96jnF
bacFodHsKAiiPN5h3hTDHWudvhMw3hN73uSteh0T2V/KBXYlplwrZjhdYYcRe79lG2b1+kdamUey
RRwF7Tx9CvJRbAyJOQWinIX4xN05zQshaT+1oM3Tcac0iqcdTwLtk8mjo7XOwby2k9RvPZEIwIhn
PU1dqs5J1l/6qrGeCknMYpzbs63cb4ikwXYQVMWNUO+opqESbNxGAa2FFgvlcqGpqmf7Osicx7yJ
dzjnXkAtx/tuXqqqvJZVGmPmRutvbR6Q5IpQN8qDDggvWWC8brFa3tIxt6+VEaTPHV1MNdseR0/W
i1ewx+JLQMRgX8RX0X+zEzwYpYd7L/+CWl3s3Alv2UBUdk2/zgYfmbVaHsCEbGaIg5350nUZKRER
+kuW88mgRqfp/KuBPyHdunij8sM1Ikh+CZGfafTFARg3cfQ+OqS1OKb0VVc1uKeGNrw0ANDvVoDj
M0sezGGoVxhAxx3aQSIqeY1HXiLp+zLRZeDa1bAlUACogyN0XGvJMxELW39y7Q7VSpP6rqfXurbt
namgMQ6pefWD4S01B8Azo6P3rFQxR9QxTrOxXG7tMG8QSK6ON2I5n+f0kc35iMfs3mS627Flu0Rt
kO4HJ6mAf40M1bk+Rj/nMYq2BWQy0glLGTYqIdAQ2K/SXupTrQ/CT18AoWKQeqj/3mASSertfKfG
YevM/mtf6JfMpXUCJOLAyoR9phq4KX0+c2Os2RrQZhcC9M3PC4bpdToY1Vktrrv2pcNiAsO31NHT
JPHV2+hH1P6xBDbq0Oiqnzpu8nvJyVNL44cu5nKvF/E0FYK9NS1ba1tCaXIRw7ZpfrXR61ZLPi3r
JVK8i413tv8c3kCar+eqDZscwHUBb0o2PNUQ00QC7SLFusyxn1QAZjxnrqjNQyIpJr41Pxlupko7
mDDlryQgoUP7zDQDUOxipNDE4r1vGZw4EkWgwoQruNXFBhZbvULsHnf9SJm8a5rppo4dDlbIRmSr
RhS+wTchHqDu9nFMXxT+CTF5G5mZ3fmff3RE03dZQROMohhpVSVsukDyPfdwa4/wzg6M/x06LMfb
nB6DNlBfQ12laytpkpWVtxev+8rsqP5WMjqyDr42xADIFw0fGAhog9DOdgjcHzOQp9C0s+/eJKKT
c9jf5EHmUL6VDZdRfyYKFaQP5ieWYFuh2nrjdABBfICk89iOqB7dsfMguHt4Gyo/63dzplfkiPlp
o8us++Bl1NFfOXu7FFUaA2bm7YQTuKAuvrumf0xCotuWp4rDl9dNUPqXZth2MbqnlbCn6nD0ejQ5
AxLV3PyJ2nY9Y5gdX6hQzMNEAUTEycoUQW5Qp8t9KYtlE/UFHufI3lQpvp4mW/DHJxhBC4fjYFPx
y7kF2svdAJuPQcHyGa2Lkk5KHsMoQi6awMSGK3Po8HDE56A7sqBR8yuogufFmQxkg/5ljCM8LYP6
YdQu9g1nDY/Z2Rg6+s1HSxkqxYM0NwJsrPkGHXdYXhIxOmiDDnWncYF22qa8txBlDsJ870ZQLKW5
/JZtsKyVN2YMaO61a/OXzJMo9aTpgADSa8lS12CaXmeTfUvLfD+28mOxPkwn+fZGLM4snxEA2NsQ
FA2uMmV9wFoAf3LX7aa2u9CB7awcTSiBbkV2ou0Pn3VIkKCMPcXx+OEtbCeopz6neAlB8pLrm4M/
wwM/LJL2qUni9wxAs/Q5t5X0dQBp2yZg1zPH2PKUhAZqUAHveRs9eLsZi8vkWOeSTGKztLtsHqlt
j39EBsotAcJ0lbstcYGFX9Ky6CChRCfVL25o5OMXrF0sOt2TbyNj0S02kM6LPJsWaLYBD05OQaNu
gtt+4I/vOsoDogREZdtCZ2t40SCickLYZ1UHu5e5UY2EgZWxtzxEJW3Ym8Rv3r3gjb6CM+BNNRBJ
svXCmxvW5Bir1zwmaCXhgtpCEqWR4gAx7lRI9wemTygHWCah2pVioFrAOCXNcq9G//JYCIF8WHkG
HB6CtjCMjfYTJNGPKEvICpj4MxMbg2WHbUYK9ZWYLfm5nUdsGWU1LMEyrzgVnaaMDTObsHSZN6Po
D3PUtohXUNTkuC4N+FoGAMdgOmMb7jYET9uV9o3XlPYkNkgPcWWmrb2cgkM6RPs2Ja9pg3GW9N/h
I2HzFjFv2b96654XxaU3axKUMQPkk8+fH9vtzsxFzIvQ3mDl3WOuuVr4hEi6HnIM16t00cyE0t7B
XmX3h+5JRb1awdbHkPTw28TwCaMuPwDEJVFp5p91EJ2JmAbhHDL14u5GzfAGbmubBTdtGe770pWQ
OH/aIrLXwdjG68juiHaMHB6oys0f+8yqo7G244TdCZOjsdgDl0AIGp1DMEAGjtC/RBlBi9ZPOm1u
o4zfxKP0FRQBbgYj7Ori2eprulGVOuu8461MjNJn84nHpV1xpbMowoDb9uqQtUwNBvyuufd39LE9
1QOFqPj0vpJGp9d+sZ3TMkQUfZI+pwEp+pqcrj150j6xdylfB36a3ayaNFx6czOY/nCcXKanqfGH
QyeSO498NkGt915S9XG0l3GT0up0WDz7u7AJlCe988YjojkmbK3qlNZWWdo930l+WbB+rHlNPbaW
ZHpfB1YbzqQ4YCWc/It9zSaYT5cuAd+hqNVkQzlMW1UwkM5q+m7h3XPsIpNX1E3JvBJGVNumKfTw
CLS0sEprp7C+rLvuMHk/bH9Se3saq6M9A/VvExg3KLpvnec/8IBm9tbHMGk73g1Nh2XOFxozguyS
vbD910o14WImRKomTOgym8n4lBkQoMm01lYzU6PbE/KkIeTqTH+qwnRezIKtZu0tx16xvDInzwun
AJyh7yPlutgnoYGDG5vgd7DcmK30nk+8WaLEYp+Ji40uSkwK1ROWp37Hl2V9+yCz140Qt0C5sOuj
Bs9a+9Ry7jvJsEhEi7rQpcheTbKtLM7gZl022As1h8d+bk+iPI5wRs+0OYVIi8kBSjXRA8fYJQUl
PdI0bkNaHzwYlPQZLaRKHww6NzVvRYAb1eZTqWf1XWc5j5jFAoK49BeZhHKI0p2s+he4ycOpVRwO
a1buaTYVe3w+2BwLuiVJyZlbL1vy81imDAZen5MuWYmRIdspO39TSu47wzS7Y6qdEY1N4ApwAnKz
Nham8i/wgyPc9pR7M/meYv+XdJJDherFird6cYXeOcpfO3rMQOfU/l6Z/qWJ+y3xmi3eCM5MCuOL
IBrEC4ml9VvrISPV5/Jx7ieS1ngnLZbv2PDe9YKhjZqpurobLr4CXALudYoRVme2HTIZyDAGwdYp
HRXasSI282Ok7ZuhDax/JOW9zYi+DLhTpwS8HUtae+Mk+c8mNQ+O2V1UX5TUV8xFmPvWH6te3E1V
y3zjmbCS3ULHB0274ZxMlHD2PQ+RmrqRKbCfKpFf/KnH1mOxT3AlFx5da2o3OFRCUwj5d85qTqRx
cRS9jQEvdfEENXuDno6d58J3wvk/bSP7u85nuXc5QMJC6RkI8TO8AQ6ggnwo1r1NWEBp/cPt2LgO
2XSXabKBXp3sWOIyersRygfc+13CYF1J2791dD+va+TgQyX5PtkX5Jm1vOBP4wzpgR+n/nFvDDWs
4Ifu0vMKTe3s8I+j/P977/8v3nvTM9EWHIEB/v8MT8HH/LPvk079bON/9+H/27/8X2Z851+OYC50
sbxLPxAeZvf/MuOLf1nuPwgd4ZjigVf5HzO+8y9TWBjtIQaxwPHM/zHjm/Jf0vGDwPccE2eilPb/
kxlf2jBc/pcZ3/Mx6FtmYPkWu2fQLPz+v8F8RJTqjP9NlBS5+RowFe3aQ8lDLiZ1pYfqo5nxhMyu
WR3osWpn92mKy2EbS61OhtXezZRSnTw20zfiQegaI1hlK7ZvDm6DpWvr6zCO2E577GeZWZ2nqdrW
FtzY1Koj3E1/CSOwkXMXTBWS+AtP2e9cME8lDhUyXW7dJjaqdmN0Z6xQZPYc7jg3fY8fd4D3M1q0
zxGTvqv2hqJPsc1A0t0Q0LVp1hAPtzWSgvTf2sj3Nnbd4U5zjWaXcH6j2Jzs4MIXTQEJDzVKzr1n
6epo1bBfWkWR/YmriOH3a5gAVuTODydX+c5MuzgsywtJTXuVzYy3AkGSZTdgFZvMDwdPYBX67JsU
Qfrdtk0W3CfZwZrjhWVqiYsEEKzVu2sRcEADffVK0OrPlDKukzdaW3H/xjYk33f5DmR4hExZv8k6
OdRdbu9kAn7L0nSraHy4Sdr3SEV4CoTMfuYpGnM8mc7GKqyTe6ZVGZHY+6dQvaeuipYiDgB/U9u0
dm0b5mX8x5IDEp29tGtX0W8+aj5JdzBefFTHKC/9EzXZ64x9xVlEKCliQyPtU2UzHlXeDB8nCS3g
DJzIAo4TVU5toGVx6Ki3vV3JnbJluoaG9kbnasEslUtWYixz5iZYo3FzugYPIh13we1qIcF4NifR
/FG4gneja4gHR0pQ4hd8odLSjZP9FBbrF011C4/HgTUDPlIuoZT2WQ6nNAVlVB+SFRPDRPIJ8Rnc
2gcFIFmoq9xdIehz7gwCEt2aNV8rdLqB8EBSs/DIJFeHPA7EcUJO680ov9CXRSi1mW6iK8uw0lQA
mRg9NlYszxrAxzf3x6sdsO+2RfvWAO0k6ZhUd6ixt8wMWBUQLvMKuFdN/dXxicckwteSSftnp55R
8V8nClsYx189eKffeMDWwq2ak2gok42ce6vguttsUne9PWQnoqnfTSRilFd7PrCMmdY574aVhqsR
JuTltuwXPMq3DN73Cqt1PifPnbNwkSsZP3cL3Ux1yViAzWTZF0tWH40ZnkUuIavR2zPuOrzzMRES
1hblOwyXTOIyjoN0A+O+3vi6umQpomf+K7Fba2virVp7IwfGKIf+qtq/QzuS8QvOAZ8Qs04Vyghr
VkJGCcD3uCm9YV9xTFK0eoR9SS1JbTWPVOfeM5/wuO0HUz0WgauyxUVKOzmAbxoca2/cYwk8VnmC
uZoLlPV6xt/hfaJ60WkvS7o9Ahtudp7QOcKIYEe0kw6DDHDCVjcx8/d7EhbmktQfGu/WGv3mw6/c
eCX7Jf9yLYhDkSN2GbQC/gYx0QIUvATlR4HGPthx+moTZl1Jb2GjJ0HeWBbnftWfOx4Mkog3gNV2
57fGz8oGJOpN23FGUZUFhRBDULDBwDeW2U8oAAbsdvZ7vSF3NTQEur2zNUckzhSKPdNUte9Lml5K
75CQKMWnyEOwl/HOUHoV6/G98eANmHgBj55sngxHqHOcJzOdTXm9r6Nd3kXuZQzGO1bSgpXXRgVy
oPjnaPPT7RiJf9GGpZ4GIz9p3zG/ZduQ9xzFKXamZW97Man4bgljX8YrZRbjocrVvepc6+RPw0sq
Qgbb9lrL5pgREaf3MQB4k9KrPjmcvI0l6g8oR5TqOr+MEWVKuG8UG3zONaJzHzNag8DIIXFgGMCQ
mcS/7SHuVrGk2NYnSPtYt24qnKbp0LFYxhwVLgTd3R4e+0iT9cROdZW0t5Sy+xDsDvWz5XKsg/yX
P1j3sqy/Wq3JY2WX5lK72a9B9TjXuzxaN/GHsI/VQtbUpIMiHIOWjXHas2ykRoH1XV2fyIleSlvl
p16b/JenvVgP5sK6c+BrgLjjr/NHTGVeLPDv0XunC7Qkky1mpOh2DzghOio5Dp5Cyuui32RD/4wT
AzQ8k5UStHsNODkJKjSg/WpaWcCHrLVntqE9Qqul4ZmRMsCyD49h/NujEE9m/p6Z1p3j1gB2AdoC
jAQqL8ZvDlsVjaXM4cM8HDhpr6NMGaSnMdEowcbK9Pw3tSz2BmGcF8Fwtzs6Sk1zeDeCfm9lw8TS
FF/Uf6JHMjZrg/daNHl7jPzpRMQkCGUTcL5u1DOcMkFzTNavOQfVmzJOnMuSuhfU4HYfaZdcS5ud
cryGqH3T78zGnutAv2UD57ybMdV0/jCpz8fyiVNySeU7NqN7O3oVJqJ4QvCjBIxC+D9uYZ78GWKF
FdnUmRj9sU0c+zg0bGBHY7zVfTLvFUa2XRCk3SG3aed2Vap3Cz7ENViW0PIqel0e/8Be61xtvv65
/Ig6P37tu2GjMV9ujYx3hbSaCCSYR089hJEqwm9ps/s91GWJ2cNFSnPScgOYLThzAszWjXa9fWRy
IjHdvHtH6DS3KUiDbVV5zt5rH3tMW3zHuPdep/hPTacea4zKu7oPG02cU/RDPHHeqqpD2vCjLZj4
7GTkpTiX+M+RUMeBcysEGTm7eyi4/ZbWlPZE0/cti4LghO/0j16QamOQROlA2ZkANcTXP1tgFALE
nOoemMlylchyJGqwv9S/hzRIj7zm1lHS3Ep2Mluqvr6L9nMWS/ECoor3dXbxWvXUDY27L3U/7gQE
pOax+1hy2iJx3d6JAdLhYaDo9YXH4sAVN9fNP+1HoVIT5zv8CcO6xiS4taF+bVSmXywvMJ4okZzX
KOWhyXWFOxyd1crEb3drmsu0rx4vP7ydxso3zfYjJ3ikDM1nUrko6an6SKy6DTkrhhHVumGGFrpt
YtvajI5cwmqYmx1WLIlHG84Z345x6uY+22HFMDHMN2c5ZG1oceBfa1BppyAW3yymh52DKe3UBzQX
S+SNlCMcpQjSuGY2WAjDL49zXagnxzu37Ew3CTBy6i3AdotRHWEsbymaszbYvqbVHHlrPsiV1PI7
JXrW58MzLaQ4Z5ZtrtJL4ct3l7ZI1X5n2GhYaO97b/gsUu+DMQkCthLgudEndL+Rzp8kMwX22OaV
zYeN9unJdYL+xI6qrQ8sGfyb5cyI7lTNlOhnAIRYCQROYd6g3TP8aXUu2AvQej69NAvDXsM255pH
/r3VKSYQnE3H0kF/FrTXbZ3CccLMyNQrXWkUKI5vrtV9YVOib8uJ4ltgBZ+esPcyNQtSula+KVHv
Qoue0g0Le27d0TA22BqGPQ7QYC1L39/EOnrRbuLdeIEf7cC8VqPQr1qpKx6oDpqPGJ7SYKCHt6MS
U2qHd0Djd7Cahvo6BXzehkYFyNrSuNEz+a2aWYAhzs9RrLsLIbnu0hhJf6mM5Te2rIDztBEKLBzP
hY2pJZ/YpzBhNmsYq81dQRFep5k/vUfcEauSwryjaUBvG4fXvNZDODQwHar5bnn2la4nno80n2H7
7f74fN6h5c5z2M2Im6rGx7OkxALwgQyGy07uo5ge4QYGBsNglqwNTLCaAGxpBm+EbbDvFPGXpWpn
5S79pp/FZ6HhEMzxTENkSh9YK9x3y9cvCxyEtLQACMQPD4aIbiIR17Gv36Jg3kkXIXsCm5JNYS7y
ISxAiZ38drTWkcSw6+a8V7DOoZYV+VXJ6mdAhxwvpT8y7dsNouqjVnWiXh2s01KocHbo4mvVxUrG
vyghmPzl8J4X09n3nZ60zgOd6LB6L+kHoKmHaIKzSxpySI5qGAwXyll9k0WbR0oEphxmsDn9MIwu
ub0HbqLOYG3jXRNwD9udprp8YtO71DX1j13rhXGCoybw5wO+TUz4rQP/0QsHa/GvOHV5fMUr8kxv
5VyXW8vTF5F0F2pJC4yI1SVAFtv0NsOu4jgBwuWjj4A4K43zs8cqUZICSpriTpwbcGQVfbDQYfb1
zslcvGbmdMxlhj16fGHygy/cJBASrK0R1QxGTGrZ9B/Unclu7ciZrV/FqPFlgl0wSKCqBrtv1Xep
CSGdI7Eng12wefr7MdMwMu0q3/KgBnfgA2T6pLS1tRnxN2t9C6G81793oUN5gH5Z8fkH756uDdso
Ib4ERPAYafowRMm9Wyfd3qoyrODjSCqZySHECNzDiJaZnPKQ4fz+kowBwWaye4LQOxYri4zgHUqA
bD27stj5HO4nT7U1Gx3aVJdR67qMamM9gsG7m1AyLXRMTpzaHqBWns0ucdY1C38ytaW+VkN9K4W9
Sqs2OjVcWXuStykIIk/fFm58V6vMWPfA2+4GJD6UQd8FGOdzGbEeq/kVCyPxN/j01QNrSfXQ2ONn
hQ2dMWkBHkVjOh/62HtVhO008HzYOHtPte2TORmkt2nGU8wnUF9KApqcehAXV0/Dxk2R49mFNe4A
4nB2qag6jCOCePBj11yPMOawTd5WWiBpLT4dkq5eejAirXVlSMHOdOwwcWrx1CxmPZSLg7RfxpYk
+ZGeIquml1TEH8pW22A29UrH7lsYFj7R8PLA2G0/eGP6lkaeBHwaAH+b2V1WTXfxq33ni/mEn/Am
jIpw7w9636V5cnFQhKrIB9VDUinKRYpmtx5usqw3UFgO7aEEEMjSge7WtRpN3C6bsAyaiGams+ba
NBmG0u9XkcWyvAw1p4WJv6ho2p2P2HlFc5hsOErGJ0MUv8YAkPckQ70RcORd6rI42xLQ9ZBbGTuA
qtnmRpueDBhSK6A46IqAAO1UnFkr01TGZx+pk80N8iKEhXhwkMyamxTkkj0R1wmeNk+b4ZTS4ra4
5jFi4ukUod2cLaLl05DRRT2TN2zHM+JaB03ymIPGQWwBmGRJ2Ul/xZ2qscEagEYmeeNHbn100PTt
rBTP85B049WoWTuqlE1ymxGZ4KD2nVXFWm8YrmnkEF3oIHgii+BSwTPd4qWUbP+b7hZb/0BIo3G1
xBIeP0Glm0v/MSf4cBsmfbpTMv5IUI/flRE2vYFQ0dfGM9x1QXm/zwIkte00eGTj0ucyPftQFPCg
Ebr0zlFjfxQzwsqGnp8paY23YMhsPC5OciaDfdWZAo0ya45WDTQaThfdmk7LyNehWOhs/PEY9btj
56XXpktOzUhyMDmIv6IYRt+A4S7L4fZgod8bM9qIqQphBhYNyxgzz4++Fh+D6QArwOO0FqaPNVXG
3VGyyYvc4DmJbYhfIbnIoqMnTge7f+2XtDbDKOv3XA9HckTLow2Wa9tU8c9iyI1TzcqlpGh3g21T
zGJF+2altfc+pUm5a+bWI/3It3nQBXGJ0ETbuLhFdDHt06lf2JKWe2xMOvwYGtzCMJN7byr08zBt
J+xXY8YIg66lWSHbwiod3wKaNdZYCd1dFBozF2tkbdPAuBZTal3GYfJPCHkvi+B7PXfTeEhs3knX
hZUz0peQl8uuWXq3UdemsEYpSpOB5aUA/k375Ftnuxq2qNEgHjpesZtrmkynKkzSVf2CBODkIWe+
UGQBGZdWRv51qeSmCwMorKbbbgoRaqrT2KRccDo2EkmzLSbSbGMXIRm2cB+ynvdSZJNzgBXHCjGG
pSfSMrg0jGaiEOpDGOVocFzvCYBK8Sh5pm0EGb2eHklFZBYxy8XHem/xVJMly4DPCKgknaYkRCg/
hbnCgZgwNQIgjdUjrR8aoI+nmLSBQ+sP7509dueuHxzgUZOfwwRGjllYLywiIjl9WPnUMhNEDBJL
ujOwv3OdPZEJLW6cbCS0m8P/Ar/X9wLBOR2lF1aT6YUsONR5CbglzFuZKBkkhH59dS0UsNKtH3t3
RPggovvJXVo4+xH7NtIk23mLuknvcoerapqzG88NsXpYdLojeyWAKu2XsfxESl9ay3xIZe7tZ6/t
SUvqb6cEfUKcs7xNoAw0uii2uombtRJQOoUNUz/NjO4OosxBDk58FEVjraiJpqPrxxTIDZg9pJ/8
XbB9lyQd7lKDUB8ZkswyB8PjEFaQLXDQlm29K0MA1BQtLjNRmEkZ79cQFY9Rmn6EmcwuRKB92mSQ
dmBVmn48zyJ97+djPQY/KoKokXzor1EDmAOlksLF7c5lnrOjdZB2Uwg3uY0uJ3T5kX2Q6snb3Bt3
blmBQJDYk52+G6FCpme3HO6nlGvXbqTNmEna1Nf9g8w6f42g9ixTl2Wgk8B14RjQClMNLz5xpo0a
1ONst4/YEE55FPRrbZgfFg00H8kI60NxsSGurmeHVbL2AG41xk/dq37rMcYizi0HYnAsuwY0Aoyu
rmViDGUmxw9ziON2L+cfqoXJBDtGrIZyB1LUPERVdzvH2SXNFpipjDaxhhggJfA400eE3P4cPcre
QMMPT/LY21i2tYMZZTLa1mRgAXsLUGiIQH/OsVmcinepjDtJLjvpgDiiwHFtaIXMVWbAgW0ceHIo
DgSNHlMP79c2Qlw1WGZEdkaIRd9j4+/5u9EP7qxXMuiLSzqRPWBWztFgj7/LRA5yJjwzg1nn/c9Y
/VDBBDommm8y47v3KG28DM415N+1Y0ckrMnXpB4MLLFq3TolNijVf8wVrQdzP4ZbdXzu3aHgMrWM
bTtr6+qScEuS+k+04+1dqgARZ4rJOz0udGM26DxTOr7PykX+kxIhTRcC2mQCr9waqELkNJ3q5Q/M
qUc7p0P2m01Y0KXqOCXTEQQYc92NXQtiDIJXUecK+Ydn0herd2wx9cmWmuvZt38GBGQC9giTcxPo
vd8696N2eFwpzXpGK0OCN2dQvt66TFxqN6NH9mdMR5ODrVCA+FHpQN5i97WoJuPBfg7M/KNX08mz
7UtYeTMEP/dAn4RVYZqusTe9h6K+LW2wI2Z8pAS8IeTiZbbSRz2mAOgbeR374WOq8306YmNw5R02
9nzu75T6kYVLkQZVbHKcEPuTxftmEp3DpSHsbm3N5g9RgFZurSE4wG2h9posFMExU3akiCpiODpU
9JMa1TrgG6Au8hNuiaRTzL3NBBP0wLl0dAEfcxAqcvCq5Btf0Fum2afIw+S+9IbkiwEZm8dt26Br
xEyHfr7lC7pV9BhM8smzs4vfqbfIyt7hxLk7syOGCi10nPrrWNn3c+Q/GQ5d+rl2h89O+K/FUL01
8xivu5JKLON8sbegDphBNxjDOeFvmB+2FojicuA4iNbMo8KtiYh8k3rPfsl2qRNTtwXUs/F7DefJ
KW/1YJS72dfNGZhWtojzrVXvG8ON2TARhIQZbKO8JZYjt1tme75/RCB3YfQ+PjXBY+bmaMbwHd+Q
XfDm5MJ+ZUWHDjBqf1SicBEhDz8j7Oc7I8k+WlV+eL6V3f/aAcpbp3UN4yEavJumxyno2R+m5S/Z
XQdomChMCE4qeiQgbTzM+yHmofEDkhgtTtVTXo8TnyWKBVbHP62ucg5BZjZby6rTrcyTHpkVrUwA
Mhh8qvNcNf1rmxfvo0zwA45oZJzyy1CUaV3LLijJGFdKYtJWEeOzw9glqE2WL+qkNayhVNc3Ofie
GY7TbWyjovCxWeOqYoAZZg5dhmFvO1aTZC0nhzaa7QsLz31jFC4ElcaQq2FcuoCs2BJ3zha9KlCK
thu3Y3fCZIe3Y7ppEtpM3RuXRDQANsKCRRhWIGgKLxCXt1AztiIhJ352jBuVWfeliKPr1EwXtiLp
lYQactcyaz+07FhE5e1AyvjnukUAJuGL9bEc7gMfAnRti/0YWtaGKf6LTb7MvZgW4U2mbjw6pTP2
/gW/CR0PB9oaDy3StBSVUU1KX0MFekC2G/Ijw+yNvTJah65oqZB7B7lRu3dZsRyk6/3oxmrTlsuG
Ky8YrzK6XwfEHXH8y91IBnPdDdYb8AMuBTN48DxUKeTYVjdD2z83Vdmehn6092aHymdS5pWLN30M
Kudn7miC3WmqYYH0L9jz45eNKXPcZhYLCXAC1I+JD9R2URHPJue6F/rfQSiZ4dGJtjB7fmYQX4cm
W1uymp6bjrouS3RGw2Pke0BZgAtdQclesAINHW1x1Vb5tpgxvi7jkRGQwoE3D81L/cgoP7yzZ4ET
muG9ssZbMNjRyThhU3JQjMFKidN4xgYEDmZciZyOIdfZva0HIPomDRpRSTzS0vyeI7LzvIplQZAn
t73fZOgC85fa6fGCBQ4SOGV9twj/zyKxmMLgT+pYWSHf4MTRXXGpLn2j8l9NZT7nst9OjXBfZWi/
KIkHhrG7gpeKGtCuVU8eKqtVWsVtNlQXN0ohA2l1AUstJ+SEeFcOuukfqgXK0rYCMVRtwU/P9yHz
5KuvyrMq3U8QctUJEyHGuIzI2tC56/v0hhEiKbY6IEHHm1gvtG6waQO0p16aMT+xbIg7RW2uHVV/
+9X4VUKg2lpOPD9q7b9agXyp7HS+M05TTMjH2PbJxqmfC2WCcbz4khq/m9ziAAKEh5RTfiM68RE5
dCKjyr9Hr6RSwnhf99WwR2byHfULY7z0y32Rmyh0LUuuJzpBxmp4j4I0WLO32SRl+eCVMtoLtiOr
eV07pDW5XGv7CPQ+EsoS/LzTblTHHtGw6YwrZvTF3HxlnhZbdp54M1bCS5xNG4HQHKaK7AB4Agc0
9XtzKvoL8xB4IpEad7pvdpkl6kOP4i/MTSbixVIg2z87AMQ7a4z6zSwA0g92wDkuWCkB9ix3gl84
zFAZst7SXy6JYPhTiNoegmOeBvJoyCuZwmRdIWzfMqU8dM6tYxTBwcSu9ADNzN3nXT9DR9rN+VfO
c//opK9L8DwIIf9EmEWxtyt801boIKvMoZFMWQuCaTwSn6XW05i+Nnk8bQxm2VvhE6Rl2LW9acMG
FieraUwE9d4L0IgXJgOryZ6Ioema8FBYgAzmIQKBhU1XLCNJzzTPDB9YjXXxg5XRtgs5h4ArIPgq
N/jsE+4dizFU7UAubTxSo6sO2eY8EQwQ8tAGqjSJyp6/50XbEKY2zS46uhBRw2oUvFPNAN/TA8Js
uu6rg5ybSu6H0oCLEQ67EOrVK5nb42Vg3TRAOWBeFw/Pua+vW7OonccFsnJC2DCuVTWdk8ml2uvM
Zi/7Wj6nufiZ4/FM+4QNiPkYRQFJlUj3siLDUqNeyjkldqZHtxDVDI0Cp4Ugt3arkk2fA24uK+1z
N+bPadvl+5nRN5qCnd8AqRonS6/tXH4A/LU9BP4uDusIvUbgLymMeaGvKu825Pp89qSnkCIBxSGG
UtdFIdquTO4MA16wAd4OL3h68iuCWhrZPMIZo2ywAn/VWMGbP1CcxXXxvHz2V2jD8AkMqDb8Twfr
HOkEGfbhaHpUpvMZFNnWsQGnEb+jN+Q/31dLQEjmamNfh/kPOSmMrQCN7CR8cf10uI/SmixVHgIB
cpcDoKPSYiiozNvfHjOUvSYvuj3Gypw2rqSex0QDCzJz9lnkuNdCm8NhaEI0uRPDYdBVkgKlVSjn
wez0GPtxsNVn9/euh+/eSvdhaOCPZP3UUGB/Q2LB0DxgJBlBm4GWnl4F4dx8HAZC8RRcmnEOqJaS
vNwyMD1HGt9nVr2xm7f3eIa+4FHKJY2GQ2NiYZOa+zCfPIrJ4YBpO7z6+i2ZhNxbhSDgWlNwGFUc
XLLFwGsyNidLk5ALheg0m9A8EKt8MiL3A9svPm7SQMijizAv8uQeIs+Kd0bJ8exYKtxWjPHPQjew
MNox2WrsEa9SAXlEwh4nUOcpaMxdXdMyTMqx3ozAvINl72+LJJs2XW+0j21h7/ixP8OYj4vLEAAN
7chl4ZwYF/ZPdhfc5G5ssPGAFghl6LGaHIzoWeri9oJCz6QLXERu37RuEuzNDOYUCud1ELbjY2wU
8cav4hOa9QqMZ7ppwQvcdcib6iyJoF+Zb/znXCik92wjj4//0COU6tt+47pYNxpZ99eZ8yWzTTgz
Bk6jKSXfyK0WD8I8Xn/7w83Sfu37zPAmpMi3bO66gCMLCLZ/aXxVwY/GEt4PVEkKK4bDMeBa9nw/
heazmbXVxhxUSY4IR7yk16iLxDm3tvrUZG2e4ky39wwe95125bUv82hfzx1jT6xNqzHHDjm7w0Nb
MhAlxa5rzRs6gZgam1O+7jbA96yLk6mHIPbmq4jglFKF9AAGxm4Xms6XL3V6nXhO5MTRbpXLIRIN
m7wT6lKxj/WwqV6rGp6goibN5xnTXQshgFH3CJsEb7ML3JTwCbCfVV8fwa968B+xzAVF8oVr7EUz
SYVBHUewK+xq388NJuecFPUu6o5jEtyDbHL3ysGCJ0U9bWs0/NwoQ3GQuujWigtezzYp6TredyDQ
+TdQ4zVoFlSmVEGhRqtQZJF/Z8j2GzWCvZB75MbHirdpSezZuhQ423wopk2VsQTJxrrZOgHSrCRV
911QMhMrUO1mrbt1iJvfyCaqTnO19wCi3Q6pTfndRyX2+z65RYqqD/yyX1OzRVK3/JFEqIs7tz34
AI+8TmpmoSYRDpprzqsJ75LtIUfFBKUbhUBsXwvohu8EeTcERsSw60i9xTNaCIoep6vAcjH8gJf3
TjGbHbIpx9Oz6GBS+gjgAB53DzbChjWtpxLzSOgSK9wapkAYobUVjeKtlW85UqoI9dNTl/CYEI0y
R2H0OdVXgoqeUZxkTNlT68qUUx6MoNFEPKn73I/l7TgK964vWnffQslv8u6DuWd7LUsngeFRf9mF
WbDUgqydQU8h2cFXV6I1xltMohtmienF87Gt4ImY6eCz5uiNPqWJDOnpUrkxAkMewtAjj6wLm1fJ
g40+EQST6sydcDAcVn169kwjO4wmawOSswAQk3Rf1xVLWthFK6duDKp8F2xS0l+b3naZh+cPcUK1
3FqtJpkFWponpq3TU2K2FlM03IrMTWaLHbYxX6FNMeMqSbcBYJ5tc8niW6s2PPl1VLwQzpWiPVFu
2iLK6l1wWOD0WOaFe5w6J7MdUUM5/PYKIRXW3DzfmVB/76RG8JB0+jo78YPBZv4YLYaT3MCgpKuH
yvKKU9LOb1Ot8v3k9OneLvJfmZyXm8APy70t5vJqM8DuLBwXs66mfWOqYqNmYvV0XTVrS83TTdmE
D2gdCTGBwFOj3qLDNC+12SAZiPundK6/xX0XzuFdGou7tPGWHqdpntx++FEm8N0Y/XlVuYnEiIOe
YmjXV+rboCjvbPHqoHM6xKAiqyjukLUZL/yG6cNiZEuOb0OsQBtQGOErfRw0y16eQobBGXtpjGs2
YaqhONYsI6eyIn5XphWex+baWFV8W0txTRdA7MCnbts+YPjYZRVG8Li9CcFbnnmHUfwPeLVreKVG
3xCZlB3yDvNapz+HoGDWyf05w+rRNUvPONcblyXk2reQcLV+S3GIgq8R88U0I24kOTPXzK1h3dSR
hUe1tGF9Ii/FzUo5mKEXn0kTLAHa2XTTt17GQMgadm2cnApLvkEyhkJQdeVW9fm3TZAbQHykmYYd
3WVzmVy8gCopQXqLf6/EoEi/8hBj/nRK+LDK6HaQHlGkyeLFyHCWz8mPcraA8UyreuAeIFWuXWTs
B0hVRA6K9AmwaoV3n7F+S4rgEIwfQYcFsskHXEb4KIg0tqt27ynUDAVpgavawlCiNa7SdDIwLfYk
gUAy8nD1RVjzarJErL56CRqXXumn2yXZrg6c99FpdgQjzFtOYLnjIx6bzg4OEepQX6e7RjicQfWI
FQcxZpyMm55f8AZxCuWty9xfZLwqpmP51DTnJg1+Ogy3F33BlzmQXhxNqO+TxUVrE/kETIW4v2iG
MyBjMgVS65tA3tM8CxNs1wi/xvSG7RaA7bCbci4Qu3fmkz/d1BbYEw/nBlI/fp0tRZXS7GCy8m7A
vrWl9ejr6hAING4uULNQ9M81yvxzUHSfFew3duY7KaoHijMPDkRSXNlhUhkTQUVKlNpGsX9J09C+
ZsDlcKSKQ54HjEqCWq/zennjBzRpoqWkZDeR02izPZyxtfpxV7NpQKVckyE3w8Yk70PuIu09OMm7
1qF77geq/JwVZTYQDZuHYqJoJzU+0mh0gwaTZRnIu9xzIM9XxHtl6GmcTrz2afNhZeHOlBFxIFMT
PvZzgLQLFBlAAFV66SGIQeOFnfnDWZSWViLqX/2QG6/fU9cQr9LQjWazQvuVBxDvcq4KEYyHWPus
xJ2u22b8gjdWnJ8znY77VmjBuJ1BCkN8B1oCLQGAqAy7CZFjSeQVzI/1dB+3HfZOTaLYb/9oh950
79QmI6KwMFCpsV/xS0h4SPMf22Af977+iT+JVSk7C8KZH0ZTnA342tqdukcpO4bEzTlRtXW2VPAw
YLnde81QbAGFwrOATM9UlIqGAbqoq+zDockw3Y0D9eB7SRHhGqX/n/cVYtuzGP3mUKVhCBY9v9im
Lg8I5Vc+pr2DmiiqVXUTzQGAFOaD6155J2EZ1Xbo2LgYODslEgUGG1wvhXjWM+Ixi37WaL+ThUBQ
qqvtOMchseynkIHdCaE0h/1YKgjCIF3c2j+LJfhz6tLiFoLXqphmhWvb9w9T5hnH0EFi5OPLHCSK
KuGbPkzD+TLaaF/nvBqerEICv5lK+zjhW1+xHuUXM9XGOSala2MwVlmAXdaNQRG3Spmt77sFgma6
59/+QFNZ7uNaPyYuWZ+r1r/S8sIWzJdp0cTm9F/3qlyTH03VVt/dvy8Wlx+VmpqEO+E///1P//RU
kZtT/NO/8t9+oT993fY/f/si0Ve1JOv+6R+2ZYcF7L7/aqaHr7bPf38Nf/2b/9P/8y9fv32V/5dZ
xbRM6WAC+Sdelc3Hz+bjLx/lz7/cfOBX+cvhQ3/lyZ9cK3/7Kr+bVqTzi71k+LJZZuxoBkvw7u+m
FWn/ErBZwI2O8Aj2vP+H4F+TcAn8LP7vyRJLWHALjSf+j3+zzV9Mx2Y04ZpkBqNhtP4Vz8qf06el
S3wwvhdv8caw+Jam+WfDCtNPe3SAl20H7jJBXCoorbVH0J/VcriN7v4P79Xd77EUfyn74q5Kyq79
j39zlq/3x7QKEILYTy3kdtJyyC/+u+8XFQaJSaINt6KsSFlhIdqLTT6+tv5N7DzEFlFlJgR2/gei
itXtYq0naPCSUHAsbIJueA2cHWk33OPIq5OnqEmvUk6fsfOWRzyZDOEilYI4CClyPkiOO/zzn2B5
5//xJ3Bs10fv5gWe93cWH3IZqoDpIbq9eNp2WX0UKKZirP1Gejsaw2P6OOB1RiCynVm1SaNYe423
8zHhBmBfTX/F72SderxEoqcyaDyR2osObCE1RIg80+t/f5x5EHkI/sv3PPjHlww5kUB5hxqFOeff
veQC5RnteRSy1+vjPX3/UWP4J3UieKdeD3SrsCHFmAENMoswyac7GPwwObJTwzr917EKGWBgF02q
EgfejLaUOap7JEvy3ZyD5Op76BPVPuxIEaj9sd5axsCiCQ+kkiVrMe57LGIsPIZ3O/weAFFmQ7xg
74iFG1h9DKxX9xFukgLOt80BmXbvAmxKh/d8oBdGmQpoaN54b5bky0yr0magjyYlUKhcFud6oHfG
5xKuK2jRp+OUfQgv34yggjysQZUfrKqvCEoto4iNMNyNSw1QaL0+wTPjA7cZekzy7AYJj2vGT6Ya
oHSyteu52LlH2hS27A4TSpsIOgSjSLCR1kWdpmbPQXY3J3dwTqCocts90JHvzag9GUJeotg7Fnb9
SN9yi7rvqBtygAV5dhMlCDxUyiPuju08v5sOMVm1f1xeVJm4exNcqcsL9ml0CsYVgnFlhk85CHPy
7DM4X9xseXXnOCwzWiQa5IzlU4XHmqBOVEuHUVzdsL8WFKrIQn5/tRV9Wsi31mZ0ZspP4sHr8qyQ
K4uPWbPNQzi/UM/NG98v8C4wsWpeYXGtLKITUhItWqL3dHcTiHnbwwjz28/egJW1WD9ixiYTAtHp
c5h5P5kwKBpfPv19wK0eIj4NV0nBhDWZtuksNwHVUmow43VKUCs8rCQjRihdBv9z6V/iXbCoF+1V
K3aB6Fa+vrXqz9E/+RGtRnQsMeKwZYFwhiaC6fioxq1ylynfvTEAME5Jek0eWS0cjOZmUjyQ2Ifx
qoCI2eg03LruJywNxC76yphkVQL6ZExaqEWBQ3BxAdMTlYNPPNfyU/lMQ9Efk/Q8rhtVvAPPwPE1
uD/c0njxDelfoNG9F4q5wjixNmDZivU4uwWrEl+FVd8PgVXurUzwTkc8PrO0QlqgRQTnCLkrZqzy
k0UPOPZaHEUcGsQAAh4z9Dc610XNSPyWiMujMIrsWDLl4K3lh/JHMm4Mhb4AeE29NlxLPDv8HSgq
2yqSGGjteVeN8UEO7mOd1vGzajE6o8z3DMYYkyKkNRLQlQbN05cEoHbaGKP95OzQVRjXrJU/XMTC
iweIoXNSQH9WgMaCGAAs61CHxF70nKF/E+QMIA1HtUcKs+ikDe/JTjma/YzUEstr5Sa1bB5N309P
kzDFSRb0kyIkU48RAkbB7NIPvffsLnkKDuV/HfOoBgQEJJXoftX026HZRpdevcZaoTPsHTbHZHMx
e8TFkNV3nD76arjsAztfvf9vVUT/P5U7MjAdz+YG/u+dufvq44+lzd/+i79WNmRZkYpFZUM+licx
l/6tsnF+YY7rIrbkYLcdd6l5SpSh1C+W+MW3XCoOS4JldjyHcuuvpY3l/uL7IrBQebkWX873/5XS
xuIL/fmm5pWZnu1z5XlUGybV1R/NuLbkUy1y+FkpFgfXn55CNWz7AE5Erohl02ikXbPaZYHx0aIF
a8L4EwTeEkmh3v7wpv0XV/A/1Ay/vRJeCtePyVu1XNA/Ph4QmVEjWf8nBw+eweMZtrPLeGN2o29N
B7eaBmCv//w7uWK5zP9UYfH0+KbEUbCcHf9w2feeoJlhi0QYq4k0WuppJZh471GnALesCaAiHRhr
aGoz31125rlLlnqkr5hFX8uJ0UvnO1+h9OKbsfrVGiWHbNwVt8ScbZkEMlGMuFqdAmG8OSbVPp78
gwXjkOPB5SI3PPv02x8qdw5whK2DkVneGdH1xuvC4diXLhR1Emi3HsFEmyiNoaU2/TWh1rtZLBlZ
1vSHsM24FgN1I/TQ7bN0co++25/npKs/ZzV8mWKgsbPdG8sK4luL5unYjaF/SMvisQDUeTNAG9jm
EcP8HlXwLk37dwu1IwbCpEVrRzi93XWvJff4XZJ43cuERmloOQ3JX9/lEJXu0eLNx2FQBeLDvrrH
RevfgeHKjVSfK5Kcldvqe7zO9qaMjZzprfuCvY1M3dT7qbg4noPpotEbYXNCY99aziYsq/hcKiM6
j8V4lb0i0GSUDklLyCtDm/1uRHF5jLwEpFApgZdBnFhLhqGMcwxzMxqWfNAeGx05sVR0MNd49XPV
BfmlrZr7qfKyo+kx2jXwrbmC9f5vf4y28E96+cMbyK1VYWXuWaP0UmY3ip5kO418/zaFlzWKpl/3
TTDsI11EsBAINw0GVFDIleezAWBxQYu5W2lDZfTDibjFpkmu0m72McqZjdUGza3GTxuBMj0TEyPZ
aATdgzepLYLxih9BVXfZGODva63HIkbh4+lKIrsyx6MZttArsgG9Y2tZlyGMn7OqqfYpehY+olRC
Kks+kRIciUvHjYxqhgNgBX7uzZDlBan1k/QZr3WSoiBQxtNYlvi+k/thSU4nt7OOm3KbGrjWhuI+
S53wpDCxkNL2EfRA6HTt3uMPPWaqgTDUQN0eoVy40cCTqtszEt7FyBZiAIsW6ysOQD3znXzTvuen
x3wThv5ipLiU52nsmdjSVqWjyRxjXvlV9FmS/QB28zuUJC8F2UvlmZ9LIiTk5gUiimK1lEck/i+t
QsGtwhawibxi1Hf4IOXH0K6dneHxjco6+fRpS63xR2GjDkd4tAol7gzgbDYAU0bqMHncZ2Nq3zDn
QuDCULrxkTbZMTTwQl2DangctbyZ7exOxOpnElqviKxwzWTIA2X8mSoPZ40RbHVYTqxD7fve43fo
lTdTrTfgb9aO0Xws79Zv30B6vGVWUCwxWOUBJT+JSFaTPhF+de9P4gfgqitBIau8GV9IlP6W2ngy
Lede9Ol3SULqamjv6sycVqmlHE7l8jJrPpSNTF9nf1pXMcJSj3wXVnN8j33uDfduwpLdjT/6qsHC
4TZvdoVtKvi2FcsY3mDbA+aEtKSHnWiFvLtCY/KMxWk0/CdUfUrKq798jgwtn5TIuxU6minjIyCi
gEEsMJi2fDWMVyujcHee05qCMMrdTSLDp+UIxzX5o/o5CvNeZ8GdPMWku+Eh7Ep301XTK4nax+VK
sevGwUevbzSSONP2MrblzZsw02+WvTcOn4csICAZMhHLJqa7VkmaKQ2P1Qcv7ns1Fag2wiff8GB4
86bVLtUYXgxEpaQW2/ygBkCBA2wkuH6AeVaSiFzEB2ScRaaHtKpqF+ZRTnUdIYWgJbf3c9X1d/2w
Kzh8b6QK61sLqT/RBcPVYJSqUmRbnbhR9ZcViFscuPcZoKJ0vIt8/0WP5q5tgqeQZXRKOpbNYlpF
MAiQAn9brIFWGTE0pCT75AMLsXUt474M0Y476s5Ku3s4wYfQVefZR26ZBCD0e9f/v9Sdx3IsSZqd
X2VWXNHbPCI8lM0uJZAJkdDA3YQBuEBID+khn55fFqfJqstiFXu4IVfdZt1VSBHp/otzvsOD6E+r
ODpalkSv4VmwU4EozHjBk+41iBBKlbgm+bBMz793KZabbmL5yyfioKma4uFH6Yl8K2z9GgCAd4r8
YyYNgNZR3XU+C6lgyN9MrK946eSyQD1q+oOsab/B63K8sZlIPzq57GllWv4KELxNPbSv+fwwxtaj
lrxOyNUQs+tdk3ofRddf6nLYhaP3Q0jx1U/NR2Spx7pHixYoNLGulV8HpX0a/OGkY7qbPOfLms4P
F7/xAxrhu1aG0Cp4PyUB4QMAoVWN08AdxTY30daAkVpRlz//67Xs/83c7g8DwP1XdfOuv7pfR4D/
Dw73zrWr7YCF+Ytqt8/e23fza8X72z/1Pype5YN48SxX+YGLJ+mfFa8X/IMfA8IVyUgt+G0s98+K
11b/oA52HQgzVID/nU3zP4d5iL0choPKtqlVLPWvVLy/lpmUlmcqDvrT0KL09n8ZrjG6HryumPyt
cfFIr5aF0Xg41/Ymg7qw+d0n8yclLW/0D2WmPENzbB/rsY9K2v1t0Pe7krZDDJWNcelt57GpPkRz
JtGkS9CvcoP+Pkav/DejQ+vP/qLHZx9IyRCVEeIfi+gQxkbQ5xEwT2sKQSxqSYpGLxIN4sIntrZH
9veSxfhdEidjSblAuYpxczrWvlRDSj6Aio9Wg98Y2KO8EQwHciYbeX3915/M/9J3nD+ac+PjAiSS
vvTPib2/+2gyX8BinEofR58Ir+nAvH3gmcBG3OVXV6OZa6SdI3Mlcti6c3UAnVPwdd7HfZ8/lRWh
MbgBqu+/fln2r0HBv70sB5yipZgKoZv/48vyw0bWWTh7sPJqdW3GIoc5ZlfJtzealDAmER6cMh+O
CG3GJ0KmmArEfnCRTMp/sedY385TwvlcX8pE3GFfqw5RGBEeOPRIAFDo5D+Famf8AVmD18KucNdZ
+V6zEL//63fCUP5PHr7A53dDK6MC/vOPbyVIl1Ga3nHPq9vkqsWovGMlbx0KK4meiTb27zwIEVhm
yr69F1U3/oTvzQS50CWa7qIpHooxuZJdtTWwzVaBJodH9fG7QPe6RjpxEcvstmrjy5RBz1ZCItqR
nyiZR/jpNSIXhmPJcsL+zepcP2XKtR7hNFwQL3QhZt+ssi4ctzU2VSSJDXAmuTbcsmv8e1jUvODY
LumuH45ueDc0wUtukKlkjWAtP9sPfesdSZw8MIJ7gE65Ez2YMhaVfePuKgvCucLf2I+Ef8SPZXoP
z4SwC7qUqImO0GQ87Ozm1qTytbOIKFIpG6Vw/oyJz1ul3QjBQVcB4zQumthZnqu6Pyahx0KSZaqv
Pgia+JkQXjgsySNEhmNXd+vARmdUpSgB0dJ5fbKrZdetC+k8NeP00yNaharXxQtp5VfLEt0bbuEV
YkBEBSC34BohRLOL0bl2+h5aSwwD9xwz49RH12uWa5Zq/E4TVh1Hy7MhAeRpDe2tjAl/Wv/1k3M+
7n89tXzMaIrgbcdyPO+XM6T2dZe73exukZdqkHV5uasAtlyxm9k7GpGfj8cTlbcOpq1PmF637dti
/PZALnxMDW6/KRrEz1CO+YWfqJhmgnEuJkStNyKiwKmSqrsYsLe+xktZOLu41vPPsB+th56+64i+
ULxaTh5fyWVu971i1YdMIUH8AyDwGORnO0Dvyb/7wfzJT59z6Hz9BeehALfMH06kOpD14J9/+k4T
ztdujkqVXDyhAHRU7UnMSB0ai91LZBXLHcit9kqHC2JC1v31wVpU8FQMXfvNuM76+Otv5E8O9YCR
SGDzXXiSHv+Pr4zsOcJa3NHdjgEZYU5bfSd4txo5MPmf4r85mf/kY2AYxEaaARPB4eH5WPndwVwl
Nmr12bjbGdL+a9y2PjEqsrj4T7yl3/2VXw4nlrWp1zmtu83xtn1JtqxXAHQhpzoujBZlynn313/Q
+nWpxucHxI51GjVEwNTtlw+RJzSrgT+525JF/HEK8qIGENADK5kX9zmoFNFPI8ESmwR91yvB9OUp
JJZx86+/DBKQ2CIy5nIV//WXj1eMbk3MGo6YGK47kTvPtmsgGnmhXi+hDUs47uNN4fUDeOHxKTfD
372C80Tv97MvN7CopVwXOqCNcsn/deI3Adaciwx2xeJiT076rr8mxpnE36UKqILGmfgdOgsvG5w7
6NUYXhaL8KewD0rzN2fNr8UYQgjmahQAoAXPa9rzdPJ3D9uilrzpPR6xJC7yrWfQq5Y10yJW/s7f
/Klff0S/LXG51TkeWa66wS/ff0K6CHYLmnW/8OKDKTL/EmbAeO10UX/BpxT+3efMHfvLJ80elxOF
uo9TFCzCr5/0CHEPLsEYoX1p5lMXk+sXRtP4KlKiJVdFGpGDPTrNJUcp/CS/7UFPm3YD4S/akg/q
76ktiFkEaLGKU6CuJm8ljusQ+AyxiEeLcGqikpghrzk+MjzKsxy2OfvY9SyK9NOui/Il6XSwJlPK
bK3FUkgkQzIaB2Z0kuhmAtcDRyOmtZfmegRo8ZNPKAGW1NZf2jjqLVKNRyvnfplBzp+hcMftaMPn
KxYPvaJA5o+Gs1IUBzFPTYv0MzOpu50K1kaQc4ob4uvKg3JgcEHQjYj3zRpeSQaOPh0gJDHcIuHT
yYNrrYlaTy1EaqbWRAgDig0vzdLAZgD3YBN3Qxj7UwWbXdAkWikxM5nRMcLOLDvI4ux2c7zp22dz
hox8O4VhczlP3Ub2TsAslUL0OSV6eDeqeb6SLPF3XY9QkXmR9dxkmXM3ENNHGmjk9J/wNAAUBE68
ZqRiX1Ew9LvSipC35YioV6kFTC6s3OAmCwiTtpbCPWEB0z9L5GHkVXTkYdRkD6O2ibqLuiD1y2VR
dSBs2XotkT6+lHY3ubvRqPm+KfKBJNeCUdgUnxearEJnEkMH+ZQahqdONPdPtc1QsaS9fyRAo7qo
K5HfiLqJL5apFfdwitIbvOQJI2NbbqxGw0Fkr34TLaLHOTRJlGWB9S6IlL/EtUaW52IjjbbgE4p6
dn5MPR4dNfsdGAv4gfG89G9MZUDjMB44DJmfU1Tl1WfbV8OjHZro22tV81wwzJzKgeRJ24iX3hub
6wWj3YOonOGtdRrzOTEUtndIehrQ+i4RXiBdRrESklyo0fK/yhFseRS37i6KR8LmTJe8TW5PpBqg
f0Dm7Pmf2rmYNoEYim0dlfaa+VZ2NRI2tGnD1ruQkBkvSU0BOeEwnVRhMr2FjbMc6x5prk/E3VZa
ybjraTcQYQflJbA4jhu3y/bQFQYw9tGS8cEtI5tB+KA2eSgYWNHoD9MgdrkTBLdRV+fbORIckRYr
Y4NdbJ1qOIgdae/7snaW27ZS8aFjBIeJ0MXR34RJ/kx3XOKkc61tSKDdLglhF2AdbG6qCTFf6ILT
Vb/9YVvXL1WTDKdGBWY9u2W2c1U3g6IKa+yUc/eUxBIWVDKnp3SJijvlE8M8et10ZcfmFWDMfA+U
L7msHCjZ0ZAH2wil/K6GgraaxWR/OiOqhZGInI1JAStNsjM3Npajc9xrPnu7Kvbwui9A51eYEaEz
tJr5aFGqYl+j0Lpx5GQhy0ztn3klors5iFDbFohKj5oT95x405zNtHG1S3J2wXPfghxXDS7KJPdQ
gdnpRZHW4U2XTMM1zn44b23vdLeJNRGROhStcR8ZFgMgrU1iX0BvLm/iPmTPYo8WFlJnsdd97gGo
o6XFetNAgpJD7/4Ef8jvxyKfSiWuuVKRZW+rVr03ZSbf4I/1tzkYsEvYt/4bqM32wor89Bl3P9Dl
iCMOYvU4bHqbmCH4oMQmTwHzLa9O3qEz4awvGLxHzRIdptzIfZpLhbSuQsAIr6Q4LmBi13mby+tu
AA6x8ZgmPwYGH5AnSEby7SoA+RI7916c435oi/k4Cx2/y6nS1JVTfiCwqnmdfESvoV1Y98PELSAQ
Y27zxM72Ci7ID7CRC09oO+N+qwmBXOrwUhe4eSH5V8ilAT0TYhm/uqYdbgoe7Tcx07X36Afp3Ql6
ZrTmjFew69WWC4WGzaKpa6MCFnUDgjOwJg76YdkMc4WUQ9Z7jZwdngF1Ak3QGB0HKxDk/iZgJ4ua
0rCsENyiTCBhbSxIMcEerD5d4HhXuWpJfgrz9GqxZm1xyjOoG3tpPxK6jGKhdNsLMQXxKmxwEGkt
mcwPJPEc/E6CwYXmX0yXM/AgiTsuL99gq8KeI739J1/Wwj5DwPDZsBqt4b4My2UZyBf4efaWKKKB
KAxh1oQoOteTExPz4xRt+UBQi7Vt+iQn7Tz1vwdnkECFNHEGcV0jQw7Yv7DL4i7MM/lUsci6MTh+
n+gTPCznXlvv0eiTFOB3A3h4J4ye/da37luiGq4suN8HGJ7R9TRN3c/OPUelIM1OSJ9e4pOQyv1y
Jhl+suwqDzA80RxocJ5WFKDg90oIFrHrMajNx+WtIZL53ZkigtdkyeIVj914PWG2uLTEBOCtcYct
kSnkLYwTCqjMEfURAS/g9FKZ75KJC4sGBNVKzMWaLD0n2lhxGYMrL9pdKfvgldYluo60AhWq7FEe
+S2xFRlRBKDxJaG2RTYCSd3BV1viFOU9177AC1C1b5mTls9DMBFcM1cVpNzKFXy3WBjch7E3zjGX
KUg7/Do7qZGw1qRFQBCNhPumSnRsBBBUr2jfCRbWsXokfGA4QQUL9y7xVT0mLM0fRVblbDkHSM8o
GrHcTjkDts2Cn4akbWPv2KkVBzPE46WxU7Bmox6yy9g3/c5zXKyL0vYhvKh+ZJVh02Nc5UExEaw6
NtxguBvAbRAT2JWiuZ+mXH8qzeqsFH3ybTzdP/uRiNwVubg4DYshyM3G5Ml4URHm8t1WhCbBTxfT
lY/sZZ3h9ySKuU4ewAjNLATS9lCwK3BWCabaapWofuCloOUghIN16zoAwHPibxEcwuQrv58WyQPd
gvC50HIcv/Jm6d6VZDDPtVftSgTPFymsSCKE8iajQbanTQVC5EJ1I1+SG4WQm9J5fLaomAFN8x2W
LTobkiqi/D6vivZHLe36lvAJ3ocx40ljad72NTlpO69axp+TRFS66hEbf1sdn+FS9PaPBc4/BKBw
8sO1q3FtrXI2RvexnWAsXQb71Gp3WHZeOzcIBhy1XIZpYXZZKLkQU4VFJRzhLBIN4qMIs1KtXkvL
aZ8LzNNHp2LBxI+4SB8rKl/2LcNEGAml8Lex8/pHEyFSWaJG7akyBPTVvq1gLEkI364L11QKr3+0
Wc18V1ZR7YnW5p1T291nOgjeZ0y1iMKa5EHZzrQllKL9KjAHkywx+Kemy/U3bZZ90+e2zbkpEVRZ
RfzZT0L80HGVPPSjblwuTAt4Lv6EdZ2J8MlfjHmsRSsdDvWp2eQR2rhC5DVycsJLRzmnBPlkSu2C
VHIYQI3F81nCsCqT/CKJg+WqwFtxYy1xc1excgVJA278Beyxd52MfvdWF5Z8IRwj+Ix7sbA5HnDl
53UUEFozKHIx1VxeEiHBVosE7vR26OLhOVdMTSYx60M3d/IErio5zbJt7qyFm6Lz5gABWD6ER8aZ
8rsOQrIklqxM7xyerLtE+GosVwMxlPGmtVFvE11eshadBD+RNUq59q3JlLS2juz9bAWeXIab85r3
qUfosiHsBY3V3LIU8rWmeLUaZ7jlyw5fRjvgO5Qx6VRBTi7GMVikDRKNYEKWr4HPzwGZwPWIJfiH
TGJSIUaFGG+bWIYIQDdVyKnBbEyQhhz9Mnlm7oHs6GqTYCT9JCkmKreFV2IqDhpa3Q1ed+q4wKnz
aBtAzIaukyQGLDMB8xuxzH1zHGyL8hIGanPPaCCagLrPumPQIMK5XQ5AYTyC2SLLB2Y252c3D1gk
cYtM1wTHsR6m+Ip/Ln9ORQoYVg+VCVaL15CJTTibXW2YE8T8nhuLtOvxnLq5LBReBaKykQg8Qsjw
U0Sa8NXKz0+MFiLo0KnrsYKI/U3j+cNTFHX6BlPO/FjIyZzqArrrKKS3Ghs/xNliwEyWdF4E63hY
oduK8MGBb+oqGst6Xvszsc9kcRD8rn29vNil6r4TJD/XBtMedBTIcdcJfaqkl497QKMgkdHadqrE
tKmD9sYNYuwm+TxREcqqOgzuIIlGizSmVwQ0lIVRVeP+U8ntEDrYLSR+yxV5GcFHlrXAEW3OppfK
s3XKArnEt1QN8YOGZAcxiA6xgyhZrziewqeuCfkykdI/YdeH5D4U6VZ6ZIBMBhfbBtS4+y4yG3KH
XW2dsUvWEszllhIl3EmrevObJVgJZab96A7YFdIQeYsTDuHX1OPqzOlhD31gcCi5OU6AOi5cDM/t
VFzMKCIvZ03SFs6xsGRcvCxXYAWqJ7/yhguTRTBImsxQ/nKtfZeFevdHC2skxtwPz8br1gUoGsax
MhcVIfAXc5r6J5kzyuLSkV1I4l6R3uuh5eqk7LO6lWoXQtn6cOGwnIblOiz95oN0ofFdEk5wUTTL
gAnHTKg7kGTqro0P9gxYFBm6sytkhJW3znhVOCGugrAOr+zME18NWKd45dkWRDR2uztfmHpXakmQ
GLRU+WmKujrM52RUzD/6g0k76mQFjp3TPq3ER5GlHPKKpUZ4L8d0WI4LH7GzQqGPvoB1/XkJHtJp
NxORrHaF2jOJ9Etw5oPkDtF7s/L4Hyq7pKHyTHkf9JYFfpi3KDADxSRjs80n/FwYWP1FA1x+21dI
GlSWgDi0ipNsfOc1oA47dG0arQIr5WeEbmgbjPOtiqufQ+he9J4KCG9hse4A+wEjG5EciiyqOcQ6
pFEiiAbrfE0dAWYsjk24QpDebJRAIwNKYv7hBOzsaSDbLVeZ2EMfHdZiAsRkihJIzcjVzfPe585N
WWf6W7fBsosMAiWeefvRTAL21dn66jmk7jl+ZPYRw5t1XMRNza0+w/G2C9gWKXc+FfXQ9MT8+T7V
V6z7rc3Xfo7zYf8ecKevmyhor3Gjdhdt4DgrHQILNKCkbktt1buOQ3fVgvR/gdnt4lNy2QptiQoK
HgbPTwD1EbtTZ9DCCGP12/1oQWXo2RZsJjkxMPHFuV/Q3RN7C4+uMW1eB8vLjt0k/WPMw7YlSo+N
Rh+cdayEZLJQ6CEsEKgYSLguPijlPW0zluMiateysOeb0Yns79bIGm5Cv9wLEfvPLExJTW6jpZ9X
VVAgOotltTYTbxaZvGX9XJBRbazUs17aMg5uIQhMT65ozA/kO/Ea1mQNuxnkADhIXfFu0jONmp4n
SjYh+4K1jrR5QpuGHVbEmRVhEl3mC9Z+fAfwk2pNwMU43PSlbx+LJCIIGxlXAyJssvlRhO4o7tJi
JpmjqqJDkebLg8zr+GT5jX+wWl4dZYqNzxIVnvV0XrGs6lRXu6aakdHHJlMnRV3Ojiif5VUcJ/Ke
XF9YYaUTHCpwVg9dDSUNjbpowAzVJ79VUPCEIZy5dMIeGkPk2B/l6NlfMA3jB2/Ret8ZDA4sRj6C
2F2OI1GU+4HlzZWcQwIFXH861UbX+1C3cpcl5lsIy4tXzMTn45IherYTnAISxc22lHVy6nTlnS/S
bID9PKuv2bWXLai24VLVIXdU0JuWZ9cLzM0SOYroHje57ufZPHspQabFWNUvrT3TLo1Oft4jVMGM
DNCZJWr/KNo7FRprkivP8+guv+b1xjy+sbzLRDuvFYLiW6MBG5LCm5LpHhFclmQh1C/jeo+TZWFH
ke456MtO3zQQwG8ej4COnZBSasLGM0RFp+ODSyLNSk5MbXdjUELwoF3tAAyEZX0ZgWnejb1AEt+4
KfLlJN+pZW5uUvYuP/CuORheEoZ/PvjvTZG6HxXXzYNmiPzBkCCFYtEOcIPfZ4LO/SfSN+3rYGGT
Uq0XwMpEwJQppUWTk+F01kSOzzRvIZyHBAha74Naw94RspL8jMHwjG++zdiU4Pu09rdURt1htgE6
zwEM3fOJyUlFXjhWjqlR7c+UE+ltZLt1XUcgUiEKkhejwh6IMF5z/AFT3G0VKM2e4EAnsXZD5jlv
opJes8MMCeyGncumprN8RgzK+aqEi6QnMMkjnHf/2p+78tWNx/ijVXZPxVE1fPWTcDZ9rlW1YhCe
8BzJ6qDdxjarznb7yx5g0y5sLFykaujkFq+3V90Z1BiMiMltRj46yDXACHh5GShqwtZ7DApT6jQn
Y+LuFnGmPhaRHz2X/cyKldFDWXF9VePGjfv0BIKOZDor6+CYePN0JKrGslZV1amdHQ7Za58JZJUN
ULRoMnUA/KdLoAAnRP4g/t+pkcFJymB6zVn0ldnF2gk5npgUwIqdO2IDKxdHrVCMHOCr2k+kpzpo
eLNOftSS65iI1Zj3zvxhp6vzjrkh3nEFKis/Vv1Ye0eOk4LW6nxU6i6Obp056T5TS49HOs/oJh3i
Ejx1O6OjSqEBLndCTJW7mibFTLdr/Dm/9PpR3M9sSFkfDRQH2Hwsc4DeoX+QwLo8Z03KwMSess+o
GkFYduivNjiI00PkcbdyGMa36eBEe+GNfYGJKKintWuqCWJvZjc/s5gneKO1wEZSGnLbl2CMJuDp
FLnNzPVJKeFf+fTLT/bkde0+w7+gic5wal7AAt8eVvVdGIfnL9FdgmkDNZB2WBH7fE86YX4WlXWk
6CQ89kEOSRYXGcBBe86y19HHHlT0dfGIvwKyeIn1hzaKxnNoB0xamkRwHDFhLPeNr8phY1s40GYx
03vGE7d6Dk4DXgtJdytykSqcwUUVpytDE7rpo1Fna9ru9N0F5EKFNAbqNSkt3ODcpKS/jHkX3RJr
xA8v0NMxLk24Hhc7vWfJsOzLNq22yTIRvqAn+7a3zgYh43Rb6drWya3t9lniJt7Cn3M3OVx18mIc
Hr8kIhMgZ37Jjx/Vm/bCh8FkDLQYCdBmyXCrq3AmNrk526CBm2MRonXPG/SeOk849PvGByPmBKS8
aQ6toRTX1Nu4WggH2uRGE5M5wF7Yj76nnC14n6wgoTBxHxbTFDjLiZIaTApJLK3VcWbuu+894JWZ
Mi6FV2UfSCXsIaslKTFJopgfs9aU/bqSpBntidvDbz3LDIcPqu2+uJnOc9ymF+reHQLawdYYsWHW
HMsV+Cf7SgQFpcRYNcF7QRAtgm6pineyhRgOV0RLyI1pGjFfhwvLCMgjY9fvo0Q23MJxMa/gGnQn
Qkl4wkcdJJdWRqnuY3Oe0TMwHySfGTs53CLfPwGKD6/KwYouFCXP1zgbMA+2L+6LsW5JvTaW+9q3
vnPSsPseVO3LN+OM4kXhAcc1bbcbuXjiQC3jH72yonAizgjc5gjsZPYgnwvfbV+QqLY7FUD+ByFg
QZWQQp+DDayHEJDvpo5kDgl0mR+aEsp3Fhb1xl6GZW2cEP5S4Bc7d8ZEBx+EAjkyxXgwuRUfY7UM
G2Bx3lZlkVizdiIQKFXDURik16uw5TAQaSe2AtDLzTTYM3a+XLzncew9y1y3F/Bmwtu4XX62bODc
lSKe7DZR5NCspqY/i1liOHpz6/PzspP5xVtU+1YuwvoGmf2wdHK8L/2O4j+bbOgsSJ4HQrtT5sWj
P9jmmENkP8VDnI8oJzwCy3xb1kczW5Qfy5K6L4gjvQ85OjyApOT6t1zESFPcBDhCQF16lDWcoTJz
1YX0GFqv2jl19znyuJehDa297XfT1i6jt6KC60z8aze29ZE8mBboQzZ5K6dvBox8/Psv5z72H50p
H+4hHxBgAHb9Na+87uTGHsUXoSt+sykqOdVrJ1c24+NO7os40SddxmR8NA1EnyHqds2I1KfVQ7pj
0V4fxg6a2NTLYte0CU3pNDQD4KhmpDNgEHnMPU+cen7DJQuypdsJzF7PFUyKfkVcNpT3M5iqdc28
ifOov3Os2D6q0OLw0nG36yQaVC+MvQ8T5iNxmMl5AJWlZzy3HEuHFRTEpDnt5j150fOeQbfeIVxD
9THI5LZsfaAT/vmwKNqcJg9azTtUtRKmSq/eplFPd5Lx40a1IXodiH/+nZun6rtx+vDFD8P0qx6l
IGekmb0Ln7N+rxryxmbL888905nhDE1LWcZG3ZwJtOBxsBcDIilO5QzCb2RQBlu6e3HLhd0SoYyQ
HnDR/9elkgGjijLahvg1fuB0sG8oUamZfRhFZvK8/4S/6/9AE/v/kdrVQm6K4uB/r3U9vDO7+rf/
8q7rf/+34zss87T9ve71P/75/1C9ev/wfdblGLctVgNoWf+pesXb7hCqiD5AoghQZ8fWP1WvjvsP
HN6wJwKMxyzqz2qb/1C9OvY/bJ8OhEws5UjPU/+ShR3x1h/ECMI+G+vpfsNflDaljcIQOceyb+3J
3gH6Zd+tkvqQ9OlwU6uce0hhA/gRFO4crvohT3ZSNA3ujCG6rOK42QF4dG+YOiUbLciLKadMEoRU
6S3I+Qw3gh1of+Pa07QLfZDiIqH/dSifoek7yO8rM+Pv9dGxMy54AGwhL+wOMPwyeuPeJgjiyurt
/MVdhDig4AGO1WVmXQR+f6CKCXGx0imyfNBbXSbtQRNzTrBrar2FVjhc+alNhK2ah5A89rNpJsjU
Obs+12w8vPJlHOPGOrcu+SdLE+cmJShFMEjwGQlpTFw7Vwx0+qWo7tnJwTTEkEIstscQ7HFZuumW
lT9L3Fbbe2DhP/XY5aSii+JVlIaxqE8S+qw9WIxewGg689KJq7P5Ddtvg+SoZ+KBvQTLETnVNRsJ
bBa5S5RZMj/2kLHksYs7sqbVnMAgRWcLLcYqbAPjiPo6sRmkV4INnJv59QfQ5nP+BAl2aQOoLzON
A4yMITegsvzFKgf9GTFC20pV269zYennwIbqu/ILnTwsRdjjoB8oLzc9ZGDyJyH1kXVYpwguaRQZ
1MAjJJzbuJESGy/Syal1XUZ7cWjUMyXtaJgNWu4dzeJ4S2U5PdnM5NhyCiKnuT7eNaIVYrWd1my7
dhIXOWSZO8cfohgIIHFpQ21NNziyl3Y75IVzRxgVKctB2NTxk0ZxeI4CZuy0XryOfw9BcE20SfAI
bEPdJCeXjEnM5CgTVlVdMdBdfGHDPS90vbZZxxxpIlzO/qZmSZHJ6r3Ppt7axhbjqHXPRPyxjJ1y
D2xMEr1Yk8dpYsViv/YmiIU6dIngtRL+vMXTkGyjsbHv0TdG76Fk9kDIu0u1plM323ia2uRKoOw8
ub45o6rCGjR+j1+R1bdnXS+kre2CMEo/J8amW8byYPCEBYaPpXnL1TVUIqOxzVEV7Dv0BF+RK9j9
zXn+7A+1E2z6JrO/FCLteZXEbtVs2inhHpm8EVp9F+tm/qCaDZxNkSs6qQAoL2qMgZseyzZwUhvD
tTp5tRgJBBiDJX7vcYk8lNN52ebUQgOWdrvS3mY8MsUK+nD7DamyuhQmxS9mwIUBm4nPrjshI/dg
zX6Mxa0IQ9x1w0D51y5dt4L4ktwphkb3bUjS9PrczTxPIovfodr1P3IWX1eQEuu7XjFqLohdPpbM
8s9ITi1WzpLYzlqPAx/6WI3WMSpSHZCvJYI92FTSP1Bd9ngUM4UNitnUdSFwKjL3EKm/piN2foaT
HXyloSIIQuSGuaPgnZy8zO6vMN5QMsetQJGrrFn9YHRBnqtIW3WzpFoSOeJlt35O9Dj5fdMPNrQD
A9nYubUd6ewBjAHXy+xhvQwF3pgetWIH8xVJVVRAW7UyYlssTZCpjpKJkro985/01N8MSQd5t2DZ
simaqGl3AYGQxeVwHrGTfFozmBCyKVZN63f1NgJW+p6Hc/ys2z7kaZDBTbUUdwvW7fVA3Y1NSLm7
Btlihti0LF+CEUuZciU2xL5n8V6LElyfhRm0CXzY5e7yyHg43bod5n+25vmFndISWUPXbOqYyKJm
9Nstcrj0OgkBpXvxpN6cjK3yKi/cYV/Hi7NBTaVu5x6RQyLS6XqACrvKg2yhkayXrRPG9f3I83bV
2b24aZjAPTRz5F+pvgt2bsgQ1+nnmDwF/p8rlEshVgui4aAgtfNFmTTwSDGvXaRewdALfNLtUhMd
OCLeLKG/0z1whWTVpjHCvQ6bNsBHj7XvbVZzk68SYZrDOJm7SZX9QUVsN1Zl5yb8PnrlPHJNT9fW
Yqsfks7haZHwX/3Q5IBUGk++zEWri7Mgnq8gm9D2F5lrOXsb5uutm6YTQ/vRYrnB0LDaEvDSbsrW
EO3rEETj2qSerUJ61l3poWo8Cxz8Oz05/lXRLt4GObR/Y7eLuI+KqTOrKXc1MWPWeGtABNx12FaZ
DXUCyH8YP0WJIZoOdcy4Ina0/ZKukyY3KDoWFCKtB4uhcW9Mzv5sJfPKXeMCNBdt3cVbAk3Fqu76
8qbrzPDC0CzbYR+Wpymt47d6HuUtKyX3MiMoYyvDZdgzRalvUMNhrYr/G3PnsVy30mbZJ0IFvJke
HG/pSXGCIEUJLuEyE/bpex1VVUR3DzqiJx09Yei/97/UEQVkfmbvvfhPnp2hqa9ZqKcN02fQaCb/
buUpJ312O02kg3Ab9Wl34XiYo6zBJsCMGJ1ql5ZfNu+bJLzLTm/QRJjwELdVnDuPIWkqfQdHH4yS
WIbpeDQBp6wG9tv0WWa/Q9M/Hvy2q34bQuYIUdLyTPrG8hhUGQTfxSyOyg8Z76e6e2W1JYlayMlU
6fN261iB8eAxVNkZYRK8kMc6PLCBdfZLNRtrjqD81FzuFsDMtOqDGgh/mxZiqVdB4QfnaLHT/5Rl
/z/Dlf9/6P/Cq+T+Hyvip6/iS+nsq/6f6+D/+q/+qw4O73VrELkYaLyI0Kb/LoP96D8oQDFD4fN3
Wdy4KM//K+7AMf8D5TxBTpH/n1EI/Kv/Nn85/0HsMyFPHq6cEGOj939j/nKROv8vdTCvpE02uemH
NF8BfHT/f/N/NWbLipu11DadOrXJ/3Yh0YHQ+tLL1Oa7LMzVS9Ujk3CIYi0pILBJuvm1GJ91U4tn
WVin2m73ljvb+8GRX05uL8fKTtQKVUsL/Q4T56yTnuBIAklnGcGmdpxN2kTPFeuJRwTRRAoiUvF+
QMUOWNQ7Ej/a0ltPHRbfhERtAguSH1O229z2brkmcnxk4rlHrc95BeL1SB/MqqVILzKDD5i6pnFk
HLVpipk4z8g3165tebwRRP6l45TvwsFzThzyB2jN3Slli4WZp13nC8nqSUm2ZDiHNSohW6AFsptb
zvJg5YtArg30HWzYluZpFCNZ9ZnxUhs1dpSx+Q5VSvijW+TbOmTAMRNs+8u4Zv4uGlzv4uUwPTwo
IfAXankWWdHfgoUbzXRr+9uK2h1p1/nGjkgRbTBxrn1yWtbKFsRjewCkRiCrtzI0k/UQgsywEXB4
hvNphrmHc3h01nqwcSclQ4K62dZ7PXQrPdXLT2GFT9Suwd6dKot9DZ8/7H5xJU+fToVoUQ519WYx
DCdUC0xyzdDD86AGFvZ4hCfHGHB0T2Vufpt6GDd56+cPyah/pW7RrSsWfCfWNs4arfzaHtME9JAr
Vo5jJ0xy++zWBgqcCjmnrNz5zdoqLAivctUmPNIMCGoSPyXir4H40nTfrWv+LEvKYrNz7JjcnJaI
LOGM0ZeR+/w1tyyhGGA6l0ImdbyMNTIYorBnm4wopC+n0lbAoOHj1s6IbwFMO7AeBEcvs3EdSNmN
raZ+9LiXNrO175GSnIL+w0o7hWwvY4d3MyZBWnDKzHtmfFnmHWn+40e2BMEeTrEwEmNLuOs+HM0p
Zj7ISqH1f42+kR7bDEph6A3nyAy810o6z4DjFaWmRahxWRe3OpKwEELAEJEzi60/sUReCKnaIjmu
9lVorkv1qX125h7+/JOIJgotPuPp3xe5sH5qiyVWuRfdwEk+mIWe5YpSUWzSoS5O3RJ8cMg3CN5F
enYSNv06xesFnyumInoPqnx8y++T8dBrL0aa73xScS/a/OEmy94XCNPsuA0g3z5bW2Z/X6W2o+88
1L87SnBkLQK3vgZ924y+HyuPss26h5errvaeqj55ddivnEO8HOfZmUf+wuf6LFjQ5bDPn7Jh4Xaq
szOcHNFEVzmmPQshs73m5aGds7UTNPMf1PKvWjXzY+5Yr2Dk29cgDWOSD+eVZdvjrq3nYR+q6IEV
miItSptoagD51am4OayoboiK0KcqHFKz5G8R4dVjzgI3yPJHQ6WEtZuVQSytPrnosU+z8D7KdGnY
4bTNyYJYYRfzvM1oh0l898ZHkmYhWxJl2Qvjdz0bTez5bAf7XmPN6YsMFZ9Ci1oPJEmo7sgku3yw
+6R4+PerUFEm5YIg3H//LLOH4WqLlAVD3td3GQicxY6MDB8Oy8gR8EW1Zq0JlX8Pbf3qQxaL81BY
F7MfwSlEiUHQA/JP4Jc/oHgTso9JgwsX9xlt1HzSzPIIVfUAJ743CEvZtEt1F1h996lLF+2iiKE6
Rzzupxu4ExOp7pPzOLWBR0vyRHNPthJQ321Bn0lK2hjRVgv/SLiNRHlyDTNpAUWd75yxmYLa/nGU
cZAaczvIcze2Bzili9vAAKCXhQmYWNt/uLZ/XxD3WdcmzEgZHUnyNQfQRyA0V0PpO+ADrtKH2yQX
l29v4qdkPSo2bjlWiDJMe720EEwsxp2c+EREHUmtrfblt52zY7jTbfqBvJNaNsY6IyohW5PdbW3G
jFp6ANUCRSxE3Uw7nWVGxsItAUEIXPwoLXJf7wcZT/OGSg0Eha/1rkNgdhrMuycl1f2urcAwaT8J
Hpr7wpLNf4jXE9Ra3pjxWEzWs1HM7DJogkxlbDszavbJDILIRg2O7h9TZ1BsdD/WtyDt46mqv6c8
A7G1EGdWGfcMjtzQjx2/Bd3wgJJyiq5DhyihQNRJJvDwK9T6TbqEwU1mOcdEXSX0I4xv2SyQd0io
1sACc48apd7WLl1FVjL1mFPzw0cVus2+WIvgqs1IHI3myNl1gIh2zUDa89JB2OrtF1JRUQojX9sI
p5Wxz6D91LBXRZrVxBXpCLsqQv2fgyYwSzabgnYWP+uEyGByftOfF7a6uDJNd8kI1oG4kHNpdO+2
9Npj0NSoBxSby9xNnKPVkWnfdfXeHezg5E5TdbQ463TX68u/L33r6kuS2uLsRT//8sMjAxsMi8ND
uDDIVpgrG3ckuLUndGS0CI1lpXroKpmxMgBg1hd5chjIXh1c5Z4FmdobOhw3FtMgrgZ8ZtzJBpHW
vbdLemZwE0FlhKlIoE98+0LlzKPD6gErnvdY8RoYskAWlXjVzq0A5OUVEao4QnmeaYuIyM3XjKqN
s3Dm9OLAFmUoauxHH85SxvF5V7WJC6EmUCJ8dCXNdL9jJ884JrlZr6esnihzVHUZNN7VSnXfvuqS
OM/S4RDYyU9R9dMFgdIlq6VYswehlCm6q69HQpBY/MUsNcnttRH7oFGKkz5nYt+qr9ya5TFlpn+u
BKtncNhkxbg9rtx2M2TRW89k6aGZTeqBXj17hn3qWz6AkdcBXre6P3szurK0F8dSLdETg3mLiZLa
weg4GY4tXpO8mE/pgm4o6bsSIX/61rDVAlGg0Gyl8jS3C+aWcHppy6F5EY+DLcUG5gB38uBzw9EE
yVG+5Y04aB8vTPC7zIt+lxWe2pbsCVacDZ9zUA/xaJrfxC79sWR75S+3QxEBGDM1171Q+bY0qp05
o1S1bYPE4Uqkm9wmgZthwKE00B4TA5Q/F16VP0vpMSBD2TXl7nQc5l9e4U2n0B0JAMijhtRx9RLV
ORzqxBvf7Sw4NRnpV3WZmgfp+Qf0ON63ZWMT75C7HELmMetELjTaSYKRK+q8R9d7DtrxS+i5u6WN
DdCk2ZA69Z5j98HMON38hFYvM96xnJfb0MgOiSS1ZhAkfZGCpGQzbDIAxU5mQPcTQ732IyZaU45k
rS6IJ7FCs1zpsGD1X1t/HGZ+dN3Ne9n6BBwbKiZfb0/pe89JH7c+lsKjnytU9/5TmC3jB/F8FTpf
PguRAsqczH2ZKA2xAxCOo4fPefG/uFBUPCm4uswtN66XYkEvGAF0Jvk0GqG1S7HSRiOyz2h612AJ
93kCXtmcx924kCbFSQ70Oj/AOmjW+MAL5k6ssXE27935D6tlLoj7d60irHdMJH+oYdt1QwBEoJ2X
gkDmysrpNYj+X9UDX+56zC2r0td/NAKyHH5sZix3AohxjhozOVdIqBu5nHOinQirNubt4gCqXgyI
1ff46C0kzMd5TGXczGSOk0Ykt93IrJIiBlw9oKkbd/srRo5qB7DsQYnBO47AcRRynEMwTdN6Xp7M
3LGvlC2ofwo8O2rwjLWXgb1wZt881sxXAP1sEYRNX8r+lVk4r6yhQQ1iJJQx5AJohHRPSeYHB7MU
j23Gn3TS1MhSRPa+5cnbumDyrHvhZ3XoiNm81jsuBdsrh6MpHI+nWgvcsqTFyzCLLpX8U3nddMQy
s264346TJV/EQm4Ss4p6LaXfXWSevzWklB2ybulWsvHlqQgychGXiInMMGwdRyYXoNIvIZtFTujI
PEKCH6LpD9BnjbH7Trzu0JAPmOSOymGfjF50a3ldgG+OLKUoh8QpaUrCpD0TSfXSLpJavBVLHHUL
JM8pgG2CLGZSHRKrfqtH/dIw7yEVtTWOIlSAshmzrF2V3uopn8hmIOpnCo2U4isYThr9LW6dRRHM
GptBL59nAgOGJQUAWaOUExDY1yKal5uZAZvKx+ngzs6lhDd5sYyFLFoaHUQuarm6wjQOQfInmMXN
Y5dLHPAOstOyr1D6n3DbJUiT0mof5e5TcW8OUnsQz6Ug5SpzCB9zXKNZG0G27KoGRi/oo+SerlRt
8VrfcbWzev5gcx1tQDK1cXpX6yOU2SeL+hhHKS+LrD6bwmM8ybh06yXqWjb2RNSTgivDn06Ztfkq
mdF3RbY2E6t/dpvQh/M2CQoqY+t1A3aLIgOHBM9gJduZB8niTAvGWZ37kCKJgni4MJclMxjfp15w
tZSF3+7AqZP2FTQGlIKJDxDUDOhzEV1h0IYjEp00m5/6VJabHJFDnMDzXg02AiTJ0vzCKPiQ9LBc
Sou4ATuLDkVVPifN4L4J7oFN0sALSjKEX62bP95HY5RNnjoxWJCrgveFKbwxH7HSkc41003K5D7X
tIqByZ43vzABfWXlDW4QqjRivdRY6yUbY16w8lR749fg9rD9+pyVRDe6F2MADYC1jm1KhOXC8d1p
t2hqt2o0eHOkLnfMDghc0JCRsoAzwuiJbnN61PAlCf6p0W59QS7qfz4lUGdxiJrsprDFLuKlW+ry
d+s9RaJ+sLwSbYLV0eXKOUGo5crD4gfmDtyXA9iPp0RKIpim5KuIKrhsCNKQ05IhlWcJyRGiu5a5
RJZnZPaqTaoTsB9vU1klOVKl/ceT9geSdrGXMzu6ArlCQZ1HDM8AyKuLU69V67uIZRP04wWuWbnV
Kn+E/jNtUtt6UbZVHllhXGa//9v1rAtrjOqxxUO6qrL8rIxiu9QwzrXJwZMHdIFloyBrMECN051t
lky6EwNGS64oQXhqh7F/Q0LXHVlQ2IZYcEOEv2WonpnQ8/Cbv1ttsPCshmMymNOWY/EwFpaL7o4n
hqVXtu8b/7UPG70mWK5ZQTRaWKL4v1kNUp6E3AoJbe7uzlGpM4IBwao4R5yyp0XHA5P5lcLL6l7T
8Qeqn9xH9viUGIixkBFYynrFBzKgpoDx405wE+yMTGDLA3b21AXTctSFw2DHbV8hLRImra1fd/Q8
mv3FIkK359vZRZx0uFMxx92G3NzPhVOt5jp6tHH+QBqCVr2QkMwqJzZHpeMSecFprgKb/jkfngE5
A+sibzK3uvwD4dJqxMN6SG1EelU9T2fPD6Zz3dhMDYpXdJTU5HZf0enI2Bt7Z1+QlL2KIkBN3RDt
Cyrsozp6WPF39NRseFq7BgaGuzqaybJDAb+v7fEtGgYHXfudQ8AuYPF+a22ZcSmaZ+wb4ZaTtqLt
i4l7aHdWnv4GpfvFFstkBUrRxoB+VfmLSajkQ+d1zCsylYFpwqdpA9ABysdtiC5mhZ4Gswp6zjMW
VCyhzhNokODihKy8GiscNy7etgPGglXbdbAk5klzmHG/1j7GkVHSiySMGle9LxmBsO/FIdk6z0ID
7EAZYu/6oa12Vmru6Ued34ZrAD2tMSCUhu/syHE0YneKjLPdKDxPlMaeDPE7L910sntNRTUDCVzg
x+b+bG4nzBubAE/n1lZVx4rIID80oW4Al7SZIw4bI8ShBcHqgCmBKaYNXtPJJMHffXpv2usd8av4
LmrveTDYtlrmnZ00/6ig7/ajhyMBNVLLgijrd2KGqJrkWfZQhFzLjCVXGPOCWxKBADeBtMShrmFY
dA7L4YC5YYLSdIOILKu+ktTHxWKVarvM3q1V3b4svXNh9DYaMRKzPbJu2ELShOkMfaXTOOVWeOUf
ttn90ebH9ZSF0wNDu/aWMdJ5sapNCljzFcNKg0w/zTbu2KTr8r54cRHNHLI+utlj6O09Rikr3eQv
8I6x22R/hgDVrY8t5jnLimUbtMt6BuGy4eWYHur3SfjLs+1PzwuQT92Ez20f/J2YZBzCDI8jqVor
26MlbytdbrSwKHnqwT50mEHMusQm7DBCFL3jHwyviEWEP78TYEEaYT1Dqim2XIiKF4VtrsRjc1Gz
M+6j3jeIFCg+DGXBdimgK3HQqKZ8XJJsR7HSHBakFISIobzg/twu2XCb6n5ckaeRrQxO0xVb12GL
ajWMhzvaw5p+6B13RPb8bsZhvjqUemlQJsxJ0nETzPYS49fdMktbDnlnx6IiAi3powRPp3pos+lI
6irCqgaFUWC8urP1uFR3izN65ZVaZa29l3bjgyNM9KHw7M+s7hjYEetE0/uIBQEw3uhyuM4+gPhM
v3R3l81CAKjMnQmTVvXs9c3ZCjgM9IQm2rBSgh89E2cysGyv4uScsAQ3kjgLRdxk7w/PZoWDyQcK
Qm3ht5dy8WJpU+GIvmL+ARagy7r0PIQBldabG/k9Iak5sxi72yDISfCAjYdF21+yKDuC9hG0lFTF
zoR2diFgggDNcI/cLNqEefLFI4LUnLyJPiqQzGA+z4kd2iRpIlZercim8fEHSB8S+BRqsq+i3TRO
9j5tHdb8sCMlckKSHCgAVGheBzMgaD23HnpSuqXMSOrIMlRowceIQXbFQHnTYgg+6qB7JZInXQ82
OTQJihdqJH2/Vvcg8soY5/pbO16HSFXbxA/+9m363iwFYwQE96v6wNYPUY6wwZJDXmDnQAhI7+hi
O1l/XYeOEMHl2m9sDoiFkP4exfzMNAOvZLWqTPe3I3oPryJ9YO4P65r8qjmU/sbwrAwhnSc3mBnZ
ATrIz4JQbHs/NR9HyznMUO0db9qH99jgpvilkImsOsf/bCrC0BNyaUBR4ixwg8yKq07g9iiUEzt2
8CGn9DsJE73tEBhsDHxqq6FNfqVhi/ham+g/lNPF5H6enMrodk7avJREvO4pCX6E6LoNeVogiPLw
mi/5T5c2aPnNZOva7k/57bv6EfzC1XRypm929Een1lOCtHztluGvuckxsiMvmDgLZ7J1b02dfMne
Wg0sjdapsqAZKVKoSUgYjmqszoklgDBowSIRhh4L4ctEwkHgDojYU5lQ4iBLYJpO7GvKqmhuGJUy
H1NvSnUWtt2Eo0bY2zRHTziahPwKYwQ67YT7ctRPrntK2qCCYIxu2mKcqqG0bknCQOpQLx9mOmOd
ZGoO3mYb8JRx73yNDuIqv/cz6mdw00HLjjiJHvs2/NuPxAPLojlSgrqxISzsZC8yl/WRjgTjdbc2
o+gCNCLGOnu3coHAVeLS5GiUjGX6w+juUKpC8mR4f2xvoBfy+pFgFrXLR0Js/J4vBUunNH/rTDNj
NlA1+xTHygrX8a7IvxCRvM6WJ05wTR+MoaviJnJxKQzuN3//F7VcwLSWG+T4zE09FwCFXNZJEvyi
633rPfdB+TxphPxhgOoR4JsDBYfihaiutuapGIKyX5Pxwn7YSOPxnkuTgCPmm42kEUjm9YvVXyya
QZRNfP504n2wnV9KRzCxgo8kJSDBdiqSGEfk9xTG+17zACUFA0trsmEUuMisnHKCHGAGsccma9X4
8J0cmxMNm88ravG/0YLfCMwv2zSKi67linEJc+0hgDrJyLoj1bHhVJcabdZ+EE9DYbHCqAYEv3mf
EHtxRwsYEGFnpwCMF6El9bam2TZbcyaXfHTQozVQFPgIAoI3oVj+UJZrWTHJnMZ2XzCcXw1ohJCg
MCPBhEBqLEQDVyGXADqweN2K0QFUFYjK3MZsD3BIjU64Gz2LwlrzR194EjQ7yLYJHheDhi7peTxH
wotrWTyJCTt6UfzYjDu7ezpgr8c7G5SPQ4zbqsa6Njyp0f5beVjUqzmjAyq2+XgHWXj624sE0cFZ
wANEhxMY7ielcnoKFUALbNwxRsls1Yb8KRCzgV81XqOUyJ7kp5/rXx5LDB2ZP6SNYxcCixw3FcWI
yyI25gHjNhaEA5FotHUiemfP0A0ghIdwqV0Ssju0s4RULEF+tHL3EbQF3oNsutU2k9Gh1Hwj23gb
/OglmrqL2/IjSNvokFeMN+fCT2MzTT9ZnzyFebQfFmDggVku60ZZMNKg7bXNBCZbMQcUTbftFd/e
MaJnWmd63Hn+7Ur5KsfoPQMEDLwjf/HnPFxl+RznXnCaUpIfbBsfy+Q+NECM1sj8150njiLFnzbw
A3Y1XUqnkleWOWoz6ApSd9SvqejGSzPtNHkqHJjdgNQu2gYhcS7RC2vv/SSubjOtQUkfqpIZGnxD
9E8RWUiocl5LI3+UrXPtDPWRWZbGyzicU0U37ZbopBrXeTIGq90Td3Ac+0jBrGTw4qfyPPR1ccnQ
n0eAwNNQdhcPbq+hjEtjqPrqTXVxbU/4E9n7hvN76ZH3URQVV2OeWiuhI+viB2qH9SB/9A+C6cgp
GlIo1wjcdyIs/7RhNj7wyv+2XJMBh+8SSGnhOYrcfTWLcU3UljiiwqO3CbFHSkKFcB2S6FwF3i/y
uWuryDZG2y40ys4Gw5s8YMUcjtL0fljsvCtbOVt2xO27QHpKo4FHpaJYbAsXdDCVQhxiAzjhqHxp
W+o5K7QHztSCAPeU5MbKUulxmWjql85eBS79u8MioMSpxe6vDPfGY+lZZIsM7gYBzLyRoxFuh9az
LxEzbMNHPqPD5ILEByccM/s7rY9Sh7FbZo0QIvvw0IfMx8XPgCZoxxbLv1yKAhNvN3fuRcgEUqTX
/+Hn0N4QIOhYV3gJmbKNcauJlAubdlwzGWGUoiDMrrNkROGA0/kQUOYrdX/cMOErcfdoOxIPUBVZ
sU7acif4kYGJ7g/YvP74VgLk2P4akcGXelnbTXIYRXIx/6q5XaOORDQH28SS+iMnYHpK3ryEwoc4
SLRAdDxj/RmJfiNxVK5CG896rfuTp9jHFco6Zo0DDzvDoctxT1z/ijqY8zBYN6N91QtDUmc0v/0S
JTBtM2DfKWMRc8kN/9WQbMRlhadXAIfhNUnOwkj/+p28mPdUUi2oenpW3KMjId+gpWX/zPWkjhUi
y1Nq+W8cDg57ZtZWUX0hi9ffzdTm65qzmig8MpYs82/kvBowRN2pxA2XVPdPecEqFJXehTHS+xJV
WxIL1u6CriyHjVlYRbRC0C9w5W8NbI/M38uNqYgInQDUaJzLmUFG0vDcf5FLFm0Wgje3CZpROuJx
2LcsqNG+kBqFCGyThSoEFUQYfTcaL26fdfuhHZ+kGabH3u4+aMozorEIqs+t9pyNMG9HKnvcf5X9
aOpuXyxe8Ul2KzfD3zlgACYy13oOe3zHONT8XV+QgxZw5awy4flnFRUiLtkqbkx+Idt2eNIJW9oC
grRiOHheDPeXZXKSFCyVSBB2KQmpfs7TUIHNoPHfOl6pY1AbIDwTm51d110dH4+K1bj51rcatYEi
nK/KqF1e7MT9dBEWnJAAwHi811uNEooYAm9et015rNzcuLjj0Rgo6nm+Trpe7BNYbvsUWMsuqBvw
uUWbPRpMTcoU3RhvG/d8ZFWxZRbJkys/I8Sjz9qrRewp980CqnUqOt1scyDeDIUM/2iRPo7d1b4m
8GqhuJNBdve1bLDiM7YH7HFsmIe09ogxJus/cUSTcucDlLLnnJt5qlyQ1/O0jtya07yK+l3n1eht
ErTEuv/T5oZzJbFubd7fXyYqbDXo/FioMTwVHYbPTFvgVJYkOJBXNsStNeJXY4AU5/kyHFpoAmvr
nvTX3IfaQng7sykvuiox6o39tYga/TAGrJYVdyxK1uS5HgQWk2ByWRZRgQj7A7EcvUg5odAu9Nlj
D6Xb0Dgz9viUpbCZhIZxpM7oWDrk1x8Lb2rIhBpTwHitzfI7KRnyeh6vaBUdYDYTKBMkza6JHEV3
lo0vtUB40zubTpqvten9XpJwpnsq3myCflgLIrFmJu+ta1PpHdcx7+PUlLeahLlHHPhMCVK/PWHq
zeJksYdts8BiDRdQWW3tpdfCRS1ctHq/jEW3S5YuZ3hqz6QEpeML2YjnzB9/YDTVe5PEn5U1udGx
8FpzxXZRbnJN+bYqpxqtRcLl2lLfr0XFLFkH3CZkZKE0RhaxERkrb8DfSSnSFy6s9nGYu/VC6scL
qUujjn6MDMJxuqT+LvUnmG7SZikyh8O6q1zjHfXUDSWmt3dztp0OiXeOnhUBJOSwpKw7GfkHOz/w
qy3T6G7VJPNMt9vNMcagcV1E3TN5WhatJI32oqvPMq3RCah0S2TLhmiq5FD2JQka3SL2GDAeCFlJ
L10CJq3Aob1uZuMGOid9NSLUaj6oQGitzqNtdteZx3Hrs9CL75llqzlr+m3eM+1pXe+k8ozYZU7J
lYlb6EAaCsYvDstIGqcwSLxD1BtPQFysM8Ctg2vK6nCPTme345bEIbooCUr1FkzwCdUomltkipVp
Bc2brB8ZEF9NALOsic5o4JYvSOPHIEr6Q0tw04aocWbYig4gcSuDiiV/L/yF+TjyGXbILHd4j7eY
q+YnJNrUwCliOOz6u8FLLTzmmMgp3iUaa3ePvZRPWgoysujaF/7vLQJX7hq/bfxz6aM/jWg2nvzS
fEm9aNiNzWfYIyoO7qtk99J7+kBYfXdlv1ntnVbgQQTnwuCLU1v7SIuy7GOYRXLr8nvj1dxxawq1
7URk2NDZ6c4j9BArwdyTme7zc+2w2Si87IZBJ1vy8yGjozFXgVWIQxZYtH01416MQudRFBsnK7s4
aJmjZBV7vyCl4UWkTDQ6kuLW4XlxO3dvteLkiFlcQ/Azq76by5s2OijkbnHg7XIw1CGB8HrkCtqe
D1oKb58jOb6qxH3Ne+cZ6+lxqRf5t7wf/mFnvJvOeOsr0BnwTH4EqPF1Z/onNmoI49OQiTw5Dad/
X7Ilf25cbhaFTIHbHEXjRzIOEMwazPreCDsDgOxjUy1/CFbem3md/cq66n2o8vAMGvg8MTQ+A8D6
DKRMPjRxxrz51iFdWF2mS+5jRUFawiXmx4HOcBWE0QtD6HYTyQWv7EIR6Ula7bxv5TWk+bsZYjxZ
6MNtuG43PD3fJeiVR+F/thhtV2NGZKp7d7/3GeMcAD6oFprkYRjCs2+PxqEzu1tLIhl+FpREA0g9
ict6DZMy7yu5LUPWwbhtkkOxaFIpJrPYGponKUBowyyuIeSEndy1xlEd+M5rgKrNxykVLp1564R4
NZxmOS62eun8SRFpOCh0cuj2QUQDILQZhzQ12EHqYhSW4XvFTbV2WrAiUdo/wJ/RcfAtu255TmaS
8KBSvWFvDXZs8JwVlbM6hYV/9WST7vvIg2Eiypsb+uXt36/q2javBKvowiMmtBhHVmlDsHG02CJs
C3AuBPpI1gUwxILwjE704y4weg2JcV4I5gkxl442xtCxBa9UlGwkq2F5dE7OGG4KfI6v/77UPhKC
bNqSaOtc+uXDaLPlF5JIgu2nJNv2Vuit0HxFmz4qg0d7sEnhA/+6/vc/naroz36S/bCu2YDAtj+H
aWJAUKToBeGNx44PZtL25bOFFiK2yJpYhzabl6WJjkwt6+c8W16EDJvnQNC5Jd70gsK13gF2GXYI
Lqtbq5u/hIdUXNDnZuzJzzMR8xV84sapHPjFQbX/s7BvfvY9UV6W3PkcCtTlCHTYN3h7/MXeObBV
dskTLvopyB9QXI0rp3fwQVcskkxvuOFNuCUhf31ZXw9PcLUfpOz8vbVaR46ZbfnNUSbVqV77bVAe
6wyVRxDKJEZPNIPd6QKE9p2M86EmwZLXMYaYPRxRkCY3A8inBT4qGZ7dIFHnLCx4AptEn4eilKuu
ld/QrNRWCt/YiV5PWyc4OgHXWYS5aOP4i/NUz+OhNeU30R2fbgUtslnYK1uZbNjAMwPBaLEt/CBA
JFcHu0znCTrjNJ6YmXDx6vfUruS5CSUYKRpW5m/pthO2xTHFrKQz34Ah3F3iZohviEGQJVFOlqlr
oVyc1pkB0BFr7vegFj92NNMr8n4/5zllu4v0FsA61n/XH4IT5HX74AvnYORtvjY0dO6pcL+XTNkX
ZZA08w6mzfStDeFl+vQvlS5EypnRajORdwKF/2A0nTX3GYL/jqluQyzbic7/hAXYOSttdmT0cVoP
lmR6EL3DKRHn1CENkIiwEw4Ep4ptOTVXPyR9bxnvKfP/g7wz2Y2cybL0qxRyzwRnmjWQG3f6PMgl
lxSK2BBSDByNNM7D09fnUVWoRO963YsU/gikQpKLTl6755zvRB4+RBqkbrNt/XRKMR2clocGPpOz
4Xe3lMKHfS6Q/nFlolohhm2kq6wnAIJHs/PvVRRAmxj7eaN781sc+fOByOcv5zGowGrmg4vdqCW9
rQK/Y9U0EveDw3AcwLWFcVfBkKvl1nJac4t4Qfo9UWSsNN2erW8AxI/shOyzUYaaKhaYWAV3lV4d
Ona1WgTV3RYxPsZq3KcThyF79PKL+12MQ7MryXbt/jbcdo+a278fYkmwmT2EAx/kO3BS+4VNQHnk
llquwE9017g+WegLx9S2v8FCcTyGgLihAmLkUx4sMfJs+WZo/S0GsWBbAdLfsOja+cM87cuilGHi
F96heVw0oK2y9yaePrAcHso+7ZhfAoW+nLLFK3BzRF6xbRR35toSZ+3kB/ArctXAiNi0CE2npCYh
aRYz/gw4D+B7mGgnkKjXBs4Npie3DZnj3R16IrmUB72CM2XYxUbF1Za6K/SZ4IXUGePXUvG0LNPf
j87lRM901z0sGAPsGQ49LQsNeBB9aM49y2CElGNjDMgBKQbt9TwuYh08rqVApMV5rqijw8JI+ZTk
nM1I5TfbbJh/xsk4HR0XE1bDW+P4949//4vg7Pe+FQKMCv+Pv38FOe13ObfYopQ/HlOnufnD9xjj
02GB3LlxqmbfGgPrhmXcEu9CfI3adONTuIaRathm4yOFXgXbqM3KpyIhp+qPrrqDPeTET0EG7Lkd
S+OF+dHa+RmbisI8w4bRzJjNm5ZZtCdGAKRlIEvQBB9BhB6AcHlW0ZAdvXS8KrxywDbR1bGBoWIU
oOBExiI38cx13ZSvRSkE9+KmOGR9Ra9tTH3WYgGQ4wrXZpaF9ojZo4lSruQI5EZqzooBQNg7c/Jw
YUk7Okw2HPSyjZ1QVG71kiW5fhma+k8Qx98yy+i2vjcpBkQQbI7+OTqPSEHL+ME9g+EfxMmi9btj
PQY6Yl38PvS06phiGrylhn9ZmPVOwHntxwpGhqjUT6IlQWWowrylCBrnuWWHHBErkiQzXJ5NW1bD
erX0sNU9JiQobB+uZ+/cPl4u7Hq3yuyPuMhivAn8G3UA2p2nDIfZhfwmsOhNjtPjWaRUsZhR0cNI
YnLL6MkOzca6kMUqvvXqAZAlo+t0zhZl11nb5LMAJ9L8OHjcYju9rBHqNtABB9xqS3OsZ0Mf8Csc
4sjJMIPa2Utet6+8fMDOasc90aEruAPh9I2Xb6an1PdCQDgHpMiEZWje/WZ5r73pEnCuXrfa7M5L
N5TvGsluKAPaXmzknaUzTbaOts2slMS3AbWeu8gUndD4f7Fm8eCL4UOPLW6wZM7BGQLvhfHA2rWO
Clz0xV0E2thkQh4mkRTPRWJbbxjyjuTJsp0cC7KLJDXqeXmtYvUzU64bMsuQ/m279zRSn0tNUpr5
7jT7QxfCY5hf2Gd0sH9/m0M/hYPI4/1kAUJN4aS/WKyTUxaUZ3bP/R6PPjf4CSCaFd26SX7V8CCe
Zf0zHfCvEO5EiKqN52b+kbSmxnTu1/tAXrsGZ3XQIABHozCANMvhG6szL0TCrAnP9p/zzaixMY7Y
rUeU4gO/xWIFHf7H5CPFsnxdB0FcXH1pf+ClWWfRvSaVuGmd3l8XLWb2eYzOerAwEvD1XbNLb03O
ocRoeGcZOJkmVVfxWvstrifIR4OxXMeWDKbRGz+0Y6Z4LzT73jomHidAClmWNi61VeQ8m9KOppic
Pm/QPc8ZBwgogBbDWZlSBk7m7ubigVCWAaLc5Tdb91xrJdPHfp68hHhM+9qMi//sseM+sIGusG7T
C5eW5SenmT0rWCiCeMLAVs1XYsrhZPb9E65VtVW5aEPHyJOXYEnjDaGrbPfop+/d5Rtra/R3l9Xc
mEYmFrQx33iiBvRtFZfYmBp2a6hv1JAgo2o6l/KW/KgUecApKvC/cIXtTUjSsm+alySWYjfY38HW
BFvAqt777LiXTlbY4lEmnkYeQPHMAwi+SHcYBWNvhfNVLWMHxjT4U/jBck9Sb9nbLjjsoRyyfcb9
lYcg/4Ld9mz4Qb+TzV42cwxA0vOCa5qM2QWLc35JhJdd3Krkhai5g/ZG/Dsx7OBoO9E95vS55uZR
rYVBTGyK5+81GNSXxXHTXaO5mv/+Ucyzs4uZx9aECFAfeLVXWD8H1hNCvvRilzeF++SGJll9siYv
TSAUaBf+ELCNOgcDZdmVyV7C8whzzXRtrLIZkqYxIVPjzMBZz4LZDa2I6ZpnBftTZXHcthM86s6I
j9Ce2xNraeoZenGatEHe9/Eh8eJlFavplUMBqyjcqTu7p0IS8DZxE+ul9YL+Xuh3ntDzesmAOvCQ
yl8thHKKGlPqxX1bn/3O/aPRau4KhTcqh/toxOIFh2pr4FtwCNvufFXX9yQz54s/li+ZJ8uzM+jP
SuFCY33VJZgf7BiBd4JnP9qsU3zvnHhE6CXIhJVU+ifttfUpzTbRBPPfsRiQ+4cpqhrl76AjmZ7F
jYTTSPCud15mIB6nnt/5hpq0kzki3ugJaJOl2H/ZU303jIFDbZNuW+3/sUTDHk59Jo4I1m1TQuMK
9L4jrch0UNoH/KBVkUFyJca1nv2WdbbKltC1rPHIPWDhGCTV3kiI6E3O/XFL+8Hud12PnX+WEW6l
QCuyFsv83a0+45RPaI20e9VgizepqOQKVzCPVaOn2TbBK0Xr6kn0NMRT0+jUrPVsGZsbXWuEPq9m
2CM6sSl9hwzuaMbbOYL6mEd5GJS6PlcJNhqnmfLdImFCajImxyHSL4YjTsMMIsIpeChRLbJwjPKK
0M2Mb5EjHpbgFh2ZDfQqyVFTLaXEB9VOyXo2uYHxYnGkrtg04UfgQPHpYC36ZjhjyfH1B1766t00
USJpJNiJRokb6CJINy5XN/AO900W020CobE2RsF+yku8m0dVPWd49ZKLn0YZyLtwYqrh/XE6/f0j
jfBEHnJsjH6q6zB9HAaZNvQd0uLC85U4RFzizndem4EDWBMjPyZ+cqlTmjnz0e+PFmIkz+TpYiw4
3xNNWqdQvoED24hDH70Lx5hR3qZNUzbRr25gaqxhB53jZfwCdSHWZEmOVuVYLyNbKl10t6Z9xLpb
Hs2dWONScI5DPnSbvgns0Fuy9lwPPQFxbxzWOBfErWPNuHJqvQ26sr2Lgeu3iA3SFgzVMRrdNiZZ
g1zZdKFRIDl1ORBQoJv6I7cJONSybXiILF+s/GPWWGAyvRTZJO0PhcuBpgj4nvr5hOy7q9Oguabc
1QMX8qLGKLPSA/6x3CLk8rBIskvy8Hwu9d6mXwO5vLBC/dgn9np0z0DV3HPb0wQ19sHNV13LAgZc
qrsEPydacSM7Ck7WxtNTc23Hvr/iVftQQTHvxpQjARszGCag+/G+XArPeqtiL4Uvg+06Y6fU1CiQ
DtuufjGt5xRc6kqMTnbArbggquEl7/AJQZFbleMMqSew19BA2nUpOAibkHOhCMJRL5bivgycctKg
fu1Q6l1uG7uk5pjduinGfLN98YzmyBMbp42T3Tvb5KCPv7TqqvxAu2u6jbJGhcFQYjCKUfEq4Qzb
vBdERGvf2xbAMaHQPhUVrPE2dV7SmjMGU9GXR2x+C2qq3Dpt8d3uFFNswFZPDgYZsGxvz/kfZWXN
JRiqZdNpRTQ4yrtTHbvcPh5y3QKIw6F4AIzktozMF9OzUwzIxRseLDyEuHGxpVZ7I6vpui36XTsb
7jZSxW8TwAQ+zW6fqxoZh0EFsMFDpsjTFEvwQJdUScjTxdOEZLqP+qGlisEe1kSae15yexPNxQI/
x7bP0w9B2wC3AiNZtf0wbDpDP5Wuhs6XuebKr8EfUG6+zcvxzeGFfSogYRwSYf3QEbhb0+/Q4CCi
93H2EZXC20p+TWnG2YNzBQIJxuInXJ1G2OcGv/KF+JJnhQR03LfWcMg7txDnRqJpeIiXcAE2fGas
D+1hqH5EI79SxTFrqVW850yRQspfl74dE4ZrVz2Jr8sou2LVkVag08QkXafBxIugPWLv+MQQRX+g
lzboNP4nCBAI/gNvXkakPcOlWMcyyr4EN+pM0SZTNKCCJkym4Vzacj2TtHkvEgtRoXbMH5M1vWbW
QwdtmdQyGBF7Im8fUX+r7H5562f1pypSLkGWuzvMsFjoPXnL6NrhdIz1TvQlXFBPbMjMbs3WJIeQ
i2cjN/0DzYR4KxBeboIVX1YaYk+p5wETgtqJYHrxEYRW1mC98TBGqoT3mQ69yW+zM9bFxA59mHoz
5Nw/7201nUmCYy3wl308jiRxCxCNnFB1GBEi3lqwamA2TfvOpnZJx9671zdn0+IRbDbFS8eOirfi
YK/8gfepacQ3v/HqrUM8Rc2YTHCLf586qw6HrOCmUcIund5cV1W7gm6QVfXY4pIwOnI8t8+BIRby
DbzPY4gke/q7116UcmhS9dE2tNiXnb+cSfUm64HOrFAGxnwaU72cpraMMajRee17xpYN8nsRxC9F
POSf/vCnpzTmW+k92PJQ2nxremwRDAp6HBruHTkPwKB42BNAugIaZ0NkOtPRx91OGPqHXQC79wwX
l4Tpxxcb8+vKgLkGbiMjtEG3RuhzSHt2kII4ZYO4KqpE72OC4NtS9Sl+YJp8Uqdb1pyAOxCZF0DT
j6Tkq8Qlsq8chorSZDkJz1KSjEdSFJyncDzu7O7ejNlwk2kg2WiMN9vprCsQ+htV2iXDt1SvjJRb
VVvpniLw4AE+xYYLKPzganXJANn8Yg31WWZUEdQZmy4amc5ugR3+UdhZZwFJNIBDge8HK5498NA5
yHH1sVj0fHCsrYDNPTvtfdaC/cHMvhaZYE2hQRS6iIh2Z16igkbgwXmHE6PCHvV0bM+58+Ra+itL
bYnUhXpk0gl99MhkvOZpwD4Sj3hi5NVWJsVwdS2/v/oDnFu6fy7YpQs2ypY5sNWx8NUSjRpvgHA2
1VBaRNqfm7EKTgwW7lrxrMQTjSvNFstrlnjipcbQ6Lg5Pv5YP8E1mV9IlX7HfhVwa2YOg8vtr9Kx
jM+ug2ULWpIOVa25qQVts6U6jSbW5Nvf78tPqFArE9AkRdy2e0JjOT149h47tL+LUo59pSjx0RqE
1Fdy9KIQCkG6lnEXH8dYM+l409vUyXNj2i92h/Mt1+RFqvbDf8TVNWF+fP3mr/oRp+0WHwr7VHeH
yO1PpbasnbQbaz/SaGQP0t16bn+LpzSjBp4PRNQfZMSgvdunqrYanhRRseuBj2FYj7pnGhWMkLyO
egKMSvrCmpODbKA2LIN7mQW0bGU5VLKI8qc56PlkBpSlyqEga6OOgcv1MLHXhMTFV8nTCg/sRCME
HbwXJQvQQ01Ku4C2nnwupMvsyLsZnXqSBEfFDx+wmVNRJY5GM9nPcFULu5B834HAS4U9ng6AJpwK
a0FRN+w1gh7RlXFAwcRGCP53QaVxPfirY+mHkM7Z7Au17uEpbS3fF2Gb6532xzeQmQYqJaIQTefL
hdD7to2Z9Gt9N6ZUvVRYxN8SeUbSqzaVVPRzBLQisV7fBJBx12AKKiIJvF1JOD709oJDnNuEbYn7
0bPEqc4x5Xo1Lqale4PQ0bPt4Didd3LaT/bA/QDfZNRdp7Lsv1c5lC2rzG/JNFdby5DtO39Bxx1s
jaL8aJhuNrSpzeyh+2RvNC4K1UMCGXLCn6CH3ecWyCdrtszaVOmcbI0kYbxvIhsZANtDnRtbG+fW
3u5qBpP6QZhK5rOOimxfz+KmMmc6KYDXqyl7HB7ASWy5IZ4Zdyym4KTfO27zW9cty7uHDS6ZH2th
UtX7odszzpAYqeY9jUL2Oa5vka/dncOE+6jW2NlRGZ8eATcflPJpGL65U5GdhZYUVzfxhXAcKVXf
YHKYH7ZGE0RaDo+apdeMxxt2+cIl/Fxj68P/klj71vFC9Qj+//0wz+zYYAiWh6oDcc5ik3kkA/WD
p7YmutfTBkXfTiJKdvoI/2u3vC0V5l6dP2CmFbyNSMXqlBXLK/AsxIWoWkJt2+SSlHyWs+WgI+FM
m+sguJO2+zmy/lyNxtQ+Z5PiA8QJkpDjqxn8XBy4nVPlrsH9uketGW4CvyCsqCFVy64RwL+ieEdQ
ZyfhQL9XjvGrjFHUzJyOeoP4KqjRPMyrJTnXPhC1oehe58qwTlLjys2jaPnuDLAKvLzmWdOML67N
uxj3K/6/jSfT+Jftt5w0zcziRprx702YvDG7+9eKJyj1O8FnlC3RvYgwmGfdDlXUPaCcfe8bLvEK
ANN7lAMkG5grJh5TREUTfU+5earSui6tsZwcsvQS/tSaPKFzNd3f0vX0PZHZN89hkZcMWH8ALFDS
aCX6S0HtyOJvDfyEBzTGXy1pnoXQCspXEm4+12INhU/oZ6PW59mNuhOohrUTLDyMJK0Kc9blCBXg
/JeSbRU33iE0QWjvl7w8kV9xIWkZw7ZdLCq/MxXsuvJxq8UlRJqMUTPqekoG4PvF3Zd0Oo+7iEXg
z8lCgn/6l92XH8J/b3Gzbo1Kf9XluISl6/NI5Tk2NsCkLd0eY96BewUusU/k77YM3lAaqh0WkBT7
hzRP6eLe4roHQVHIpzKrSPSZ/vduNst9AJOR/IUxrIxh9E+9j4Erq598O1SxdNhaBt3GI1u/TRuH
RhIP9zhqWHYIlpmUoLCQa1QP7CbGqdGMn7XfkywoDLJO6jOjb/HMXpKWlag6l4TgWnLG4TzKe2bk
Iakk9rAD1TzRtMEyH+1jm1ccdZz3I6X02RzvyD/6DO5an9ELBT6UAu9/NOO9cRE62g7OSlk5BB2G
xDsQyLjnLiwLUhKKaoxFq/gpn2ri19Q/hnbuUtJFG5FLQdQmY77ix82/m4WBQhxVrwm74MPUPjib
cb3BHjhf4L48Uiu49ty0EnsbY+PsL+tU1e1VBNigmV27PQnc/bi8a2uvHxN+J5KnyEBqtGc32zm1
kGs9eKckixbGlJiMt0FaAJ0SUHvifWtT42fE8fvUBRvh2MehM1kzaFDcsu9BXKDeFJTmHuM2wLlT
YmiNM7s6zDAtxoCB2G15DwnTGHfSmwueO4XDbbwHgNFML1VGmVvgNlcCveWZb+gAtp9uOwtoCrLo
wJ4c7vdYvceZDOfGvpUjUsoyBqtKIb6BYqCxY5kV+VPOudrXP0RjpDjYk3SXTiWoUodoBa09NCXQ
ELPUb3/Bs/8/w8Ys36LggGLrv6/Ez+n/xL+r8LP7/I/fsNq6+fqpfv/rH8fks8nhjf36d+DYv33m
f0HHRPBP6QnXg+ceOOJB3/3Hf4y/2+5f/xDAdx3Tdf+XRvbfzDHb+6ctIAFKV5h0Aws+43+QY9Y/
ZWCDI/M4fdHx5Lv/L8gxAGqPamHepnFVHn796x9MUpL9mC0E7n2+R9/5vwrVTWVmccQ9cJdqUs+G
vxGjrL85cnkCCNtfXQOJi57DTVO53p/Wl/u4NfTvrBUXj+I8hNxx3WmJjDpb41sVdJ+LDsoja5s4
BC+JZ6VzZyZ9wmXY5koE3/hH15oQEOFVBNnnXHZ5iCwckFl0lmePHr1hCnAPYzr6Udav4Nqcz1mR
sheL8napW7x4Pitbi9jGCIx/1ZTewcSLiEdowIgfUDGHlXNNFOScGv1nJfHOmpAi8R5LPM5gCddA
Iu3Q+EAa+hgawPKRUbF6Rt+FjrzuTIO3vRi3XWGoCw24FATEMy7DIPllBTgMyHyEGtARLi+KTEt3
Y/PORPX6bhiEPAopsktjs/cdY/kriWMMOunR0Cl9Qpyb2S4eid/nYdXFb674cOz8Zx6BdsBBhtFq
tDYRm/xq1urVrgYyhNOQXlXDrNAZE9bcNvoo+nbnWsykZmc1cFvSH4OwvS/6GYDEnWMjc+54t5fL
Mql1KzgE+5X5yEDS8OgU2RNuweGaDHtJZRww5OpJRKOLIW+yL1g1DtMk3Oe/f0Xn63EC173qG9cH
mCnmbVUpCz9tba6U76ptYjjRM/WBzjqdivEbPlC8kZheD8hkMU0hA1YVN3HecqpANnMgl63Z9G8z
4OAzz1zGKQBXyojNYzBXT2xbvTfuakpR0sKm8uxm5nSusvYjplHgPi+K4ixGcfbV2Y4Wk/ozkO8O
AsGqo4D4l60s1ggR1vueDEf9cM60+XNWS2s1K9xAborth5IG6pY5Iz7FCTLyhAGtSwkHyPfF8mC6
+MoNWa6HRtzUzNemuA8CLqSlQpeIHPEBBxdU4w1ha1fEgB4f3LmhQyqnJ9bvRH4tk0VtkBm+z6j9
26oJpoua/ffcotRydszuNFk0ePoWiKIxqEivDJ+6CKp9E1S0mAXZc1QGMGrn4q1ogkvUTfM5zcvl
lqv5COPyUQtq/uioVfKQop/MTuOap+pz11FxiICYJfsqHytW1wsaLRnD3nP8MItYzpHKERm5GcxU
B8NwjmNOEt6XUC+Dc9taSHccpEN/MLd00Sus47uRXR8JHevGcZmzV0x+UuVgSbs5YnCcCoE7C7NZ
8rCQa8sY9rj8PtzeOQWDVXKd4crx/TM1wQFNwhMe4RZ/f9nZey4R65wBY2P/nXM4ZblpzF5yNCkL
OkmrxJWtpr1lY+Ao+l79kOlTmRPcwFr1jvro7msKr0EDzfMzOeI1KRv9Zg7DzinZriW4hN+iZdhJ
hxWIZ5eSht8FDkYy4cEn2b5WqqRjwabrh063J+EqNhK9fnUs96VLMKhY0Uw026S/I+/au5ngFvZt
qWjoGEmQVvkuTYM9Y2d0KrTfXBMHnIjkmW4B2UhIToOM9XazKcr74ljvZkl9KXn+bTnbREaNmXbe
qF+OvhqGE0DXhkpKi32U5b6j8oyXMs3DVmEkdiMS03RpBilja0GMrgu0fbcILXKlmadknJ3t4Ka/
5iWWl4BkryQ6caCdtDniAz2bhIX2LM1RYbD5R8NgHH2iu/weZ0Jy2Gt3eJs2g+B6BNs4h5joRShq
7cKAo0PSUj6RH9qZ1qrLsl1sVekbEZ2DhYDkTFZyhk7Qr3F+tYccfxCvVbnxMORfyJ84W6fi2GV/
b6cGgd+y5KazfOIKbKI8BuorNYBXmTF/G1F0NYzevQ6R3HhscKsiGEhvndth8HeWVhREqT9W3fw0
GuMwxPbPlCohv2hv1DFQDlGdeBU+dc1zgNnqz8JYip1kZcd0PM0FxnsyGb8aNX6iRmFe74zXhAbo
VWfQUNZm7ZrL5z45Xeh1ZbHSyMuYFDD5gppwHU2XbD29moz+fE2BLqbHhjkqvyZYPtMjKuatw+cs
aRJqHhQntcceu9P18FJrmJFIsjhwmvjVIfPwRNeKPAKL55sb2ytopqM2cnnsfeONLV2EVyhBZXVv
1oRFx5roNIxMYu02hPTh4UiN0kNf3Gg2Ebm85BQxXBxQS7SDz76AYYeLyJDsWbi31cfEhMoWZPjr
hYsP2KkD6Cz+vFhHr3y12BYdJbad1F7IKiTjroKsNWbR+IMJdDN19fyRKcAREPsJr1E3vze9LsyJ
P2TtHcOldXYkwezMaPV5aXFDylhxzPFafKcPIiDmW2/lzcRi6kdfYxQ/L7P5Xo8x2q3sXq2atU7/
YEFauf8EPgSqk+f1q9KY95DZigEPey34tiOiaDBe7HE908iag4KG5Ottk1r8rrRRr5eE2xQ6n79R
SQ8woeE4U0v3m4eX5wIO0EZNTuRFZufWaeqbWio2v4a3njKbNUI0ibChcGk3Kn81lSJ5jjo46sCY
vI0Z5/FRYuyqieD5Rw61jzY+1GvlSYVIKOiKhCTAv49be6ETgF2tRJ9f0S9060FSVjWnD1z06yDO
Xs14hGnHpV3CtaPPEWeX5yluJJL3QXKZiSnM1cI62AtQ0FzMZR7VzzghqOim5oUuGWJ7YSSBMXe0
CFvSxmhpZEClpYcb2Hzry7662ayzrToHeA9ujsPNyPGXLh3LqmiySR9RbDoRmwKLC5w0UIdPBeCk
9egX54GHWt5/ZW7JnphqXdR9bwqNJ5kBd7BsP9+QQ5h3jDGkL/yHT334kFH7wbRQUkPHURMD08Gh
JWRdx1h0hJ19eePjJMnJiUrtFbAkZzXXlBFF/qtXmfspYJIiBDzkL43nPrf8b0QXCksPoPRcfGlm
oakJjlVFzqhLsg8IgfvBzW24OfndAq3l0xGG1R44U4mWXnkwDyShD7YNoF/MAO87zSz4i9KdYRG3
m8ziJ+f4OzPw10z1WjER0AocGvtytZmHhYiRdHKAP0jt0LaIngO8Q5oG+4J70aq7tTl1Z6kAdVGi
lm8N9FtlVb8MZAfaIctfHp2wwN7iBNXWZ0Rsp5VJX4UJpB0DFLCK+sPTbGeaAApSNB/rfjiBcD36
xRWb5Il94rGMfYp5dP7H5tU3TX8zmphXS2BdmAMwycls0/QT7rO8+DM8bHNgKSBHohlpR772sv7o
HsqxP+PkppxhWnY0gJOwIl/zPqWmH3Z1SmkXi886Sr6qwCB8xy/bs6vzZLfpmoSZ5usEAWSlamrw
8hJTZDJcpmhDzferdjyqBNz4j+n6EIMN+thIKRkNn+NFfI5pWq/1SLwB+xfZOwsKcNM1G8rFvifA
ER00m5XrZH/syD9USkCVNMRrEDvPf3883Nv0BEyIP06s97mZ/eZQ30JHYiHgkuXN2uiVWjYbt7d9
GBdWvFP5B/XzzSdKxontS1DCsM6vAYjt6b1Olh8w+HajvbwqLqooKM9Jg8eDXZbhXdPMfg4Gg3/Q
fka2+PMIN5p9/ZErvqQ0lh2vYhg/pm4XPRzl4E9nFV+umf2hhPrDpFaXUAlpDOe5VNHrkuV/mmH+
rMQWRnEpv4I4evXAGWriu+mCPBKoc1xkX2bNyULZ3tVq3avKotdGkW8YjN+6ZOpUT7Qvv6Zl+0El
0Taqs69eF1+9G7yk/B5h6vOeuuXi2PJJgc8PwE9ajCn7KPs50mRW/SlcevE7MNtdPVEtkD9yfzOP
ycfXl8CPhLGQvazEQTMWM8dSFUrmgAKOZufq4KuKsQ9bVf1RlukXqYqwSD+odDw7hv7Qk/UMVn4T
SPu5CkyeVt3t8ePVdfGnK8ShaEiHgOL/KqV8jUa+9yR5TvDHmG51tXeEzUQDVUAdCXxhfTkgL6TU
UkvNe2UsgTN4+kdrC8opqbGY5vSZY6EPOvabXWs4IiO3kkoaj2oFnpS0P6z9Sb+wqObJbIJWcpuv
qcaE1UxGfHDGNXZ+1oOTzJl2WM7PzZclylvUkeOIlUHpHnpHrpF+A3rKwoZsvZOamPzTM9gPHA32
TL+vmfwcA3lbYPL50zhRjttusmmpdzJPf7rt4h4FVGbPzPaiczhtFN+SGdtkmbWIMyrgkdBMFhw3
aJtpsqtp1AX9ll9x6PfrBB4AJzBQ0mLs6tBI6nYllE6Obg6TaNJlf6pUBvQYFO4DKXnAmQGry0kQ
pSPsooBUy9AdgMUUytjxvKL0lgzhWafLzeqmaAditA7hI063DK/tPMPQN4ahPhk5FoxuUfl3Dsqj
3/5EPPKfZJfluPkN4IRTk2xxzC7wPHNkzzx0OUbcud1+4GjWzwR1Ml5y3qGStWo1Y0zhdIRF0zwK
jg+kArhjy4If3qWwxzaTcuPkJNfBPVLiYMAwsiEWdERQQ4sdWZmL+ja21V7qEVtCXx7JzuIUBHbe
43hBvAzeZ51aB99qn0VcjeeKQdfECUHx72ydpmQYzqMeDrYp2YLNpBBJBQZq9K6i44GMqIfLkY5i
UCOAZuJOJps+T4dwnCfOJ7KGJTHQr5uC7GpEKdmy7fQMJrmbs/yJPwjCVl0hsSeperiwLBkuYDdI
1gIRPrg2F2kK2OJYZ+y/Ry5p2zDZ2b17XhO8kx7bSd6Smyn1q/04zvqpjwU7PKthG2enR92n36R4
fH0yuW+yH7/6rrnnoAZfWA39VElUnw0QlJjumBD9PI6Owcirli+uQhrV9U70vYd5tXEvDmi57OH7
E0Vugc0YsUq2EGE8E3dU6nfpvgLhttdWNa8tvz0Alk/vZUogNMjG7NoOZ99KfCgkXNapNkLgnTfq
0GVoeIk6a6xp0pLehsrR/sjkkO+qeqeWPVS8Cne90T9X+mGMpDg0Z11ydZo+zJ2cpfbjAxSJ354i
Jum2WbVrWliXLC/msK/w9DuEV15ZQeFrsOgXJW+NkWLeGVVU7Nu8vDQorZix8+4Wx+AjMHafI0cC
azatrdEL662g3hCShf85zeSfHlIq3uicEyxGz8wH5ksepghjnYEbADlSuXMArpwxRHcytONkjUfK
X4+WQI0l1jvZ7kAq2d6qonujsc1Y83UvlocS3WIGW9NgL84UdvArgE0Fzsf7XTmz+PH4j1blISsq
1jCMU/es6Tru5OZnWhhvxX+ydyZLciPpdn4VmdaNEhwzzK56EfMckROT5AaWAwkH4JgHB/D094vs
0u0us2uS7kYrbdIqWVUkMzMC7v/5z/kO++LVFll/vnJBOUNUhBoSSRY5oTQv5IgY0SXwD5emvkwE
y6gYiSEPs7dw0ob+OXt46KcI+c2VT1T++Se/zejjjK+iWnUwg9YWytOaFvmVSXXvWkSht5oDxQIP
b/oKrjMN8xDbaAJ+wPXHOWBCJ6+pl/Gp0CDzZbtH07Z3ZF6vRm1AD52HYDUNZ6sskucyMFgE5y4S
hRuAfWGZFE9svhvWyIHtlEssLeXOM6ZboA8I7cy4d0oEohHIznQEdV6xOm1MlJMMc3CX4gXx6vqH
26TxunUJFrVZtokRrzCyUBmPsVEsYdgaSwARGbAPfVCMNmf5as45dlQLeqSDF11r8ACA/6Ioo8N7
lj8YSrMjissrnH8sJZwAdg5COQ+GaSUpDVuWrABXIKKb7dBplKewJjKYJzus4FztI8o6Zqib+4CO
EpeeZgCdk4MaybJ1GcQ1XY2WCnZzpQHa2irZlnRMXb4+eFpYSztq6OHMg3pptRoC9QB+oTLhGDgy
1Mt8bp0dhaeMH7j3sunouXLeVQzdkOTTc2i22c7r63NtsBaWg0QRSskydSRfD158SXDFnYhH4NIO
hh3ZjZ+jhj4h2q0918HCmCLuvfF18lO6pABV4GxezUrC2MOXCa7PJRctpgVEvGmHRePFGXDXVqaB
kdssby22yBQjMLQDFFWfJk2p6vyYcCrtZjV/GEYTcigNvKd4Qx6dIDK5eE3fmo51g5gKguBT0x+D
rhyeG2a6kDwz/U6cawL3lrhzFLyubnkCgeVO6OJdU2NWr3To+Vzq1DuMJ649WfjdUVG2SQJ4yalf
8VOrP9ugzZ5JFn6zhL8d2rF8eE2yamD2xyCWwzBEfHanfWR5H7bOeNlhEIXwUmUrPfP+GUTCM1g4
z4COBgJrcb937zE2UHRA5J6F6N+CDo5H5xIEa+R0hSI5HKe+EQc/U+e+84kjjBiRfD8Ib75TPoih
cbZ5Wz7XCoGueZ0H3ew0dpdtN1c8cyeWox6R/sXQJsUBEwRzyIT6BO1nWygQwW5NcdR9A7DzZmNV
xKgfreXNq9Ds4kffeGq6Ce8mLjgmhoaIHxw1Ik9QWamNAKcBVsBNiFbIHTtilOaiPQmDPoLAqPW6
bYAxNqjZ7sRXm1fDbkLV5Jt9m9Cewjh5qBuAFmBDLGSW9kT2DwkbWOnUOP7K9w44WB5T0Lj7Kulw
k9jJeUD8pAGc7FDbuJcwy998XhdLU9E0pJE3AfIZW4vhAKg4OSoQp90OecvlzYcaTu1NCCpEL5ru
XbT9q8gLrBHpyN5w9D6DOKkvVcFL5y65AJFV7VvdZ7t+lNPvdGTmgLJsFV7zCU0MMaQUq7EwAXxH
EbYwYu8gKzsmBXWsMUKdtfT1Rk5+u6Ez4L0wS+fE658tgQ08vwiuJTZMEpesgsuYrZoazAi2FKA/
ilZknmLyAmp1qSERZFUr9g3kVYQh0GlmJouVifVqKS0fZpA2uKAOKiPXGJ8SCzMmnqmeO1pYMaNr
Z92NEhFjnOpjhlHucP+McrnxZAUuF88md/kQXQd2DouewPhKJlwVE3a3+wTBaEVFALjeGbeHyey+
0czwei710cIGuKi7mkOerpKRtAYCdxDvoaaFy1zytKRXguo9Grrbqc93fmBtMqqRF9K0pi0LxHk3
sBno/XI4UUBNnhkt/QQNM4mY5z3GiBOVA78ZBKaDpeV0mKfkEx06uwRzX0DlxBPi2E66m0MuGiC6
QaiKOFphEq0wA4RP2eB39ITk38cKZIU/AEaocrKjhZl7MCJSxKxkqPlhoAqwEunWlSXItc53o30Y
7WqsssTr/DWQqw93MsWtgh9186JwozpJzMsrti2s7UWnqmHlJvLWF9gFReg4xDmxFTcaUpgTUCI2
FUhj2ObKUzb1wDJr8tp4UH9VroqPsE1IHvSKQoq+lyeWCAHRbBMUgyIjFZREqBLKrHYYcREMFXma
Qtx1FF4k28jlaU7RCWTeqk324cSNMmd6iHzklFbXR9uHPe3bEwamIYKt6a4CnZATn5tk6wcQUnob
uBr5ykUEK4duvhik0syN01Ni3VZJuXGRfW9pdaHv/maBo3ilyupk3WNCfplVuzA6itlq1jO4iu0I
0sunLHfQyabOfSiXvXt2o/rVidHpWJvdBpBUC7/LzAteJzS5akcOI7tWcLQ9nxRPYCI4Nka9MEuX
FcI4vRMrC3d5H+7AaOMfquSaScM7VlPrUUAz/hozPT/ieeEdNH8K23desK39qqW5E2U5X9yCS1s5
66vPibzPlEPwh7doYYO2As8PD5W3ie8qf+dt8pdExeJs58O6uN/eMi7nxwZJsGq8Zh939nTQAaxD
MsWc311wrxXD92n7DbEP7lHsN7hOZJhdo3bMEFndm7YzoHTkjPshapYydcCmuOFeYA05DRFZfdqV
0eRarFzkWjcKXktKiLPo5GvcNukmhrpbFC52Zq/6rOwux/9jzU9uZ2wqv1nWePv2HayXZcXG95aK
O1woVVvFAmqt2ljvKoUUzAIVckyGJbYFVYVpCaZL/N3qSXsS+lp0rcjhZ+HM9AxAHPTDI4jb7101
jZuJ7mS+APTJLmp2dMCtREfRfC7zw+RNNlU93e/BAbXqOAGdPf59noraYWdyt15qHrqOmGzMTYrz
khQE3QaUyjUQOECM7H2RZIuq8tUaOrG7pjL1V9nR665hIe/Z/p5ZmOxx+b25gj6+rjdhSN1fsG3G
Zsn3H5WPojna96cxrzEZ7118Bat2CCk4hRPvEO9ZTtI4MlG6l9gL2ASXj9NEblbPDyw6v82l9T7X
3rHdlnajN2V1ahEi+Sa8lE54HU2xd2Lkes/DfBVaGGr7DUEpViOYcLXG9+hSROOZw7ZLyqdK4AwM
7rsxGXxMU/JudQA2sjxnPq9/l/IcOAxs4f2iA3QRrn/ctQx79Hs4BtHDVlnN0leLGJs7SzED0rdF
FxKdUIwXPo9faXJtLcYq33EF/VUYDiy7FPoEyiPcoggWaLKqu6rjBSx2YRNMB4w1b42d9BuqGGiI
dTh5LSQjh0ydp1O966mAa8bauE1G8+z7jgHYMN74zMh72VXMpqo5ieKQYtI85t7A1Z5l+KKy6KuY
q5pKq6lNl0Vi0t3Id92nvaForvdGbwpnCpj7042CPrzo+N7fiywEaxZeCKP5sEiNfcQSYjWSnuGE
cUHdOxm5fOHiJ0+9XeLN6lg2NY8rq7/yc0SIlmwfo+HbpCCqWUkF7tPH92w0YLwn7NFIgM58jie3
3PQYeB7GGjx27vi0tucuXjreMn4p7R9hYcFPl+V3M+pZvhASpnOo9/zz0ITBKTPlHj4E0nlpv0Ul
O5BeJNGFWnGgNYRXZ4jOCz1l3UFDUd9pyUrJ8cj0O+54xYqjn6K2PIgOFmVeVeUpscl7Z00O/Z++
GBXoN7PoaGYhr4KR2TiSiHq1rPibTkui916GJuGRdjV+Eyq7iIiyBOV8ZP1nwXK7c6Jj6qprhC0T
xAPj9ORnNKo1+cl81VwJA2jPuoqr9cwDahBmvCY6ToGr8H44Va/Z3dM2NTc2fiprU+axiZG1ufsP
U1R6pyBaH97Uz0ma+cEJh/cAX2opm+cwGqg/8ti2mxZIJiW9VTAkYKw8AXIw/BgNRzCQ0VXfKWer
oaglmYORVWYn0q3XUnnmbig2TsyupSS0tfBmkt7t1iV2ust4UlchvgdnjK5511x9KDtRo7au5f3o
+6pfW43x2XvR+2Qn80Lgf1/ifzwlY/JUVaR7eoNi0Jh1qhGnhwkHIY30kLjHVVNUGzpdl4otaGEn
ZL9TQFvZHBxxkJFKcvrHNiAiI4gdcd/RQCsK/dByxbR6mI+135orUoF86MNbL4zXYgo+ZeRAG+Jd
NIOoXfs2w7kKtvTk0Ng6pns1V3dNtv2l2QWta9/7yBsi+fIndbBHd3aPAl0DBNE7tA++O0n6RtXw
U8pjcA6prDVpT15iTB64J1YbaZO/gdi5mUL95EU1JL67s0Ommu3c2Jy6nEhF0IDgsQNprdVYTXsn
h0Dh0We598Ngxwa1uzlW5m9LNgMYKCRnBubytUbfPXVAiaDeOFv0sCujNK1tqJ1b07EeQ+f01c2k
6+EXvsFg7YmqOroUbK3GObtQgtNtDVQIrBeW/Z2usD1bMvGUtM+B2ccPUYRv2G7rJ9KrmyKe63MQ
BhY8mrt4FG+xtgBziOP0BM0GEP2I5ZYfzUyW62RlRAdGu3cv5j0lqWtFMjp8iQO9BWPQfjO86U1C
D+tywQ6eyhweFK6KSJyjl3VHjB0/Bf2JO8Nt7EMty8cgxgHUNBjOezsyL4rGQc9uiocorE9jS+WI
WbvmUxw8dFAwj4oWnWXZD9MTwG2w9BtAwPmT7XjPuXfHIkX3myGCoJMW4cmXHu7LhLiAyiZ7Jzvv
m0mKfBE7jV5Fpe8ALC9ZPYQRdK5cmvdzedhCEsaLGMGusEARrfghdoeItfU2y1IqopJHgwzN1cJR
x7LKRxJRBDtrvmBCdMRRnQA4EvHDhdSZXig4V/wkYPOw/L7Stk2Gq6JjyDGCX1PeaizI9QjYwuAF
7cQUfFbBgeIOEzpKdG49z8TZw7wXa4tOvVxxfbkX9DHHwMOiCqB2+3dPGWsQiTXL0ZcaYsI2jETJ
lG9ki3LoHJ5CJCfzIZm2jcyvUs/VtarcNR1Q+AOtjCWZ6UNIs333p1t/GC3jmCWckGdTyyqm0Mo4
tKX8jLDi8Ic0xX6MiZViw/0Z+az6YJv1r2FBON5JcEOyd8dpSDjxhRnWN90Wzd+K1lQz+csy66tT
whpvNfRudsqC+9dDTxGZrmwVpU76EOsB9mTanTW7ukNXhyc9jvIGbInreyZfU6qIollep6aS1wyf
O8Ew+1Y6po+DhZ8FPdL3AnCnfcKVMy50o+5XXgFupGcZE1c0UWSioSCQsrOlZQBwlQqjQltN895j
W73ukRMJkJvubjAptBWlGM8sMh7qYSrOPcnZKuQJoSb+lqRiaO2Nl2T2zF0GkJNODHkSs4m8i5/q
4LJbRSPc8LKteS+zHMS+RLiYmoJLXnz2nOAxXd5nhpxxib2MRHpslYfEzf78MLZdSUyBSanDWD5U
ljwPYLiKaG/iY6CExjg0xdA+zN5OWa55/vrgg2RLdGgdzTBe5tQuHczqid7ChN845xE67OHN4ZNW
evp+H1Z8qZmTvESvbQCyAyw6qUpSins5T8ONZ91a6ZRwrVHVS5Pp+MXSrGeSsMGiMUGUagKc9zgU
XkpFPFj38TEz8/DEu5cOhhFsU6aC4uCZMVmwvL0UGfuEitTXnjDIyoa59sKFo7zNAsaNz/05NO8J
foqZiD2pce/Ntf3EpNbvky6Puerx2EblIwUFQfBxqiXM1DA+VZWVbl2TZpYyqn9AxoQMPsvsPLJs
Sw3s34MO4KzAJgn9pjhBZU837T1lCqcdM1n25utuvOqJBvph9V23t/LulAdPAg6iC3jTpExpKr/m
mhcK9cIbeCpPqh/ClxACA2a66MMs6mU3FfEHTpkXEy/vyyh8Mt6UyqwmEbzWc/bWliz+0bbt+yt+
0eaQTbLWMjcwb/oVgHDsIiZuAPhwZJHTWj/iIKKXSVasquKW31/jCER3cJHDwMSWRq1Wo+N0F68C
G0dDlnHtWcwsTV7Ph75Oj/zhxq0qzGgbcsnovGTrwCwRd5fg93jg+j/GOdDpSBzbKjAX/FJ7mSus
jGC/nF2YM+RJ244RVktcKZEFrcSP0QhbeD+4nqvOPxYACxoNU7IerJ8ZsC3dCQgT9i6sPRq2GmIJ
cMzR2dhiLjzqxvFI0f93qbri90TPRx5Q6OH4xQfXwxsOcLrcMtgJsg0hRjKXonhmW2HLN3Z/XMUd
+ejcN+/BmB5wqGDlNOwdB8G9GovbIm79k8zfFRUdYco+e2qubILGTR8D4Grxcz8bHoDBTkuNAPFd
VVKdcNDfoEWuLO3vhQgAbHvs/gaze5vqgJi2KKYrL+p8Lb0hwU6CT1Piq4pHtfp/a4/GffxRVlOT
xLL7+/ZXeTcft//2l4bmv//10/Yfn//pWf7LJ+sv//JD/6uZHn+16Bt//7d/upv/b//lny7o56nC
Bf32mSfFKmm7Jvno/uqEdkLKkv/Hv/4Jf/FPH381b+rtP/lf/mxr9v+wQ8szhSlsfj7u/Tf7h3Ha
d/4IAhvTsidcy3Y4w/6jrllYf/jwaOl4ZvT2PaqZ/8M7Tfmzw8MiDIXlY/a1PO+/4p2GunD3Rv+r
d5qaZs8VrmmZmB5sGy/2f6s+3h4pdGr/538Xfwv7FIU7EzC+6JtDsJcn+zW3dXTOOcOWlEWlq6SO
SG950OfRR8UuE4BkeIjkMLOfZ26ah0Q+J27JzSEhvRSAgEEmndB9i9ZfRokiCJvA/Kg9+xXX5Cbg
ys6C7r47amkQtnNFRqrG6h854CbmkcUDirNltkeSBinv/XWcOc7CHOuYiG/gokMPJQN190BvqHMd
enONY51tbT2vCTaxVYwbHL73gQafSxA7w62rdrM04f9CurhvO5e6no1jxZFNQTqTVh2TqNFnb06c
XTN3WJWCOnnxgvWAC/p5iqcP9lrm1Waazq49pWGvjSt509ohly0RI/i52XNaVcyrX+FpPWHquadt
cV4yqFIFZtnhoxvHLrnezgHeFudLoBrykUi22pIdf7iT2NjEkwylAqV6mO3mWzmW8iJpXjvAS9jN
5GYvZZNh/THLVSZHRag10ouc5fSOMC+qzaCL3SAqdxkaHd8wq8Bfl5tUr8HIwoE3PBqOeRinV+7i
zatsitu9+mSpK4vQWFljBU8a0n8uLIQorstNHICpzrhg1ww8Fwpa8bKN7sjoUu91JbMfkCQ21M9a
x8GpWLmHHM5hmdrwhrgfB6X8nlsZsKVhtC+DsuyXHp2Y7FH8fZzcBlo0NqZZYL4z2/EYmXpdhIji
NevVcrYcTvPex/htYRIYiysiSgFQ1zi6QkZHyjiXIca/Y+qgAnDxQcgPTYJWvM6ssPEIFHJsqT74
ZvqzuMK2c85BbGaPQATPxAWKteMrd9N5utpaQ/IjDOQ2ytz8MbajF6OFYTgPdMFQm5I9OqMufsiZ
ky0LXLFOE6ThyrCh50B7IRNNmVDt7TpTPY3FfeRIRbIwfWcCAAiAARvpFmQ2Vwz5jqwcLenICsHW
ZsYBYXjb17N7UEPtHmw3OAcgR3aozfOptpzppDLeGgbbwNngK8xA4K/PuBXH52HQ7WNrGQubclG2
vTaNHy1bO3SGV2dQMYXn7dquRmJbuNcooy6zCwfyD5dk5yGHxhBE9nSjsVZDL4Lv0db89LHlDq82
uzm/noNTj8f2UoAO3ssqegqqqGbni5+0KyXr3Cz8bG2r/DkN9spVI9RMlx3TBqtosk4LKEQkm3/5
onqljTxY4D8xDqHF61QVytt0XRqcR+O+WnC9W4Lb72K3po0vGAAKi9TMJ9AgvNE/DvSrMYiTA44b
4s6FQeVSCFblyLWaikvVlWtRWCYNeFlxKJS/paCa33/wnH1YWfbJAju86dufgZGN17Gc1HKG5kuu
vutIJPqmPEqgejrD2NNybQ5S7pujdI5Dx5aNfr8RYBJIKSNFwOI5XdJlnZ073OpnX0C7puGFYoUS
j8Y4hi/FPLR0EAeXadbDQ1DzF86pvdnLsdi0uMT2llQYXSoKoZ10eqRXdaltL0AdJrdld3zXhhA0
b5dl/T4u5YPpxfhy7h2aFjb6KLgit3X7FvTJ0HbyYkSJc82c9M1JR+Zj3HNcvwpMbxNvqcqiIR0J
FPf1hI8XTPEEhIgVB/medsN67ZwA5rkXdb7PKdyeIXTVYnYL49iI+pS3fvpiSWrJNPJCVjnfR7wD
Z8PMu2sXJbtWNUxHlj8Br3btBxbyENkK62S39Dx6Kq62gdJPX9adMB05LJiWCAq7YskirHyIQLoy
DkGXtnwwAvdne8yRMqVFDSd1xDkqVUM7iRNchQbTbEMu5R1V5EeAWiAo/Z6IygTTIVflphO9Xmdu
+r0o+2eioFghpKyx1jDNFr7zHGUwmKxU0nkWRdNF19b6ZAelcSag+Sn6cb61TUYHBeEGm3rTaois
kzHO+Gm5qDuqDTcZuIQF2VK95b8kWsD3e+0VkL4UvThbAvPZMs70d3DI9g9XTyc6TkA0Zb040VbZ
Le8sg+euxXyAD4PrNlwmfG/myp9LkomOUeydzN5TidSxoog2ROJR2wpvb9pDdI1gPM2+qV6SkMPo
94AL9AUQU7oCwJ5d88w7Fa7dryY6pE41O3K6wwY0xAA8IoE8QLHxcIxo3vBTHFtuW+0IKRlW55xL
3mGmx35ID9ZziXbodpGxDqkeW8wimS5dEuq1MQLvm8Mm2o5JS3q3P8ZxxJMkYsOOFeR8p5GLiVf8
YPIuGYVHGfeUuyslE55zQ78bers6M/v6ZFh2uqZGjfPoVIE9J01vcVhJvhG6tvXBZu2C6A9FSolP
8b0uGzA8Ztw9Ycd9cPhq9xVVhnjh8TQhrOHQac+oLuZ5zKafAPzeE9PXqx7IzyY3UlJDuZedBtFv
8nB684Ou20eab48YS/009YDw0wq7UDp0G5DrH8bovkuvvfPKRnSkwH7o4tS+BSPXBZdBcJ33vJFR
amhu71S9cvxvnGzByTR4pKSsJ9aGEUM6khCPZTZ9S+egO6m09oDUtv4akrl3sOKdw3JtadZ5daAf
iL6btK4Xk2PuUtGxBuLFe5nUeOBxyq+nVfrLBq5zSIPCp8/PwBNQtm215GBuCS3vs3vFX3L/8PVP
vel1y5TKKwNM5rYu24QOOJYYXu1o1gruRASsSq++4+wFVkBAIFO/IaKwmIYiYI8/jxsrJgARFgEp
LgOgSy+QqqdO4gnN8QizvSh2YAX0ehhn1KM6aDdshxq67oi85k2OPkiMhbM7bfbuQFeBwaYqa+ue
GFTWGYt+KDA9hvOe415doqlRy3iKw50cGxPPfoZukLQx9j6+/dqfHzIDmLuGobgdkrm5UCXcbcew
oaGpAU0RB/46L51+17empLRoWGSsixEApl2CIZh4NVCTIjQeIlW6+5b1S92QlmAlTYe1Ye3jgKIy
I2DxoQTwet0540M1FAaLsaLe1yN5/rGM5k3d9inSoAdjqcKNDNX+ZU49++BJ57cx9Xc13Y/ItCfc
oDV6ao/m+Unvyg4Y4C01yp9AV4EjUkh3DAMbDMGAAuxEc7PCOFVfDL/eBTasp6LIMX6VYmkK6S5F
VponYiY3uoxicDghBMXBj69xISgCQIofeG2sPQbG88wRtijZzRKecfWRKwp9Mlw5T0Zou1tHhbfo
Xq5tuqa/CKpBb+EGfrP8hnI2Wx2FlXJZxheMsyetmgVWSDoV8sJZiDly+Qb28TrAXLMMQnoOEG/L
59mfhlPYer+NmshVJKf8WJSe+zQPPbXHwbLmQXBp57K/0OB8M003W1mQ6Tdc5cIHqHPk2/zOPqqH
PAmtZ8q/wueSRVpmFdDXKy55rZW/5NgSC+ORPMiHlFV/lSZSeaVQdlJ7G3UejNmwKuDm8VfI4rY7
fpFcAL8nG5Ng4Trs/G4nZtzvPFnNq1E0m9ihQWLpJveyYc6bTdyoCFJg1eDeh2WGsPP49UsqM2lx
i0Ms4vf/AkAYh2qhvY1AcV6YICFWrnXP5s8x7TSTuZchERqVYz2WbggdpHSXkLbUO7HQmw+zcOV5
obevZvwVfVAYh7jV4y12bJ4A+NZeDJcbRBdhT7SyAblpwopJ+a0MsnYvhjjaiRoIl08lqTfn1pKz
mdsWC09YVS79EnMvXnxsPwtAFvy8mwY3mOP9oEP8yVbklyjH3X79EUwkJ00fHUbt8ZjowGLNDBoC
OMuN5Ys+Ve3YrHVerZuaxQXEXnxpnlO/EvNGACF2H8BYBki5iXOynuW3ErFGxgdbU15SP2UVxjk7
WrJPeBoklVqgnUCWraWIaWEp2oOa+e1Lj6M1bajobAwknX4roHw1uIlkhPNjlHQe1lwJJpUua/IN
uswfhrGVvHZKEFBD0Txy7agf67Zwl7gYiu0/f81gIAXLADnMTVjiNvJ3bNW/Rid9DXNzrwMFvmdi
yS25l3Uye3YnngKY+LCZ28Fz7CcrF8f3ZeixCCqVHzgh6hc8b9GjSWNu64v6JSH/sgw8+u6NYFXz
NMcfTd/sJO1qOf6aethbS8FxLMd6utqQLR5Vhm0fPs4L6iP/Eisudg8ISk4Cs0pIayJW2JuLTvfD
N5Y0VpCcofXJc9rw3p8DeJ5OUMOpBcm/hIYcoHxzLRfYWeF0W0c1deqmGlKBRWPEW2ty1M00CMnP
kuoRq06tS5170BDqytvmXS8urGrFZRRGvSsCrjxxT4keXzGMCAByaVbAiNGUP8Vz1+6lQ5t52Nni
uZ9bFvAV5u6vT3VOyNdI4Ed/fcqI3uyDuG+XX5+ybE8vXlt/wwITPU3YBYPGgmWU/BxzaEuKemU0
6OoCz+M8x03z9PWB4hR4DoOpD1+f8vzLMQzGE55uAauMzOG2pzT25tF4d/Wrx2iM05tww/mAF/ol
qaj5MkY0iKYT7drzcuwzFGGXkfleBIJOb3/+EVsgWodUHyJnTq54b5Irw8+xkaMEW23Vq1pIyMKp
d+aQ/+52qUPdi/dNhLRjuB1Ubt4bjOPhUvhpsALc2y8mz7NvehrWwatTRvGtcX1W57VzwHLunycc
1yuKB42lT/UrkwJFZjVPq3Pgp/C1wZNyqHmnf3xQMRApTbezRUTmFEpR7Ao9Xnk0Ku6DMZVI9193
CzAQKvBo1w7i89cHKedlzbr3RKdSeKitcsfJOYO17eufMz7r/WSL9majevC8Ti9ugi+hNisAm2bh
0gCEImbL9PnrQx0mpGDYJA6CbzhmtOYZlJ+J2U9Yh69PE4+qlgpO9prtS049kU5OzC1YZuvCX9TN
4DxjjVfXTNqAjSz7+esDVpThztbqPXWoaHt9xi4DEJGn/NI1S+4GLFa2qBH4y6gsu05KRQdY7NeR
xMgBq+hryNf0CGfknJCYX8bkelEZqOprs25t+dWKYKvNYI+PzAWU22F0jvOHwtflUQ7Cv4mknxdD
Wszvo6eugC3lNza1zta/T2T3qnERTt2TIpi0CChN/hgTXn0s4L67Mj3EDHx3HYscicv8Z7BOICUg
CoQhqIGRfR7Mcfw1uFDuc+g0RhvGvLpmiJJRX1zIe7HoILdM9Hz2nxkC2AX1UfLLahgOXGdmlYjd
wJ2nbKlagSQUmyD1cm6Cvtc4G8ozAGN4sPim4gKkQS0Q0tSpK1y428Rxh6bZNxYGFYhJTKIVvKRc
ijdtJBsbPMlIvddrVxo2jw53OsJ/Si/Kl9VqqHS8tUdYJ3iLOMeYJxKF9SV0ZbY0cMleDKnD1d+s
VPhZZrb1egRDuwid+CNO550RU6VctbJf/M2twomIaU+ZTmF/SHzdqu7JLcMtYuHV+cu0pnYzwoPc
dPaP/69Lf6nb/wddmse0baIrs63w+AcUHv9/p1Kf3j7fMvmvKvV/+hv8Cfsw/7CtAIwG2fkvrMc/
NWvrD9dmLvSgevAP1j8la9v/w/QD4QD8CP6Xzv0n7sO2IIT4gSPw3nPlpCjhvyRZ88X9RbI22PAy
paB8i79K1Q5yD0J1J3dKsxXu+dtjNi2UfQWHbFOsxPxZLOa20jcf8PEW24y4ToxoB1zRyUcVymGj
+opaP3uqQvaaBQoejUp5e8Jyln9WaR5ioXDGArF4HMgepdr+ZWah/5pXaftAFpVKbj+lVw3jHuws
/EzY/e/O/BgjRNPpdCFcm7TIouECTZ966eITsVz70AJi3IzACXZzo/pP39N0ihlg3o5Zps1fE4PP
rrYVfboYp4o7AcxOj0Yyw53KK0d3WHWnMdxIspVkDTirQYBWIq0PnETeo1+E3FCki/tvzKMcq/sI
OVmaRnYnKWIFw1UgiF1HaRlfw0JXJ9+Ns88mnXmUh9KZqxVUM/oSSe1RuxJmnc+jNsFbymV7+Ehd
g90ktPiDwpnyUsW9s6yDxHrKMUU8O1hvHwy/iG9zOBfEFc1u2RI6WzqqIr8JlXHtJWoKdz7Cye+p
dGvG5AiHikD13gx9Q0dsbPXyw+yViLcmwq21UZYHcxs49XwkSGv/Lpg+1qmiGNgtM4foks5ZrwWG
UX9YWWt+z+M7ubHU+d1NpML5W+6k8UsF9WJYxGGTPfDlJzAPh/oHz0VCDkkimv1UcHoQTR30i5xg
y7bMxXtOQHkP4PvmS9BzpV6EHmVQa3Sj7vsUES9Kha7pM+vVKjAHd0OabjyOZtzelAwS2mddODEr
aQvjG3bM7pQWkht511Scb8iRa3JdDCVTC6xk6bUl0jMmkx8Sxdu/z/zVKrFlgCfAjl7jPBqfXQrq
EGgdKgMXQWfQhQFt+kxSycOBXQ+IK26RTWAxBd6Mi1eHNqfnv1N3ZruNJFm2/ZX+gPaCT+Zm/ko6
J1GUKGrWi0MRknyeZ//6uzwr0YiIrBt5C7hodL9UFhAZSdIHs2Pn7L12VfkMfGP6lyKpNYKVnUbT
j8Msx2iVTVVhb6ibNRRI9iw/7XpE1eeHHCLWfRaLcudUZmpgxieICVV5Xb4RN1Yck4whpkNWeE4G
/Mi5qzHx+XKp0mxAoi1IPtIs1yexXQ/QcHV9x7dtWEoIbFfmTFIu1xNtsmuhws8ay/8itExiCUxN
/xNPWHkz01HDjBNbgXOqas5+6JrZOfdlKMdHDYsiz9eUx/iHy+4zRUQ07kK6lM+dG9I9NVJy1Nb0
qPNhH2YLwl44YXBjaFFBZkrXuSip/AxqRzGO7+SnuEiMSGHrIQCSoR1RdOezez0neJIrE1sHYy5/
21tE0I9BguB21EOsG2LmiG7J4ZiDqvBUTQRuDqaCLpD9PdKpObIKeCHJP2EhnE3hEngTqWo6KdPg
JA1bmR+DGXginOpD840/tJmpV5URo/YK+52tM7rJc75TaqRnKzdLlGk2YAJD9qfC6sO3QJrtrsjE
69ANGOnqgbo5w7WcpD2zobJJAZ5UqLybjlCMvs8R6UlAIW2VbDI9GbepBpIPfMot6TLldRI2DtQZ
h8wso7ilRZRsqmx4TSzwMX5Y2tsiAgwzmcBPzNI+jvV8atNhr8KkWA89CUrI05qeA2nyidQAM3BS
78LlHZUN88OBI/O606yLuxCnBzU21xl2+7VVaxkeQOdsWTFPu9PemlEzH5E2AYvIhSKboBDMgeyQ
MGsDtjH7AW3hdhgOmVONuzJsrM1QC4iTVIjH0fINr57JSy/MzGYCPzEUDDLx1TXzY80RHwzmiKzd
vqU1yjnPvpotbIPOhGU0Uuch6q4Br+y0vP8cY0b5LUEIHX7TclJ3EoMoYACyzM3ypXbDD3RrNw5s
Nhrr4WoUxp4DKoT38KF3NVYHe16l8Qsm2K0v2pI5oKSBFrkvZmieekXiIEG+t60a7wwEsVCS9gZE
HeZ45RDta3hMiW+7XpPq7i5HnB/r1o7kCc6C7RrJ16Wq3BfaTFuGZ28A9fYhryMznPqJc/fJdsdN
QPuc133laxgtk9UAyT5P9kEQeTUB7c5TCZa0G9UOJM8IP8BAOud8GAC9nQoABvChsmuvGi4sImoP
h8iVkBY5KAPNtZ5mI0/JUQCGRFi20YIw2ePtlKskdN+AX7kHfrkg/HHBGN+Cf94oWn4hocVOchc2
N9l0DGAXavD8iUTDonGbuOqlSliF7eLNJDiBM6vG4AzbxYUt+q6o80s9VHvaKdlucjOYNkM0eqms
AbaS7UvTBDYLJwkfTSW1QPeF4/jBAO0xirdUQsooa4IC6d0juDIRqGPZNOiBsjE6Jb8vm+EOAe6C
tJMVi05r2c1bnwraNlJaaTXkqHbQPKsirBwt/bAeGAFsfAYBKxjqCKSA5nx3Qr06+skiDJ3w/OF7
706w9Uk7H9KA4OOgOEhd+2Dd6fdCIyRH612aejL8liPa2ZljtxkplmlkDWX50oAxweRouwCPWrvp
3gEET9h2W+3UyTA4uY0A3MXsMH5rynr8Ns8FuhNFNgRHMbrHjT8uU63quXdNAiHgW/WMk8A7FkUo
N9IqUcoMaXffduzxnNj7+coiGzdEAGMER8fA70URpOK3OLJ1RMZuHa2zqk2fcxouzDXmmB+gxAS3
IyksmMdm04p1ZM0EHNp1a6YeD0xY7yUERpwsIcgLPXGq711ZQY+QjGteYrpm+cHSDaJO2DLmbD0x
jQK+Hi55ycCwh0+ArMW3VFjOQ4vmHIY6tR/9y75ungm9LV+IYRjcFUqr5INI3CyiFS3rS0USb43X
ftJeZjeg5zgu2xlIu/iAKipOLrNptdFdaGBaXGflWEJwXayAHhwSNq4C6PwlMEI1PcZQVxEP6VNj
3RL8UJ9QWYpX4GMk9NJ/BkIw5OkpLJLmdQyD8Ksys/KkfLe4dBzkrmKHNmpgGizjMk3UDqJ8HK7T
gIfMn9DDrgNif/Z2juIVJ6crCWuOTbwgKHIrckikmxAzrIpoO7qRjTu8smav5nvVK7uFO3CPJrtc
QHLBlkMqn8ls78ksQHXopRXSBNQWI4h0Phk3qS9rBFsKyif1V7GyltxTsjBgrcbDY0ZjL1hj/qzu
wLYkxH91vRh2nWmIaydAs71m08+Q6OcjtY5fioJJ3Kj0AkK2ig5z20JXMoZAv7Max3xW8QCC3qd7
T7cDLcQ5auP0jaYsstXeFjM8iUqh5lO8HPnckQRNM3qNlQPRXDkYCNbpclZ56O+SrpvepjIUFzeo
UTvyLDkHi5i+F+LMsQnSEZluy8AhKGWuBMBp207OTGwFw4rWfw9xZV8Qbte1B/WGpZ/ZP0p7q48u
kxxCgDIkJH8aY4CVHFWshhpsVMS6RAy0b2v607et3ZevtAAqcx0wuT7N3IhjF3aqQlXb57d51Jh3
Deo5KLNm0N87Ygru7SxVl0FNNFNx/3JTjag5YwkY99g06LVqYZaTEYXmxpso4Y7FgJUZ8EC0owGI
p8+twhej5SnEnmZ2bxPiSo4sWLuwQDjfjagVTErQB332xFQgvkvcu8psmu9jYJRnp2UaoBnM8tfJ
XDfsLwmmNAP/c+CI6N4tnHA7mXP9OAtTvoG8iyfkyun46JDWBuJmyIJPP6zC28zXcOd0pczWWQpC
KGeL5Rlske4C+e9ee9zniylO3Wu21evMmf3gNSsnmxe2JCNFc0LtTcuqiPB1rStuCDwjylKV8hbP
E+DBJDK9FAchK3YknBsZNNM32ti4F5Ww8BQms4Dd29eqfXCngWYzMUMi9qwgUlDyxTSBUajVVk5i
eJptx9nKKs/eUWG5Cw8tHS8drq0nYeXygro+r9lUrGDnBuZwbQQBrEYZ+fVdVFt4c7rGpDw3us4w
VmYxwmgsu7COrmTMN991uB78Qz+5weRlmhrRXE6+fEi0rrtPgtklSn3OqXAYtxRXliQIYo1Hqh6w
NvjtfRSQ+sHLhVjW6weX0bRCGW+tO4IuyPOYhvp1aKMa70PvovvRbX+8ihzTAnjdOuGhMXLyHgoz
at8DCmCcR0IZFzQkVbdqVGcj/SEM5DZQrE5oD6vLgIHwTfnGcDGtqOFpIouE2TIY5ogRAl1g0YBS
pmDKIWOpANVpS/V3nyWdGbyLEh2YZyCwss8K8SLxwD2YOpmaNJSSxC7xzDMpJEwcFjOW+qihToqn
yIgpA+cacF3TzETeYJtgBKqirwFJsu1NQe8/on8xv9VMhT97/hqDtTrK612N94s1v5ro2qZxXG4i
YqDJiyhD0iTd6VGrCEK49qGmn/NFv38kzU0/WYXChGWPhrmhyDexgzmN/+5yPrvoObkGGw4ZrkZc
L4qGzQhVFzErgcobV0X9YkblB63mniEqbQZSRX14UwAxY714Bz9Rmue4D9JNYobTY5fiD7Z8m8l5
XhZw83TMe+TD1ZQvPqie8wLB3OSUMb5HKJE01jX2dgIimomoMhW0NfDqeV5muRFR92R3WuUT08i5
3tSqGm8IrzAvCSPeYC0jI43x/46wTmZzuGWQSrahg0vyfQK57LED+lduUuMfzQNcMEDB5n1amDxS
HIvsp76o+fep3sIzTHtb83wtk+PJiCPtodd6uAwixKXjmTRNzF1r8V8rePK+T6lLINFsG8GFXRDr
skWleow5oW0Mu1Uf9jxUDLmbDiNFXbzTO+yu9YQhK0cwa3omyZLY7ryl3W2Z+ktZoiwSkVhwk7gE
CfWwOfXhMgE806OMAgQQgbdKuosjkuDoF8F0qi2TYS2iBTgEuG3wds6I8ujVUCpgcDoy8Ow2QaMY
PXOS3OkRf1x0bbMZm6R+4y7776OK0fCGaQRavNOHx6Ap5F0AZ3QkpEULjmlqS7BUo3+emM+/RrKb
z77RZoi1ATXBF1X1mZaHOjhOmUDuMS00cg0x8kA9xK5IdPO5gjBJpIZT4uWucJQe0kqzb/UessNa
4h5fwkJgi6qkIyOaV32PEBI5gAvL65QYdGFZXGnszySps9ugvuAh9dKJuck6sOb0EA1z/Oy0SfdZ
BMzbqX2cs+OM9j3bkbWdNTE9FI3gxOMUDUE0sdM/VOQKcrBXpnkwZ7MgCgGz2atjxIRGUbC8KVzy
vPIdvXlgF3p2k7ObXll0MM49hylSfZSaYFo5enIicqHjJBFaNwD1RrUizT2+rdOKVU/omYZ9sJMH
6PCwSXzslvfERAVPIcLRW1cLxHdHn9pz20XGV9WExOWSQ8MCgythKX4QlmmDbTyXiPMRFuh6C7Cr
tDvsRrhQrUCWdwIr6SHNuxBCHOPOxNVGtBYQv63Zno8gw22UiShfqF4KcVKZO94g4+qtFYNKXkjy
vtxzpLfpvQ/Y4gH+JfYSEkOIvShDxrZVAtENCN94KiDIG+skHSDOcAcBOzgAiPBomF9S1rTuZQOI
0pOimgEOjPIp6cAJ9kmi8ks62sOTw/bYesqqZLqLjFy8JfY4rf9zrkc3EKaZ7ulzhF6PqNT1ko7V
fpWPJudeLFOPVY0jxjPkjG/sv7cH/pMK+3+I7Fq6jvp9QztpwveP4fOz/LGrjWZ6+Xt/aq/tfxim
6dqQ5qgMHXoY/6W9Nv+h6/SxdVsJZbnKpsP9J7baMNBeC9d18XtbynVs/nN/NrLRXjuGYfInqMdM
m+b7v9PIthBx/6C8hlntuhKbhU7chqmQdC9//oPymtOkH9ZWbnuYXq7crCGhU5GYnNVvQAHJypG6
lziQxeIaHyrj1bWQ+lPoO0TJNv2LNcSvXVnfOPU87QiJoV3aQAZuq/Ycc7hY81MiTxbTq8H2vCK5
iYEgOy2EM3Gnu8nLQJik209XlkvrJ+8ccNOltsaBcfvDbTn/U0n+H3lHfl6Ut0jGf9aX//ErlYX5
VreUJQ1l//IrY6Cg7TwVmP8INDFEt038r7wuz7oj//ka/FPZ///wSdxnA1W34QJjNWzbZSDy4/VE
4GLNVgb+GAst4rbnUZi3U1t4bS03v/9N9jJp+FE07xDeYhs2/7AE/1jmID9+1IQnKdOGSvNi5M/I
Q9t64WIcMhDd+Gw4gboG+HtaHanTQ3BBu7pm7c+3g2XBC6zQGhsDvj7OcHYkX/mXHpD/nLqEyG60
7Rdndq8CbTgWjnwngFoWurvuIGCDHydBr27i7yiNCYkI6pU5OvDaOg76mdU1B4sFeN32ybix9Wgg
w2N6d/r5taqiNxatJb1JF39z2Y3FIfDLxVDY/jDV8ooJw/xlLAPnIuwnS3O9Qi2zREYwQXUkx+Sj
DFHXFfh7ipcyc9411WNIozsZ+Ug8+uyD1M/P398YU//Ld8ExZ5kW+4gNEN745bsgyMU1FAhID+xH
YJ1StB4lrnGNNRmBYvo9RU3twABoDH1H9iuQip4mAE1eaJiueWd19T3Jbt4oAH0F8n2OgzeSyrZz
Ki7/5lclEEphCWGv1SXBZMv87sdnKI8xySUAVjah7b8mAeoPqQ8PoQuREqoe/qXooemKA3Kj/Tw6
u6jSn0gRI3XTpthBsVDP8AGJspQtGcYLIyl0nIehrO3V77/oX+4vX5SxMgNBztBYUSRxAj9+URHg
RcbspXl9lN5HjiF2llV/oyy/HRh5N37DyYl2XxfPXwTFfST1/NZX8/2U1ZsOcP3vv81yVX582H75
Mmp5AH5YNHWnJG9apr7nU12MJSIo6Oi6j6KGaOvmbz/OXt7kXz/P0XmabO4VGJFfHihp+YmaU+l6
pI8h7gtAI6m29rps4Lmw7w3cD1s1ZYVH7kC4rgmUvkqygtyw2G82wZAtNM0ls06ssaxus7h5mKM0
OZrktK873x1pEkd34LOA8AafENDp1834UZTtNUEt0O2K+5JG8bruTTiL6Cx5nL0hAFLlMlfRcpER
huVDWVVgO3AlPpYuMVvAtQlWpIwh5V27RCVuQlPjsNBa8/n39+NfXh+TiTDbmCFttsSf7sdk6WlT
tNyPGQsu9KRtaL/aOBh//yl/rCE/3wbJJs5myRiZfXkxRP1425G3kdZG6tHGWs4EQFZh5/VPtiLq
anZRXCXFdFWi8Y7H4R4f0KHtpos1ma++YtbUN/5bTfhgLpoPjuRExSX7HC7FmLbPhPntfv9dxa9r
kHR+/q6/OKpgKcrALJm2+DPoeGPYNokE+BhnLz6bN29533thydwo1EK+3JRPqzGNMi+YsxwQ4qzd
OMx7NuNYWftkLtxd1c/5PgbVs0f9A4qnJ8oBtQlKQ6dOnroBdl1ZYbRs0uu8Erf0Bql8W3JPtTh8
Y8o6kzi1sONmNOuIwc2VNkysi2ixaUhYbFkG4j4G1s+w5N+Z+VAPxIG2IdMmOEyiezJnBYcPTuUX
JC4MLj7+KrAgwTF3inmbhOnT76/gzyWDpFSjLhI29RH7uMXW8vPNJs8L0vgC4fInIrgwJ5fcZlXn
x4yA8N9/lPHX9eSPokRaiwfPwAj382cho6y6Bo6115szxqURRUDUt+QAONoI9NewoVhn66rVsfDO
MKYjZPD9FMBBAxMpLOs6Kngr3dnYZ0AKz8iI/ubR/+sLJi1L8Da7yBkob3958gkBKqLGJUKOrhlS
tRbv6rmOv//+Mvyr90vp2Al1yWdgLfzlMtRmEnQ9zg34lXjRYx8Edo45CGgn7nfR7uaInilIyksj
6xGvFU1FDP6P8TDdCSZxtE/stbRzuBVzhgmB/g6na1hqAQc0BHEtkggfpsHvv/USOvPL4izhktjs
njwnJqbIn29eUutsrU7kA4/0j1T7B2ZnTMK7cENdvZYuqiNKauIl4FPZ+eDRwFpNSfU3W9LyKT+t
Tcy2TUeR7yjYyjG8/PwtepXR/Qvw5melfKL3TbHxopq3zC1ggJgXMp+XGKe/+VDjX32qw/HGwZ/K
5iR+uWNuNum2TMh8cyt/l5masaKktKESi8FrF6yx5r/UGBP80t1Xof0eR867444Ie2W6J5e8uElt
xjOxwOoA/I2RtIbK+Pc3yP7LUqhMKnKXMpn7oHjTfr40IwrxQjdbDcFn50VxDXXMJ/+Xltg8YCOr
mUkQtF0+5iEwrG523pqiHnHl+a81oLNV7NgXc+i/4pAUvFEHaYXCTUui8+DAFQ7H5ypnHlYW3+sJ
yq/QkvkWgxaoIOvApHvaRWp46DuDyIGu2iaiAWuhP3ST/Wo0aFCnfNvXBBMzn0VAo9a9xVTv9xdA
/osL4HDuAKooeLPcX2vjPIpaTiyhXBhHD2Ym7qBYeQ5jBLjVS58UfUlKHt6mEeEJyJK/tfQm37VB
c2nr4VKAkoAVnY8bqDgAG+pr1UKuVpn+Iisn8KD4woGw6msE8O2KFNbJqwZSa6DrrGSWXMvAHrxS
BzKKXefdCciCsdxXw4xOBolISWoeNLf8lFqbgmNAHooQZe7mjzDuS48m9Q1hBV4/phymsluGGNcE
4V0naSJWYyXe+xaBIwZ8knmHXds6p0JLdpUw500EEHypngHX5Za5GS2EgQL7dWBpnEsn1lRiE3B1
EQSu6caVKcrvmCaA/bzI2d1E7eff3IRf309sFUhHGZoZSNDwCv38EHZOTiBNZVHCQfef90Lu+wK1
FQCNP4vT/98ZYv+b7O+0U9gy/+/299P7Rzi9/8e5fv/4bMKfWjH//Kt/SgrNf9Bp4dRsYDTHaaKo
o//LBo81fqmwFWeMHyWFpvMP5Uj86ZLtD+f60kD5sxNjGqgNgTG4LLpsjnRw/p1ODBLEZSH6cQ13
FlEjvW+WK4pYZLw/PyMRSaPAieZm62C+upr8Otik0Eo9m6HZBQ7JLRXCnCThkZHLGWDXcOcgHrwK
TaoqxzjAzAWDUeo7KczpynVKnAi5dSOTYJeyd4HfGm2v7eTk2VMOZyZLy23Qot0yEKocQcHoxxoX
wbbuhxLoVOci6rJTj4ZLjEuAQLNh8V3JRpCHG8nzkCCa6Yrum6scJCf4Ks3oKU1fZjo8F1Iml9Z1
2uwSkiI3DQiza04O6XUozITXL33ocNP5fh4haWnUGkG7vbcqvIG0kXEEEJR9znJh4mVvLOIBQ7GJ
fGXeMytiAG/U21BTyZv4rrtYdFTYxc+nSPX5q6tlx8pGPM80196jn/AaYhv8cN80I054Ib+b83ui
2ePWckBPKqQjPslB6UiKqHEIULkeuyZ9z31YjsRWfM1NgbFSEVtFbTHk0xMgu1NlR6w6I56yzoGq
qQE3jywvmMwnjQUMJ8ReJ2RkCnLEdcjIzkV7jVJq2pMkiicIWHLNKA0cKx4cMe2qPL6m/+5CIx76
NYycHPxctsurk2hQy4yLTzEh6nvtCwyZGD+eGpRhW9sl5yGAhwV2N/DgVCWIkhzp0SyuwN74N2Hj
AhOVg75Dc41WI+rOYdSBxwuDs0McNaa/5GscibnMOx+HUj4VS4TkFsFgQeZM/QLwmciwmCgLkseb
4lse4EBnPrPxId6wc7WNZ4yxfZKS8XtTl7pH+Djjl/obl+WWDcd+NNrggwY/UB7a3Ex8iqMWlB38
USDAVmpHNyBdagDjALqs5SE05fyc02E7Ak1qHgwnP0moYFeoCJ5BiytYwP6dImJGFoM8ap1mHEYH
O1QX+fltn6K/ICJoSRYJPEh5kh0Vo2mT3xNfYV3ZsP/2XVB58eJIzLl+N0EFc5+5wRXOZOM4md1V
6ZDtEbrVROIm5JcIdOBN0nf3RU4K2WAZrxWh3ucgTiklTRfzsJNuoN+bUM8txXQjeNYhxqoEuGSC
0ZPtAI4YQRLksO7HKZwfJymvi4h+nMBGCQlWYvaPrGvNRqMU95m1CZvJ3NeZAgyUlESR5X59W4qe
fiqKmIZgOq3bKPAIV7Wumfgy527vxNqWYW52amHNHOJBnMDgR/dQBGkWCGNXSUvfWslsnHAur1WE
IrmK2n2dj+9Cd/y9GJmfR4UeXdtc0pVui3Vt1snBsJCtmD75I7M2bMiEGBAh8hXz3NlbRk5sp0k0
6cCMYj2AEPHq2u5WuA7doypSguqjcqDMYFBiRdd1KpBFxmSSCXy5NyoV2E/LaotnhuCkmtq8KxLQ
WTAib4QU+tUgi2Mz99Ee27uJeKqLGIilGy5xc+gJYd1rWb/FP26cHZoUaz1fokhTDOc2w/Ub3CbF
PjSSNWAlPNJGfkrm7juzpOAQ+sO6LZr62RwkEurhlochz5NrPa32CYvzVVJ9S0m435bxdRyO1jKo
N/ddPTPlHSDOOQakWJvE+QxVZHqondy5nvHn8Vq4Z4C4mNlqUSPlI3wR79Atl/TaLtKFngpmi8Ex
ul/f8aaJHHS1LDudQwgaMjxniYBxkv6aFEUIdDY4dBqCKkXAaZh3PbsBJvx1PxQ3c2gCyyLzyJAk
pajI+WYAD52FHwE5gZBiRewELqiGPbGv5qXAN1oXlgkcMoYeNEBdQg0RnhD4rO1GvllRbJ+B/Vrn
MAWAYHXRoY2hB0truKh2aE56FQd0C0i8lt0kb5BrQT2dxG1dpyxbhmcnCPJ0vTKPf/y/P/6nKbE6
AoxsvgiuN/dxgsGsrOPbhk5DUFvqVDsImIRpDE9+dYli4e4CQUgH3VIG/n18IlDAvadkWrtwkuFk
PFdIYDYt1SzNStpcTAoNr1t2LWMGdTL6BCyNaiAOPrDXNe0K4j/i9qagn+rK6EC6OBBNHdPw5AfD
Ftl4exVIlwz7fLo24HUSipIRKcWDth4tM99aHekLo7kx6+IzAji/BYPFp0QmidaLbqDS13Fet1td
AgwQpPgCa1orjGUsnqzNdpFfFZQj7ANoHHxdP4zGPG0Qt9/jMkMDog5TGxxkbh9bzHaM0N2rXjAM
vDRGAUPxgVdIY5qejl4L88EqceXCDBOe7qZH1OPw9aeEQ10kWUWCJ7AJwP380INMv3C7if4Omhet
wNznViS5aOJZm0DKGcVNbzjBnqDj24KZDhNJZ12J5JuNDnwdx0BZ/el7SscBvdx14w/PoCAe9eC9
mbYZQ2OSyW7xqkWID4ybDpMS446VXkuyHrvkPLnSWvXwxFZwMrdALElYApeZ4SwfffRyOE+9wmoW
PMcI47200aDFIwjiENG6Y99qffeW8Oyt6HmUFD8lXWh24kQbfdoAFbLE1jMaNrk8o+RP5uuyTk6B
xgEF4FQ/MKgoRIIUmnypJtfdrVmKKxY9OpMtE2hfZw4w1cW3ogV/4eMj5sFa6CRK1p7MxdOo6Q/T
RBRkMgIKNyyoubNjr1wlz5oYIZ0nJOawldPBkm66JR0u3jR6dpntPFw3dnmjG2WwkxNmU8S7KFtq
8yHi1Lx2c9SDgAO/SRG628g2wb4aj0Fv70asJORV6O1Gzz5G238AJTIxoZ4w4kbiqKzixioZ5LpC
5JseChtZARb2uGDBJhCHUwQpolDSH9AqcwwSFY9vVqNiCvTXVpMjfZQtYEL9pggVoaKcySbQDnCA
+oU7orsPgFnfoqEiAW45vuv+vW2iL0CQN29V596NYXVvhw/LfAUqdPoUWuW0AmlwNuLhEDa+BHKA
osWegk1nl0A08ITvyrR5RgpBNGeGOAmJ5FSZyH6HaGNxXtbdodzKHHSia5H2GfUo5eNzl8Hsi4fa
PzERXbFQI2s3H03ahSfeVfK61UQWWKCfJmbqa0fOD302jBtGkWt0E3uguHhvi1UpCYsjxA93Dlr/
GImkaK81mMO9hE7fC+klvMOrMDcwdYQgYBe3jR5hbuOFXfUsWeVAvs1cvooRxV+XIXon6aDeQEzZ
YJ1Yd07k5akPdiB/Gr4B0eAZbYn2NkRyrNL5m2WZL2RogUAnQMQwP9wC+7EPZxNHxlO8XBAQ0eNV
Y7xnIXGqZHau81Qgd/CNFwtc4o6T4r0I2w9lwIkLsvyJ4N8HfTjz/T8yVM0pvoiNgRRvuxBP8elT
GSYIkYLpa4rByJa60j0cSTEiakJGibC/6pnnrB0jMdaxHW7dgJALh/COENc43WcBsXQ3jzGi02lf
q3GTjwMKExeCFq6FcwaeV9qEPaYDYDqNLhsVuyGI7bCeFpqvjSWC8XB7Oybo0XEnLUxMhNAaVnE7
fKZCuiOUD7T8u8zUEdZJSkHZZ8x9qZ+yHq23FBRvHBIirAL5/CK7GFNh5twhe3uVtcObTrN2A2bu
xuGpLFWYYQ8lwxi9oBLgEuMx/V6HzbzyS/NthO0g9NK/StLsONoUHAb9fKS7gcCB7K5ByLrXWj+W
KzohgPO1QO109yUSpn+yQFLQ7nUOU2PsIrpEbg9wyUGbvUny5HOENrRLi5cQ8vkpHRmNRmm+gcTv
ehUa3dUE2dBz2GR56aZnphI4LBbeBzYdiSnrK9Eton1MffKUj4Un6+ONWCC9YVQBr+prOojkKs/U
/wzlVu5L6RpIc/osP3T4pHE7KPuUJxZcmzHeDhCItq0uJi5ke8hgFK+ijAUh1W5DMiLWyAM3UPlN
BrfFAHO3Og1NP9yZbfCMEWyVV3x6NRffGwqnXVFRw7Vdf4c3BuCMCSnKz/Bg6Bb0VP0e9BVLQm7U
nvtNDASAChIBPS/Oc35F+ugOsPIbw31hJs6TNQl7jeMSfGCfoUODQ4h6fjXrlHGqUtsu8AE+okH1
Uh9URT+TKTJV31z4HUU69KdQy6K1nWdssTJfz6iEvHJrpfK9DZ1+3SynqqFRWy21zlqjp7CS0kcj
yc2ja00bq8jVtlyXVGvbwEF13wF/RltW2ojO6yegDm/5rJ/CwB1WfvBgLbCbUDEAUfID/558HEdZ
7+LJtkCcTMdQZjSaJ829ajrTuj8JfTzFsh0e7ZE9h1YSwTkjOQ9Z8yycAoZWpM+rgMwYaRP/kWTi
GbRZA0xy05a4K7qAmPsc8Z9nB515yrGZOL7xFSJC3mksy/rEqbls9XBtTcLBnwX3YhRyZ/qTuyV/
+3s5x4IKW/iIM0lPLmYRXjpoyxE2fBTsoGPQggNDQIA4s7thPOHoNZCw2YVGtyI9adhNEYFTAG48
1TGciXmpad6S9TXjOIYMHU4eHOjnqQDcP/bjAVR4QyhRyti/FvuuqrGlOWm+K7kmLcIWhl3Pwoy7
+9z4jLJdiPzhqFVsbE1uNxeTjK894nVjbvZTgF8/s4t27csTW7Y6kIQMbDWMN2w2G8x2nzgctT0d
djaoIi62SrEtgYIO133aoUInosUrc5PmbSI+8q6PybAwjr6GCaxC6z/TOamNfiQwuys42g/ddWZr
uyzXrT0WHvxr9VCvbYezukwgccffkLDB+a27T9uOGC5Vw6paHG71qBriuvJ1yESbOxwPO/yL8ar3
2oGl5I/XbHn2+7DxRjemBK7HautkzaHqEJQgWxeeKiHIBfQq18E4fNVdMdBDIQ5rRkztRsVX4GbZ
miLwnYLA8iqwgusxRZmngK2viuhkuvrKrh55BCJvDqW2m6/tRTMIDuYpVv5z6LfzPYJ+Ui5C/bOO
2y9HdDp2OaU2FVbnjR4ExMMSiEMOhzQPVMxYUKrEvuqK9KYpS/uct1djLEE3VBJak3S+JW5xNKe4
OGFE3alxNLaNIYmj0OZT3Q0X26kyEOv8oukw9eW1wIHtMdm4NmJ3ozSJQC4gbaclDXKFn7Y8YKRz
Nn0pnkAQiOfQ7TecbR+7wkpfg5sOwwR+APnUOIPaNVPM30zNjd6X03GO7a88xy82NbZxTTzDU6/q
5Oyn0a1EdkQZUBSbTupfprIxNOhNvLH6ATB0n9w5qdBOpJuPqt5FcThvGpVFIKwpU+frtFfBVVUa
qAYIjtZJP0uG3j9XU3WvJxbRf0G99zU0e/n/IepMmhtV0ij6i4iAZN5KCM2y5Klc3hBVZZt5Jkng
1/fhbXrRHfFedFfZEmR+w73nLnQHncQfa47GbirNKWgs6j6rhZPdVBoRFWsT3w+8tQKB09vUYZzP
TVTU0fJVyvgeRa725Ebej66DsK9z6swMt86+jckLrwylAXCAJEPtlyfvmS7Jt55BN5ojG8fa/MJI
kr0sjX7FMscvA3Vi3zOEOE09EGvk0DcXwfwm1f3nJsvo5QdlfMxmc2CiEEYl1xfcTrkFuGxfdR2O
2cTIX0utf7UyMjYv7T52pHnULDqO1GH2kNYzCaGxFW37iV+xbn0dT4gVOsvMQU0cyNbRiOCaquGA
LoCtq9befI0Wl4yu/FGN9nuB+DhohE9eJxJaApamhyT8ekP01mWyZ+/MGDOEbCjAfdf8fEuzs6SZ
XdNUB6PexVejMB9IeG5WuujHopC7wq92hfneW5Z3psuCk0uy5C4D6nJpUwP+cTrfehUAsYkfGrJQ
Vqg8UvDPifEqd5blvmJo1eBBaKUF7tnZ58ITl2rJDr1riUNca2JX0wbwqdcUjWRVwt9Iw9nzpqec
rKNU2u3NNSSO1K43D6h1qf69ojlUDVorJ/IIPEYkvFnEynk2v0uc0RvlEqKX44tSWveLGunNQ828
pY1ryATijtPBX+yS1EHSuf6hkWy+YgVuPG8RcepA9E8eWTxoy3tQjzhu9qVP0SckkiVbVtxYDCny
5lgP9h8K3q2pHOc21jICEVaZWyqOOikevUu1pZd/avgkYe7NX+zaESbH/T8XPvFm8DXxSzHig9au
3frVXWo2r/Q78ytE04tLehj55G7PFG3xQywL/o7kd5ZjDYpxGw/GJjepUOCId2fDLJ/9uf80m1Nd
NiuCkcx2tXxJYj8EzJtYzoRnaa/5oD7i5jtDoVFTBaxxufVE9GFd/TZL69Z3ZIsYo/nwaGgdV3sV
iA7zKj2Yqg5SHdpGFX2VGUQ5H35iZBKn61CSZuR1/RPub632oPYRWasXF53E82nUMIWCn6k1En6b
wg5sLibVWg9vRN9CsOYurcRB5HhE44R/w9X7U/jE5Wjlv2pNthkr64GCNv0vyXVNZKXh8jxWf5Pi
KhimmVntKul205T58rYo0h+sKosLmNsg+71E1F3lwEfjCNk3sb8+MTDyNnu0ZC4fkSbFo0A+udFt
vMTG+nO41ZpgVUPjn/v8h9TCiscLBBGXVoTvSBn5D8f5xGdvP7zeOVpkGqOdyP7GUzNSzZ4J2v0L
Qf2WMBznyPC/0PqGSZZ+98QeRC1tsK8z88K9+LckyraPTLr3nP0Zeuk4kTygkU5WDT5sEp5yQDzt
tekPmmvcxjIt3wBpP+lyjp/s2td3XUPT0q0IDxhdW8fSRwql+MdqQWsxjw003VmlzHxCseo/kpi3
JsIfozPjUny01rhyvPmwYFydpqS+E3OAYKTkk0f3wW/dROBaB05iZneyjg4IKEFWL4Sj+MU6suyy
s5r07Ey8k7HzGHEyRMjqJ6za+EcSrASt0B5z3FQHqmLGGXiSoZPX5PWmmNwrHuUNacvGsa2p4ogZ
jQDkRcsZLyynJkBR3+E0T2RRX9hM1herWf7wuLsn3FYDafQ2jmI+PF53qmfLTE/paEDJxKhxrg2f
SFRBdiulchJk+MUO3jjr+KttwmZjgnFF7S5bm6TdFzX7HbnrhMxqqr46Tj5d8hK5DuhG0MTSi4LU
n8TbKHtjq1xjPELmf2m7qTjDNCFoonJ/IkqGG5aOuymRyPgZEi5CVfeuIIsWsvJIkJJizV3hC2r8
F3JGFzgREEHHbNhZpDtu5VzMx252Xz02pZ9TMvDaLIy3Wtdh0KeP+pW/i9iuGd+wZhRq1xJXsZ+F
t+28RN2HBP/anGdYJBrth5v/xvwhPy6Z2x6bGjsfKkLAd5hugRcR2D57MQuGhXRK01jcs19YW24o
c5/UqRH6VdmcoUPwXSfNPcOXceoYyY/tMFymNP1sgPKCj7BbviWCrazRv3nVCx/FdVp0dehIfVOF
RZzv/COVyMkMlETgoFXb5THoDRAET0XtjBfD+uxyxm7p7IWAdVqVyZujrPbhmZjYLX8MfBKFd4ZT
XM1WS8+YbtbE5Bzkh5/RwyPB37W0IW3NsL/AkQlnrNy5eca36c4vBL4xRK8dGAesvU54m66o4dxL
63R36BIzM24EIQ0r4NYRu2ywTeBB4tGSSUUEr96c/dKFKj83f3VhH/PmFbF4tev02ecu1c5JMjkP
RdKr660k1Yxc7L5nmQzZa+KXKrGaXdg2Yd93dIYpGbSfCOmCX6YfjMzPEEOQgCXJH9urYUu4xhG2
lKCeEAzpPJ6wDaxnb4PhYrd08jfWfe4HprCtdy8KM9/qPYE641nOiiDbFCtQmsX2oeucJ7szyJyq
6nuTv4JDqEjP1ro95omPpOqmTV/S9YwM0WbSdisSGzEYDmQdRm/56tZkAHwQROwGiE2skMaKoKxx
g/AiUA1GxglPy5JEbC4XjqpMD3Hv3YzMIWmKMCs8br90Dy+M1VHD92XxRyfsLUWc6k10ZTqo/j67
6xi1jytQfDvreUHrQ8TDYivCT0tMLsXc2jtlAC0q9OQ6Fdan8FP++FL/aW14uqVYhk1C5vC7ORBR
mK/hVYN/IJdHBFitrknPpNP1BhvLMlkoTk7ChWQf11hRDrxpAmfnA7M1BwB0eqpZZ5+hF8fL79kT
+mtplu9mzWpRVM0f2XwkmW6d88igthiq0zQ1b1iJEMs7/hEytwh1aTPnY9B0rBu1K1lrP0UMd3fW
EKRjoS5W/1n4f2XnYm2b2coprXnxxMMoHqpG97E08aHEZhnUdTkxJmBsTkw2ZFS9+ct91O44p+l7
y5oLG/pCX+tvFrE2fi/6I691SCpyoAp2bhRaOtYqICeDg2zUOIPnsvaexZqNQczwbK8nVWEzTaxz
eqy+wFWDBTQP9Q6oiw6eFf9TuUe4me/9ihkN6nUiTfjgkXfprJpIHKjt7mATLE2SdRPdiaRetolH
fI+aMjCL2Ok6gG+bkTkAuV3RXkdndugVkX9Usoc5soMUsdwzTtBx01LUADgkPLRSN+la9TPtH+gS
lT4VdHMXP8M7Rud4It8JP15VoZnxtipN1VHnZHGwuT0RFMa2iVybrCPRqJALMFDdkgwNEu7kOo0P
5CCSEmIX8BjNfA7TFCdY1fA7jUs0B0NCukcz9PVukqqEqgdjLpmx903ZZOw6itFT1PHBi2nc9w7+
Aafz0yc+cX7tMJsy+Q0BbWOa64Joqpz7UA/ZdoSmBc7FnvbV0q4lJMGrUekRNoSsepcJKmhUMeyo
pLhY99zwlruv3ORpwLjlWVN2S+Ly7rQsmdPZYTkNGkVyt8a0AqmKrI1dUBsuNvFvlT5ufCWh35pt
sm1MomxsTB9HDPOMD9doZrZMMT+Q6PYTrIG2X0rcxfIh2QNdB9d5ZzQueIKU3ECubzziK+KlcoO0
fG1JUNqjl2GxakIhaYldizPeCm+0otBgnOYQ6/nLiBKeYnJXDfNWMgNFKoRkNIowNTu42w5dZl46
I1pOI7T93Vyr5tBz7C+a9kEX3H9QqxJ9LW8DNwgGsiZgSoApNqv7UyuJ8POGvjzaXNHrzHnPZTWC
QID3yQ4yIDXaP+KkFQSM+oiA0ZU8pYour2Ih9BQ5dGBOc7L0q+VaRAN67qsF55HsVXxh+QwLRkaB
lLAsvILVEL4UtsnJs9NmX3nNxDr3kFc58h9ws/TYlMawW3oGyhP0bhAY7biRTvalmumxHi/xslG0
Rfw7EK0e4pEtTtHFrQFkeozjc9e5RIX9UQoA6AoCfRHbCCXnT+BWb8IgysiTyWfNYNAiXpJi4QdO
jAwr59pDatgiN2/C1sBLLPSIK47rlBxiYsLx/BUIxsi2Vd0BX9GlTGsbrjRrTi/Od+QND5QKOORh
shFZQxBYz9ua+c21dat3sYbtZh3layLSL7rAYv9fuZhQ8taNeDLiuy38QOrNcktYmBb68uaI6reH
UoyK13izEEZExAYE7LN+xS75dXSnR9lOD/iXcgtw0QygRDg2NSmpLYblHVPQyHOOw1OLnU3WoptQ
rmLV+g9IIu+Fg7BVLYb8hT22mlv3I/ZT79iqXA/++8dBaG9Q24ujm7nWCnGhRjIrBDqQoTajGN6j
rEtO7dS4QZUiiu9qVqaeVyDmkSdozAwJ9V0BhaQkHv0TNudPVahqO6BYCJBXqkc/FFCyS46ljlls
suTx+zC4z1iy/Hvls4JrUbBpaxSzSVfU94BJfUqUAyUnLmstcskE3Se+GJgYULjktoBxMhc/EXXw
XTNx0M6s7jOfaBgMyr/cFH4SroUW9OLOEurNoYTRCHDgIhh2K6MII3HWnLTs2jqae56cGqwL6F62
LZr9zNKHz6ynAiuHLKTHAujMPcyU3/psyU5OaTW9yU4Cp7F+VCbCGIXoYSF4alNwNnPLJ/J3Gp/b
ZnlkIq2emO7bL4gCTF7eFRZj7e0WZMWUW9cyHYgWVKgINcNqD2QaHto0tY7azI7QSiUh17Gfb/ij
xD2fcV2p7Mu0C/cUr1v1quuARsqRxUhsL8fGSPpjjnF6q0okPWZlmG8o8zwWdpKAZXpCNADmQ/MO
2PFTNLNdhwJyfpea/DMi4DjQfpRAuobQ7JfXlp7hhLoXi+o8CrhH9VYDfHbOMpzzyRhfs9rVNp2m
x2FVF2QKlM6l9K9xUsahsotsFw1RGSz+ayIdvBL68mHiwTn0Od+ZnRoPkqJuCeuHE/46vEF99mjw
CrxUpQgQz9MxjUFjr5tUgxwAlUZ30suIsabI2A/98BQnrXY2ICYzN9nzLYyAhpJgSSsd5Zh3BSlQ
hJTYZdgOTYFCqGDuAqjNkWmxdxj1ED5PJ1THGaprpjSdxmwld//xW8QwvZhgyyo/5yB1gxLaE/so
LT8orCqs2ItTTeDDfTCeEeV+KzDQZ+wG33YHYVdHrG4SDxkL24RJAXJiHonznVp5buWq9Jwv+TR8
G6WEqdrSgZLrHdRTHt3yHmwaqa7/fZAdwS6iLexdYVfzvctXumxbF0GYmqJ/iGTwg8T3h4OTD+3G
XfRq70lq9E415tt//9jVOWu5ySuDTvPMKyJf+4qpCTd0khwW5kKO10dhlpD9GlXH0mzdR9HzlaqG
KL/RPZsMpY5dVciT7TdIiNNf0bKK11xPnUcOvWAuFu/i+elDzYpWgdKgrUtkX3nphrm1fLYEMiPu
QaESo5Rir7T89Ru7D5fUYaC0cKIjbZGIjDV5Fhh+qvwtltL9ErE2bgBEaM8ec4S9pK2s2sw7ukOr
1oBdcxfXELgUeIsj1U60ayrWnAxG/S1kYeBPTBfZsDHLE752jXIABlln9Oe+9erLWBc8+8ahyvib
gLPuvUgLo3jYy0x3b2KuQcBFbFmIxfC5vJVxNQyLnsDnUQPoGjpVb3ORQjPhL8jDpFvjoT2hTr4F
rJ0GDX2EK3aGNlSgEXCLKtXcXelXt8qN/6YZCddmry9cH9LcSc1SW1nRJiZqnLbFaKDD6NNhS7en
n1A8P+qGiE2z0rBZigis0mYQnfcYHeYMTZzE4VCL72KeyptjW2fX7a39KGVzzXG1Afb6Iz+kPjTH
kh6Epf5FjuZXGklictOJ4qgFuVvkf6M2fiiRstdjKXRSafPwlFEe4WYb/EgMfnTHPpVqAFA+0M5X
9qBvoiGbbj4PTujzInDf594vSAg3Y+dOJpwUeP1obsjzQTkPPcdjLezauxIP7Rl/Y/KcW+7Lejmk
UR59Wo2/wy+eX0qId5jeUICoFXHoauBgSzAWhh1Ne1al9zQvq9v//yvK47/dSAp8QWzwhtHHzOss
04tb8oNZBkCIMoKqD4OG3tNA16RBzFZG/Gq1ibpNSCS2dPeCqWJGCd1rPTBuG2nkknxVFexwApzG
O2DVnbck5aNU1Wuh8rc2hUVlunP2WCzaK/YGG7OPxnvTsCvxBWJTwYrDS4zkmmbmYRyas1WyA6si
z7z5ujHfyHnRR3kcu+G5KgcGLgUbbrFGYljSQsfEaQkT6ANpd0uoMxmnBAme/eTklU4dRkn1Y4rh
qURdtDciN7SX0gknMOpUp2LsElKIs1+MOT7juX5Az3nXeOKOymbAn9I+D6ZXBLAc+02fxd6FPGcE
cqHI5YvRTr+VKvKX2Gr6y1wVTwCja179iQWvmwo2pgFC/CsRguklQTYyGhpklcjYTqtu1vYJmmOA
vBcCOIFFUso2Y8PuNc6jYiYk551RoREacQ8XkDPqKP0omUCqWhCvV9iMa2LjbzHZzZWXGukWg4gy
rmg4Gr/aEux+kgOAvPV4TRLBGWs9TGTNx0p3DnbXjBhSBvDOMJR6Pb3PDqxElYGcSa3hONe/V5jU
DskG/Yzy7mjNzpNJpRGRYdn0OaAt7NmwdjddNgu4ICL9M+ag6ZKRPN4I/J/j4RzTrZTVgiv4pdof
F6XtmYbmX2tnFsw9cwpTm9DTtm7MU9fNcwACv99FdtftJjBvh9xkHKDJOHuJwdoNDoaEru5J8y3N
+6DS/m2KWJvxlDiPOFn5kflq74HIqWBKEqDuXTsboHimY74uO/FtenLYxrIet449WfsUTiaJtA7I
CtYX7TidF1G9kHJkbiebkChXxIHmlNGfWtBx9Zpx0HubnsxigxoD/0Z9LZ77nqIO7N5lcAitFfll
MvM3n2qU5dt4WCL/zyqpWhClMXOR7m3o7q7oPlnen7sGFVwz7eixDTaDvqmxA+TCthMZITfcdnPl
7oba+eTK/wsDazlnqt7FoAYFMt5nfOQ+o9kLBG2+rOweSSLAMKEHk2t/o99GPJevYcv1aaiX3aTz
dbUvsyN/JsU0gk5204yOFlReNV97rzjid+kfiba1q9T6OybQqvOqfSq7+RPNrrUFb+QeDKdmqpEy
p9VidtA4/OzJd7lO6/jhm5jR7Nk6k4jIQZhJLawHvSNKF9a5PRfvArQd45DRfRvBpm4Hpde/2jU0
IBJk2JDmhC4jGzjSClfng4ns7ESZB0TaJGSDolPTW4IObZ3lqskWRjmwz51C+ix3xQpZDwuvgPI+
qGfS66t9V4N3LAhe2QwpD9hiiE9wvdWp0FGZxzCzci+vqJ+zP2kXf3rOrzbJ4WLE5ngUc9OjXYIB
qDnWrV34eyP8ZQGP1KpeusUaObiD9a2t81LgQN8VRSmbA1aLyBm4GMQjT3vklICLxhyK2zh57zxJ
3hbg0Ku3aNGmIkS3tdti19GdbARxLOfUmv+MVB4DibzPbgRAdTbNPy7JUShv2vpg+QnI+uWj7eQX
HxLf4JbFA8MzwmQxSb/VWvbwea7RItJ78zlaSnd4fyq68zXFmsedXh7h8DhUvBV9t9F4X0jHWJLk
JYrMgYjY+W3SNCLjy63Is3FrN6m1N0uFSrWCbeLCgDCxyYcFOeDj8lKLRj8YyfDCaPivIfsPPD18
J+ygLJ9fFkElasKCTUO5PEV6HDggeJgtAK4cCMrh3E31l95WaF3XSb5wskMWRctvTcXwXpBwqSRU
vVC3KLmKzslQsZTRHrxk6C7em+jIr5qI2E4W4zhOLiMFoh/GxtW3qHu4GlZyOku9bqsanUo1Bw7F
hgv/3bAqgSUqeDLhytjI9sXibK12UI8Pq2DB1C59Hkh3MvaY3EKbwo5gh/jfgtwiXCrzOxXjS4Mp
Gj1W/Y96MphLOsU5Q3WRsfxpqu7UO8lVpW53gtr6g1CT4I+qH08tyLWwkgRYD85ysY0BaHLsOWi9
6/SSleaMhsfQdrNVYwqq7GYzG9nyVCVBos33vCmbCw7se21IQH1lLI5e2wR5hYeg1xRbuwQkcUF5
Ey5kd4RTrP54aYouIpn/tQNaTrFqMcUwGIwqpmOaNBpre51MuUF/yHeyhL5ZtE78EUSRkX52YPxe
45+y2DabAIcbSl6znrydYoxnGc1wZFBlnnmPSaNOIffMncONxnUJEKqlRjdM8uh5BnWzb4N0XRyK
2bkqQ18CsY73MGJC14UrkhYZ/OKoeWICelkSdQS0ZZ+YF12iMuNNjSkDeTI6KtlzP2vcD2MWllVr
UA1mR4T1L4xkwPQMnIeScU0DpnBOkB9YrKVYvmlXa2obJl8tseFDo641EtI4H4mZTSYyr0ewsHoH
8J7Mktr3mJO17pHc1C7QQcpPXrJz3IIox9oO04TTjctH0l7zZjmm+ztlahKOI/hRE9IOa0CSigE4
dus2vZiI5MlF2JTiFxXTM7G2vs61aWrJe2fVrENG7pSGVNhkUEhukRnNNVWtax1K0m42pcYQZ4oj
AMDeUISEoc1Gsy8L+ZoteEMSmxajpnbM8+XlczHswBiqt8Wdj4RxIPadsdzk1HSmPsgg67Vpq0Xd
Xiu6b81MtUCz/P3cGOQNDI81t4LOb9tZyWP+FHo9BqWpYdZrk/OQNQUB7vho0d5Nl5hQ6WBRU3mo
JfSB1rafjE66pzJzPzOiSGRCBsg8eafOKuZd6pjpHmJ1Fto16F/Dq0ENWosB9IugYCJJipNel2fh
LO6Jz8bfuqM0tyj40r1dyrtZ5vbJLolaLJPm6Ljzue6QT0yJPBfAp2EMDzuUCn8BQuiP2lQsts29
bXqXZppODWcWI0J0LzMpNz5uYNuavrKEJ7HVXmGdPs8CQkNaxp+Fnj1zaL9l+vgKOTDfltq6GobY
lloOEYlTfyTy+re7BIso3vO4ee113BSG9UI7R9Yc/ctSYWGff9Wdc2mItUT+zA8Q/eor+bpA3+ay
50ngUvjS2+ji2OLdxRK5a3riMdMpTcLULU+Lj/i85xU5AJk08MDHw7MEGn0QBngJlfWMQaz2aDeC
iIqGkXHLAlMvJjKbamNXD60MxkyDF+9UrxPzxSnhT89Kow4EzGmzXJ49JK3gql8sd34UHrPuaCTN
N5ufbdH9ahysm2PSbOXoMV+0GcolpA2OQ3REUG3VeXbKE/uvIw1FWUqQIiNTEVRRC2QO58+VBK+y
aljeKGzPKZupjWW1n9JtX9xMUuUK1CFMHn1Dfelu9dIjlc48e+8yedr0GmFfwG22YvIefd4iCDpV
wiSfRkO/T5ikC+eYcs7DF9ORKJjLBgJRoZ4oXgnhST8ti00Wz8G+cd3z0s+s0sj/dCfreUoyGHsS
kSMZenzdM9Gv4AcnYYRy8ncocn+BwWxpaQ69zn6iXI6S8StSMgIqEtKlALHqIF/1OAWcSx/UjcQg
dl7HrAeFE0LEuQ6tHsNqek8LRAl5rOXBHOnZFSNGRoxr9c+LjlkhGOeALK7hpPJuI2KumvdpIEkZ
rFijyW0RTdbO6imA+grdPWSVraBlThMnbKpyO9hs1qr8SUhM5bl8jIgqNmoyDyU7KmBkJ9rZ/Whp
DO/1P2xgzoasTsp8KRVq3DRhXDsVfoi8tAisMroCFxA3ve7J+puC0iu0sOvUn8lynzsXkR9YHyaz
xVRRoWLqmkF4k+5THOM5urSr7TdWRIrMCYfsnN0q/u+ji4NbKDSmzERihF+XegFdPNdkcKU8gwiB
3vu0Pq3/iRIr3ur/CTCwSW/Equzr0zfkBFzPwJKn0fh2DSCCnWx+00BzTyOYtKhsw/+Q623GN49w
dYtG3cEQEKO5jZqdZ5X+vkgQVLBjZhLsD0Tr9rQHoZokrEmjPcVT7B1qFT/LvKReilhNCdkRL2x9
w29BlDmbR4nICT92sp/a/DfiaM7m+QsQ419pJQi1+wSMYHbTkaoPlCtzqx3jEohflZM5l9uvLcTm
OMI/iAKrqJCWVVaLWtz5rFseK4VCYesm2e/MruJwdEA5N7aJZZnTtCiaN1SGDPRKhrA9jKqN41d/
5NS1jBSTccfis9nnI2J79noI/gh3iBBRUe5xGqoMjueQGMEy6tDE45yHls3kxh7YYad1ULfFcFQL
3OmEMLolAj0qtW8LydC2Jk9IVSo6xBqKR/ABv7oR5pCh05rEYSNdnPueb1KTOGdRl1po6bgVfFIp
t7zr2hphD44Jd6Qfvdc9OpZB4ZYiGFJmjhGUTrLrp7rcCOZF+/JBgkN5Nkvn5LX1TcSpc1Ct4yAd
0djoroJMhsIhOgygjquIljAZC1EgiT4/0iyzAzOKo0mmXNArJlA1GRHM7AF7l0UaaLV/tCbI3LZd
X7MF4dcUvavVWlEL5AUQmZ4EuQY4VK2H7qYnPVoPnxzVH0Ddbeo/YXVDAkaHuiFAyQ9bnkHGJIie
S0w9VYkYbFo01MgpY1fyRb+sJH0Mc/U7N90vkhK8muTVmlWJNzJ2WwGd5lJv/Z73Hh9kfPY065OY
dZpkk9pvYDbXFt1fh6CMTSPSsGl5zKM0+erF8kOoxHP5hHKkpvImqnHgQ20UIVwyaq/It78au9xm
NAzrBKjsiGGuasSNBr5+hlJ8LbN/nQbEnrahrqOJLorux4/Rh3PQBoMNG4uROILsZDsTJUZF4HI8
jshzeHxojoi+dfgt5nVjVk6ss0EP8j+q5rDV+XHiluRJMBqbXHKq5wxfwpyhXEul2FYpw/CkCjLd
dgITdSp9EVt/hgxEUhTPtVGNB6TH1yoGuIyCTbE/1veOgTi7RcJUOHxF3qqWWSCTq+WHCeRbNiLE
tYyRG0TzYRGp0d261nggP5O4kXGsGaYgQyRMT7K/WB1vzbRFlCY3/Cs8MvIj76wyEM1v7icHnSMy
dNF1lKiGvOYdD6AdIU/HKUUXpy1qp6/EtNnutsuiDTzJC2/xJS6mIdA9xEwG5AFcBZirqwXHgS3u
uhjfy9H+7Q7dwt1gW6jtjQ0a8nzXN1enba+pa/y11oQTt2F8wcr07uiqOHdl/GYunzEvt8rJFZ0L
bvGZqCSCFbW3SpxQ3qptG+uKK5mkRNa7QZTz80tXfOOwBpesyePiAuzEhbWfuXocyiHCNSgnKzY1
uXfVR78JvDbo0646Ra9xiT6AnorQr7k8lTiJEeh6P0bkP8yiFOzml2M6CM5lExIlvDRH74A45zLU
qoLIXU74EosGQB5UXmaWhyLK7tbQV6jKjHKnxnM/dM/AKLxD041n+lEOxQSVvqsRWhvb2S7XciPI
X7W+o22iAmrd4aVrYrTVLhOYNF0TiL2OKmMkLCC5Np0Gw9VY15glvahHoGqm9PE0DajwVK6GoEOZ
H5gMJWvd/ePMvvNklCXraBrPFBtKbNi/y4rjSMYGXlv/2zBTijtSblxreBR/lWZ8tYOPSYoz0/G0
f6gGb5Npk7zToA3RzOFL9+aC6qp4dVOr3aM1P8cpT0Vqjxh0uE82i+3+zuaOutOQEbATawgr5kBL
bX/MA6pMIQAf1lxz2zyVLIJNiBs1I6h9WlqfekRNENnxb50uOdam6dDq97oUR8J1lsdo5aHMedKy
ggVs1tARdZi9cfMg1+9a0Ou2PgbGikFuSvsgI+MfIc6I9AHniBLeiYfUZlaEONA8uWQJM4xfl4L4
W4XifdAH29kk7qjtWvrbI/x+DvtNXFCYQAZ7FzHxFX5fhrW6JV3z3sf4ldIRh3vMCxG5lFguVjwZ
M7VplvrNb32f2POG1EokqW3ifrhWQirSiv2i9O+z5e4OJu+AP+k3X6gOpbW9662CYLJS7GY1YRVd
/D3jk+FYc3aea1fci5RbUkYQbtmoxDv4zQQcGAwao7nG7i2Q17l/OlX6bKS9g77Q8y1Dgf7bwQ3W
SOwjs9+EmrP86YrxqMOVDoSxvsEeD6WY5bF+zWb0iClk7ksRE3Jhk5JM2Qr9ZbFZozrN1Z4rUOoC
F4cwhpc+YSpqZfwINA/IKqnv4DIsi7R27JJo75B187Fiay5s7FNm+dKm5sQ+nXzBdVibJQN/Ja4s
vgRkUS5VLnuXR+UTHR9X7Rk70idIZ9KYRc3X0fCpbLKBhdDYFtoWrQGCZ3IhdaAM5SQ3dTKdprq/
+9hdgrzEtZDgSSe5aTnmKdOzWeDRi2O105w82grX2FVqnG9LTo2q0QxOX3LxIyYTFVWbb49IyI2c
r5b3R1USy2wyPhVULiF+8SSY11uJb/tIFBFDt/wR6f+6jEENFL50J/Psw5MO9OvZVIeW1feVtPl5
zTnh0GfIFJp1Ybw4MBSmoi1uHWVXg3b32BQR0oWKfqNBkDxVozj2hTHzYAw59rqVpFuJnDIzDo1W
tkejjn5soXskjG6FtrwUfam/lL/Y3kx3xrnZzmkWDp9sCW1RWS/S7VatRpR8uxgR6vR1cApMYEPu
HPxOe1IlU/AeekiA4jgO/CHGRCPSJqQwY0bW7wwkAK8SIwiw8+luGLH+nFa5POV2/i1qMw/7BGVB
bxsIknLW+GidcC0CEHleRRiG2ZGk6D6p/1F3Jrt1K1u2/Zfs84JVsAAys7HrWlu17A4hSzbrKhhk
kPz6HPS9jfeykUACr/M6gnFwbMtbLGLNNeeYlex2MM2GrUjKT2AFNjkt+PegkG1PETzV8pxnIz8k
gvPrNoj8hyAEltDChoiSLrmLnvdDT8Rl36fsvxGJ0fX9vj2Ah/82si5fqPHrjtbx56bwVsRM9paH
OVtSE7HKbFwqTg+Xr6PEnkrDmW4H4A+spGh56TOoma51iFK2ckMv7J3umIYTbzJ3k+wv0USMx+oJ
oWMPHc+uDIqt7sqrVSOZOGNo4Lix6GQHL79n2V6t5Rg0K7zDztdoToeyJyBUJ7a9T3B9wyIN7WdK
fRMQdQSvMfGgxaKZHWrPI0DiSvXoTyMuy7alzJs0rcAxx/4+0NsZ0+yKd7R3zbonUsIcRmI1XATC
xmo0cqyVDkaDNoUarWW7CZhK76ldZmwOHnrVmxuZcn61iOGSPKMfZpo+kz7kFY2tFUS4103lmnoz
GNhF/dwrzsNyFl+dwWG6pOaFpfiutvUbiiKtUO6SsIaS0ZRjtaHorVmWOHSIHQ20j1ObBgcWNkRL
9fIwsEoEMt4dVlWXuym1s8NoA2PULmFnPCL2XI8XrenzHkbmThYzq8RqU4p8GJPdSG4MPx2eRx55
9HiawXnWHX2GLsRWg9CGMcc81wqAEIX/mMYQl6RNojO0Hhgo/VUzT6wYCIu0LS+uprG5+pRFc0he
AUxsXvvMac/SH+cTykDnWOJcU4QRi3HZMgV3yQy5tzvrNRrebQNvcWRrwielPCT62+J9qg6a3pYV
1XYEWM5l2DunkiF802MICCnh3IsAxyDyFf6J0vsamoozP5lsRDrsXaw9XjE4JweC7qQCqTDCqOAc
w8FE3CwHUPFGueVB43UNem3QPWcy+LJwD6z68OxGTnvqNYomsTWEeEa3CC0nymvcLru8ovak0wM9
55h0KfhmVW7g1sOYke3Q54HLk24u25yuJfYRa2i2f9gzXVFj8pNhWS+o5+O269JHEnH5zus1WJKu
3BosATlbtTTuNMMppVEt5fmEh7d673RcHFxpf5g562cLXbrFO0napDznRsI5SxTDBuIEXn3KVmMf
bYM7vAN9T6Ysj/xPp4oot826vU2dJ7q5ae4xsckj/bkR+gYb5cRwBxryirtST+3sZl9aZS+dzXu9
cUxMxCSFq3hYACrtKjGaHQ0LNY0Lltqz77JOnI+YDgi0KvD0hOBUTtWTISkncqezS3R/r1uDRddY
xhBT0CXNVrvXpE+Nde/2aGVCf7rIz0A6Ek0o3o/QhAwyHJQAbNtSvEZhN72gEfbHyurI+U94VB3y
qgi4znQybOYepnS56jzRnY0m5hHSuOljmASbsJ7wlSyNqGE9uG9Mh8/0KRwzyzOfwh7HZ8MigCOM
uPaE1pmzuGJSfuKkJ4p8axfW+JQH8VfY3lKA/bfBZdlmh7La9lECKkWY7CS4UfeNgTvMIZFzTBFy
suXjGgKGs0BPHVu2Eb9dM5GmGeB15llCtpVBbW2gejTVWCBu4re3MBM/ywzwAtY9ZVbmazBgoJfL
9hhSyE2J/lbRaAywJ6Ktyq9/8oiXV0TexWl9iHXrsM2VyG89S35KEcvueUwY6ObBL3aMY4svQSBB
zt60x2hQAxBEIO8Co2bbmhXPg592bMusJ6cQBbv0nFUTtNazAnl9YGzwAmd84QT7EES/BUyJ49KR
cZuoqdnz1mz+eZWIybk6eBiPVsL8EE7zQwlpZVNVECX0HDcsSktIxql81g6R5IG+ZjGYlCD4w3nC
dL3NlkJwFoZ6J7r4YVD4jMqgM+i6aIxTEyWo8Fq9jA4N7GPXrk0KtEYvfI3aGRIoZqB1SP0kJdXi
JW/qi5/m/h25Ah2cuG9SFyAfQpgcHf/83sImhsN93JZwUdY+u/tLVgy0xkArxRRijm54ooCI81US
XS1dc5qRA0zbIr4Y+UhiKWHeiw2ZEn8zXgel2yvjXrVJQmWzRG5edOZGJzaKG5vN08kmGewsvJIM
vjWSLDvybkamz4L+ZLQs9pERm0QyjBXEzOoA031LZ5/RWDauiwogVOVQQZhnj705+scxUjZzSCI5
JXjRmmPlhnIdWufqH60d6k9D7jjqk1kGOHEKW0YdNQhjI7MQIHRlxmsLe9NtRtQdR9Ago+sc3UbT
YFKKE2G9O3dcsVeTeo2CsX8wO856jdbdKlG93FUTIlZKZG9NkvexV0G+GxJiIBQt05tlQahM6Qbb
xmYyX6r0JarN6AJOyaBzmJAm3Wff0yjce+/gFwxijmYDZwakpIyYDq29OatFwxQvVYNrGZvUppbZ
N55A3t0iVthTAd6J6XeLGJvIERGpxlMT+bwV8F8eGZ9dZBZ3D8Fkn0UjEybLPlhaIBZDHaxE3v2k
k4UByPSRL1l//f1TlRy3NFmyH20iQLyz9+mq4Sc6cL7JFzuk2QuTDBC3dd+6BY+xb/KL44e0gqeU
0XlqCXAINmhVnhcH4n2HdDA6BBaoPEPNmw6ofU24uQsydkMBGgmUQlaKKSF6bF8ExQB6cqUYLAeZ
jaSsh+3kTMcWB/6WZ86qU9kxtZJiZ3XURpnp0WYh8dByAClt9z2qt5gObVyVU/vgNfrTEYhSLVpO
FCl+P+4Af/KwvUeVxI+soKfj2v1F3u2Y9bV5rIcupCkrODe0Y70nVclDsOtf+IubW+c55T5s0ums
px9s9MeTLpZnmqTdSJTps7FQosiE16uhd48ZTwPe0+BXHdugQp4oBMv0cj8UXbpLzE2TVNY2TyNU
l1LeTAkPwTR/4c8jlC+9n3k4Q/ixeGXguuz3sfwWuIs9bFJNH8q3xh8BFXhnD9PfStuy2JaPbT7U
L3E4vswNhAg2xfIMJ+zU5MI7zUb8ZvRtfk741apsOlLBfVa+St85e65ix+Vb504a4ZOOSm4RmCGs
G/uL7wNaV42o165hA2nuu+eKh7yiE+feJwy0LKtyLxkuFHIg+qP1x+UIQLdlc8tW7xNgarkL4Deu
u44knwlEIvOXx4zSZJmz9hYMNsdRzI0b4WVXh6LH69Anv7MkHo5+R+Vp1bW/tOIbwOxaXqeEhkNj
AW4qgjsnArR0Ty3RXa90sh2HuwIMZkp0ilqRNaj4+OjihmYvHF/xshsX+nk2jUVauBCddcuA++9F
uVSjR6Lcx8zTl0rzveaO+ziZY3l38mSPsZlDoT98KysD1d611TNsI7Fn42AcZg1UbxzIgJcoo1SG
FNsM/tNFYwwesjQ6BmXur2WJSyrFxXuszWYLsif55QYyIqil/sAZhqvQedExMiw8iWF28cJvI7aL
Cxh7de3b/l9fSC+sxTiWJzHY/lki5R7s1r7weHVOygBizo0FrUoKQFpG+56y7YYKTea/qeLFpneV
6dYmlPzF3whxilR/nov0nocc8Xv+oTRBVRi8UOobTFf+VJvn3GmwNkqGMD+i2txHHXoh3V0NKJlN
gZMmmEIHyVCCqw+afG99pZbb7QAwmx+Krki/KXIeTmBDSOp3h1wqAVOLNjscXRgMKlqWgLqujbbx
jzwR3giD/WARNSHwV/RIBSOGXVi7U091jzHP6tEeOWhmFttn/I/NeiqrX0uNRt/r6qEVfra14b5u
7Qb2HdtysgDNwYKdVKRFh7g0EdEfrecqrU2eljbqtAXGMER94/P3kYly/tJYMQyaM/NxwNnNMEy1
pyRLrU1vsXqi/Vlzja0oUydQrhnWkCLFzIkdiHQOrYBDj2m3a/ZONXGDl5s032JIhLQ/jISwljC0
k+b74lePrfCQ2xkWh3jmcWou5Ta6YxmoE55LynLg0tAiva5aPR0HloInM7nNRPt2o+0MKx+u2U5Y
Yu2qYKH1NACkKG/+55e4cq1dpBIyMzwW1mUOQsKs2EEZwUILCog8yflb2ZQRj2o6hvyIbhSJ1TeO
dllbeKeo4T7Iwa9tPIx0Oz4Oejybpwm6zCUG4/bopuUIFTPeVjTl4EaYiQvFC+8nbH7NDSonDzga
ed4pEyIWJMnvmak1nc3efq55oKxJ4ETrIU6/a5IqcJ0j4zgTLFwjMplXIBukGHv56vj2u+5di1gs
xBtBwnxqrfkMwR97WZdVDz1XL7L4MNzQCjOIa2W78zul127f5Pe//+3vr9BmT2k1VJdJdWB1MgrC
yrlZODJtAaeRTFcGCgNnHWhbwE2sBvWj5Ql/HSk5Mc/BxiJnSXysqc8TTCLhtOqsUnWOTBY5sYot
pFe2GMw701j0jzPLJrun8wFuKQGJKi4eSMTnD7kbvWuLjoNaDd0F1NK9rqbhQMxT7515RNeJOd3M
afOaONZrwuXyOBTxq6zESA6V5tHgMKRDc1tw7z/Gzr9N+U+VRvElHMY7kyhO17rYxhDoMdJNmlii
EBc7S8xL0UevEuLZE4cY94mHxEADOXq9qZa9UwngqDU73Oql/Ar6iqBbmX7WE4yQpCaPW9kWvalS
Ju+d+S3aMrlGMeEPXzQ8k0tCxtbwVoTBe+RgzuSTeJqJlwF75pQoB6Pecnj8cHudgS3Iyi34l0nS
vTXeZSrCh7qh/RE8whHR3D3//TL2ali7jLnnzutCzFZEB+cNIzXoqZhZR4x1T2nTVOz6AKJDGXJi
1EymD5Ab1LEhJr4ppPMcmL549cVwIcZPosszMDgJ8m8AU3ZdrPHy+2gGAPB2zbQtyM8eKJ36YM3G
QJfnwKOadZbH9qYFqUQLC23g3b5KPvpsMM4e3PZceVugtI/EpjP0zhvF2C9Ym/E38lqoHICNvCAz
u7vYTm6fMdv99Eo3wEpaXIfMw+CprqWFZ67xWFh5pxy61ydt6LtiXM8tbONpjkt23eY3mJlfQmKX
NiLUEMXa59Idy2xCSAvAtapF8mLrWvI44oycpHnygKeMwj+U7RV2bAgEdgXwXzobu8X5Uc9Rs6Gr
6AezdnrvFNMktJ1fQa7dsxgmXnNKnwCm0pPX844dxp7LqD86vVe8ZSFCc+aG+meh6h+oxjRFl9bJ
j0owzKP3lBTu9J0gs81Grw5keKP1mKqEqG3r4AcK8eP21k/UXP+epc2NUCp5hNrtH/g5AJW3i2oj
gpEBWAbjxgrrce1iG9iOFhUvdEn8Yl5C4+Td+CDLqL0oGwSUUtTEk2kTFGPuo9vYz/JHGRCaC5GV
eSKwhUxy+WuOp/k6JjToURiGUDDXT5FDu3Paxd0GgVUCakqaB6MDBOlPQXW1DUJUbZq3uw4b5kZb
3b4JoBOKeDxizmVCGbDoqmr01tDsxYbXi7lxdRfgdcTM6EnjRNwIYHYXXaZ4ng/54M0nUjnATzK/
OUxGkNL64zwEZb1THHi++9z/pQRgAmygYuOHuDoH5Lit941HL6EXWqzLzjHuuOOey3x0tgxRxOp0
empREjCIkU3rc3SzqGVozlo108befNouIFT8hqR2rXNfV8WzkT3LSKW3zqILMLLyaWurbNFl5UvB
K7ocgYikzvLP/9Jz3pGWartVLbgbS9R5iOV0PqpPHbbvE/wSwN+c1f+47tKjO9WobbA3WL6FrCpL
92l5YrP7JDUGF2pa8/r/OwkHRwBak/IeQ0ObZ1NjnwoH9vFpHdp3R218WKOPXROepgp1dOBd9IM6
hjVAtPgyRU7DkQ/zZuNn9bkmhbGau+SFD9h74N0wEjfqkgN1nOkGjAh5n7bZDWFbvowln0mVpaDX
IcGqMGfjMZeHQM+Epbyt6MHKWbmynuccqXGasXhboXonlnpsEbxjXal/HtTKCSK76O5BAbUvDcSI
87NZGq7dzRQI/ZIm/Ggk1+w2rGAkshLkMFB70XkqQX2qimVcmY3jLsHZvEOobImtx1ivQ21v6aNi
lVNV6d5Sty43IMDOZc8b0UtPcZl85fpk26Jb88zGUe1xTSnvNBLlp0ZHelggzebUIhNmLb/VAqLO
yXCmrM4Di+/AebFkQpggbaGnOPpWyZDZJibhmnvhypZYZuYuni8SFF/5pDK8FU1FLLSKMCkPuOFH
SYjSDjsIigxgKH30QDpuwpzMI3HMpcEZn4weP4yPHO+26/hALtLEP6Eev+Zd0D7jCOPgMEVqX/aa
AX3wTrRfwuvxHqbRwRmWGY8AYJN9TCyZs1ZFk6q2D/RfWftmKVDjVIE2PY3ReTaKsx1CRGixk61V
5FUHS4fZqc3Mco8HB8KENI6DT7atqvqdqPL4KJz4NSkKeIHI55sGt97MUfwibDEDu2FkS4Ub7612
4qHBvN947aWQ5clo8DBOBttoL+yfzCDdTrMTUhniU0pqVZRsKnm0s3k8UviCfYiOsJ2iWWVFa3V+
kTGgpyq/g8crHynQXChzub/rC/0pht67J/EUoM1w08nWoCKAS+LFEtQKuC02+TYtYtIJsb8iP0qK
LKV30VG5dcAjjbfFixcVnl4VkiscxdkAb0vRSfbNLeiKGF+LNloQKYU0P5vhGpflLcneVILzqnPM
R7mUrpt+r3dwRIXckncKTlP52y3x1QdBOEGo0x0LKf1z5GyQY2o1c454dffOoNocnZyyuSHo980A
LLMjLlZBVisbOa1adgJgTLS/0Xk/HT0RHkpKn46m/4HQwitUhzsiS+xFy/Jo2ulXjq+layTVdirJ
nks+OUAc2S3Hz9d0/hUKzn1YHI3OoOyjCeCjsS0HURvk35TY0Wlso1tfonW27F6IS9g4Fzh0mbxG
ryKBV150X32GCT44Z6ztKMrAwciWj+VmqXN5AcLssr0P7V0N+/geysaCsNCua4bLQ5T0zsbF8iJI
sh8bzH4458kS0JwsyUPIYBv6bbSrEsljxCQPH5rEDqSPMxbwTEr4368UVk0Jq20mE7gySggPOBV+
NCpas6YOtpkVGetY5NO98/11QPvQ3R7LZpOw9UX/Tnd2O+mXKIZGWQX2lzPBySCaD23To/1CUKoE
YoauwG4ClZl34qOudHWaW/cPJjVrB5QVX2Fgmh8hwaiNV3Td0QnG86C87Al569kvSLZPCTXBxFPV
IbWKQ2RG5n3u1KdnqGjvKSmOJHumnT8iNFZl/mJ2z9zt1sFv8aGCn16PSTR8TL2Fry62CMA6Q7/V
mUjfXXOP4XQ+6i79gEF+6CwD3lzT7omm4bALknlTLObBHB8eufGkZbNu8fNaO2X8lHUTJwu2jJ7a
0lVEAsposVb8bWFCY1X4+4FU1TlHFxY++AF1CRwePB6Cs5Shsep69heZYT2bQZSeQypd+FcjqNIe
yn1VnN0JAmfihARrUrBxauQM2OQ3R5evGguU5Mm6oufxoxNL4UaXb83lfjFYNwgn+zmYlbFyRUrU
Q361th1szRRFsG2TXZ9hHcojXIg+AKsNaia9ei7fPaCRVyLA2PzmlLrRlPNIWKu7I6I3M6FAOmhL
eR+EvQXmvkX/MXa4PppdYIldAYMXm6IElp5JCMLucx1JEpax4Z/G5YsrswY9jYR2y9PuFrKi23u9
/GNUkzoHkpd33tmXyaNfvc2Icc99S6OL+07FLbSpgm52q6uu2mAnaSeRse1LdKXQnigS8eSO19Lz
VClSjzXXuk6mUyGZ8MlBXMaufDOatKANK97HBYstiC1oPYnx2vmRQrIjwwL1CO5iarprAvzNvfYd
bsUi2sWjY27LwvapVc79h9gUgmYVnPBoFQzyjQrYzfzK+kDdVYdAoPgDcwvzxopA1NYYImhqxSWU
rdq3UYDbdG7LU9C7PwqHKmogZM9+4+B5z4ZnQqVfNIdtzdGRV66rVLb4pk2cJEt2WrNNQRkkMCbB
umGxdm9zC0z876/G9Py3Z+P/ddnINf0ip1X/Uf/+f9W8/ue/06v5VTdYY+JE/ef/R5UkLolV6jn+
p0qS5FN+domSn/9nH8m/ft+/+kjMf1ApQsMY5ynHDERISZv+3an/+Dff/oeHxiiET9mhZflL8VJV
S5X8x7/Z9j9A/pgi8F3PcRA+KDH5VyGJJf7hWQISkOdQyURVoPu/KSQhGPHf6508nOmuT+cJrkTT
cv3/Vkhi98TccD2MW2+RdeScwvxcvmibF+3fL12WIRV77n6uvfyYN+oxDsrygrnjNR3j+kRrcjYH
7qqIkuDJygpr09nc3Sw8r7aot0Gmg5uXcZxJRecwrICIparqzgdAnQik8xV2shyqqQkvqE7MWyFa
d6sRgMos/46afLoiLFOjrt14m9hYK4GE/iSL/9i1swBQSqg0adpzFRjNuTU52UzB/EvAIz83sE1W
rbcaEhcLfoBByvLNcKsKQfVlwrGB4PIbhuzugWaLbSy6G3XdrMbNUV+cIXyz8pmybm1Nd8EppsaZ
TkF6VR/8rHyfXcmRqu8rDsYJeFs+5INfjpBpXYpMegSaxa45XB3A7BV5hV2G+/DAy2MmU9w8sAow
zkPn9qdxgV8s4WW3sxj3wxcsmN2BqbTa++oe9y4elIhXHX6R1ieeaVCS96wzs3vqje/CglNlIHo1
DgHbqgWUKPorMlp4Xegn//zCay/detE8rBGpCxg0qb1jjwjLUNRwvOP+kmUpWjeUgbUa+ImWBRUS
CWQ9Lw3OkdcJQMkuvX4TvAtSCLzmilSQ6PGGNZZMDjUU76zbpnjNltGjXNRirPmvNNL0nEr77mSX
sl4PvhFfYwcs7dzU7U92RrhWdPEOOve37bBfsVT6PLrDQxKWIVUJQfUjyvonlKDqo4/dvSxw6Du8
jXcjO5p9QUBjR0K8eeSYhc5CnvwciCJYc10t58f40Pu6xrs9FSfLVL9r91OzJ/mZuRC0AosEUU2J
ehRzPKogjKboA79D4kS6Eo+mY9XX0R7GjaedVVGa+0aDygnbeYfofqVtLcbhG8TH+opbrd4KQ/jX
mjqiw8+AIOKWq7q5uGr64QXwsINM3AWL9iN/awnCo6jOUZ+/R6BLZOq0Dz2X4HGxNBE+CjRVDuyN
MPA031pdRAu6tmzwxqV1bwME8DNoDLolzmX0+7EWN5Ch/XVkf7AbJxwbNk7dS6hj+9xxbdbOVB3N
pCNzSQi0nSC5TpE/rlTbojTorD35XcK4i9XfG/2zuXyR87zJYQzW68qnE3iBBomqCve+F3O2pVXj
RMHJYwIiiWO2doAlddEWltYhbxtxU175RRdodOFC4p6JLMDZTV3te8QUvF4TVR7lHeWmfEuKZoMF
rVvTe5v/9AMgRU5mwBLiKDUVETPs5A07fvEgUVk2wej7R13m3gb1iIkGifPigC0comzVGwiPgfb/
EFI+k7Gst9CVGCB+lbbqz4Q6pnNvSmcrVG0u2Wb/IbLHo8ibQzwX+sPh0cGBdODRkTVql8uCMCqw
VYhGL/kQE5L3SrIiBA8wBQe/KLuB3XsbYIH/QAznhNibw7ldbJxVwqKwEJ61FknWXweoQXOo+e+5
hjJpkCcNXdwGvCxYvSDbSwvPFcIKzbYzfm0VLhsFn74npC2WhsWE2jc5K2W647JiqjTcCOphC3KN
4AOhIaUmU5XTgUTSVbQr+ibZC02TpVEL49IJ9TDV21kNw1qVvthhWtKrULJ+aQc5gZt8wBrjXj0q
B3TINVblnV43ZfKbU83VMmxKCAIca0UtVnYzfEBG2BNNlyBGkBLnyPyeRHehIJX/w0hO0FJXagrW
NiV1Z7Zthzn27uyWgOf36Z5qSWz47ZM5WdW+8spH29MXz8FT2tRks008NqlZHkdDAgGE9ivwcP4F
mGGNpHQBAdEycUmPAejsQhwCa9RnBwO9NXcvKkZcT8X06skUt0O3JBOyYyYJ7dk0sUAmwEYyjz/t
FGqKDV8Z7rXepE36AgNi7zhZB30VURd4RePZNMuIAc+I/uGk1S/LYOmAsWypr1vZsSNWwzD/mfDI
ADcwMJ4pH8s/ZpkBd0QIvGIVmOKh6IqvNgVBTCFMTNvWYcCQR077Db/V+4xp3QtJHciIVgKeSj+H
ZDwMBUm8EljAmg5I/H/FtxxcPjyC1JhvrR0WPJ65NOOxIXzTeDdVRNyIpDY377L3tW5tmmSnIsiv
Ph5mt18umcT7Y5FqO012la6ewWuEYSnXaY6FIcYZG0wty6XE9PnOySppKT5IbvRrP6UY2AC2YPFm
IAak2TbiBGW9Nv8Z6KpGIbAZxttfLatEXBEpzHc+xKSBYcv8eWvjZiIdadEnzOk7M+86HF5G33uq
Q/SgEe9DJi+DRQfZxKgZgQ/TkWwINEXMVzRLY+LCY+g9+m2X4vOVPCRi66Wv5zsj0M4JSR+LjMBr
EDP5WY+zinEjUqERqwqDZUEA1y+PTmmL89QPlPYOxcmTAX1YlciQdYWx6+vUoQPdhAMIqX/T6MZ9
iqOc3JU7dIesKBZxx30r6VOrYYi/eYivjhuHlDcF5pYu+yPeSHfHH/rTby1NRVLLysUHEscmoIJr
WuRXzGowwK0LK68eurE6IbUXTt0+5MMIeiSlZslCv2JFlR88G9o6e51N7ct0n7I935TFHJ15if1k
wkr2gEjwPJch0QeDVcUmy+x9zeUGZ67qb1GgX43ZzPcuqyKASA5QDRIK4ANYH4XySeA6W6iG+OoW
R3fe0klJIHxVlda8m7jqDnnOFrvAPQE8VN2oCsp25ngqe6t568V9nJqKGp122JtRbLHFNrhnATZd
Gqf8ZQ8BC9LFhGON3UsffNS4m9A8IAlnWG5Xg2SO1BqnQrrUUbj15+x3QOSQdU6Z43+afeldw5zt
db+cI4Wh72bpyTXnxQ/2NLhSVLfLIXPCplC8PEcYIYluFMeSrGb+QaPBK0CjgOlIZlmKw+MUPpYn
uGzToL4RCvExnAXq5KsRHJC78hJPPaZpYz5yYVjY8JrB+ICY8WT6+lYbxCDVOAZsCChgQ4Xm1IoQ
4JntTxBo7EY1Lm2nNIJt7qrwnMT5oltB1CymYFu5/U10bvowejpn1TVlJ5bOREExinki3rSlIx8C
TLP036Vnmx/5OWS2DKvgpMjxbX16OnnOKIq8HfIRQ6AMmph9bz8ZzbszxhifbTYdhmzuASIPr1Sx
HTq2hpVNXqrzqbrj8xmxMaUeCL0IgSlma8iJSfjfnmqsc4wV/UJ6eziGbg0EKUvPpWm/GH1AHxgd
wJQAIQHnstumnS0fyNQcgCr2T2OLDzn02s2UE/MdCISADaDTFHPY2tdT8xwx0C8EEZuA9MskFK0b
NRariaWqa8Tma+gs80MZXXC03ITG2G8nk8k91q91RuqzJpp8js2Gw34Yn2ofj11dZUiHyIQbY269
DXRFGA5Yg0/uchDJWpOuhMjBLxT14E77vuf+NFr2b12/m2VwoMn5PJdVDbPGeodQjo24wVAc53Q7
pOT/r+lA1nz2x2wl+Vw2fhBDijXbp8ks24M0PIK56Yk2R/2iMW/eqlGcZwQYbWm2pN7r3xV4yDfV
2Mo5F3bwpUtDnUg390ewcXdtUkrbs7TdzXGqXkIgIrsqEPla9OO7P4Ml8uq6vlcNZI+Cv3LXhCH8
ktS+KFD2Dleeb0wPvcmBh4zNwUzItc7EEoPc0vdKCKQuGiTWfhtfQ3xRT6M6eH3WPDgNiISu/i2V
0z0g0iHcvTEuOTfy3SfV5v51ijmJO7jbAVBhVrAlJh/wixxem3h6iatn2ULEmSaJyXVphiUPZFxG
OhLOfpSVG0aJXSa4qsZYkgWVDHNZzayV9DhXsHK9OjYZtrBAVdWkx1dpzB00+tRODhcfOvjDYCwA
KBDURGL0lOyTxNHH8g/rXmNFJy//cH/AqpjZa/YHfwz3z0zdwQVz7vTQBfV3nHyYZv6myCgfRTJN
UNZHfxvbzjtb+RfbUPY+4/N5ioDyIkcR/edoLuZ92uNhyoz8WRn6PS+pR4siuKY6g3ed+erQWCXs
XDXuwwIDBZ7WMrceR6v9nXkEpN2SaETq/2gcnr5cP5jccvuAXlRsQ6u9JCF+1kUTTu1quE0glLBV
Ux/AZq089PRi0K8p3JujgolsHpwWu9W0GczBWxX9mN8Jf2R3S03eZhDkL5sM4kdQuDQzmNcQ9/q9
GuJqZfBz3HCb8+2W1HeV+atQurzi9D/R1VgckBjynQHLeG8mxIebIHwDtuw8tlG2nxg0t0MPcMhK
Wg5bowjWieV9AltKHjzF8dIdows5UMIBLMUfYyh8a+FucUY5F7trLcIANTHkIr+Q64CGsFyTvQqP
ktKWg0c8OVVzcazZUJwwnWzi0Q+udsYuwqhKNrKGQQaxYswN9AA9tic476ZXFZMHyZ3ijO8KHTAh
PV/77Z303d4YG7p+8BqWi6hYelBK8rS+eTOxS17hxd4JaVjR5TP7COepoK9ixaOGvijdhg+jwATv
BICyG78xbvSVndlvA7OM6vacSFYw1JEv+wi/OJuDz8kh7aAfWMatdZv2VIQmZlvAO6vC5EkSv3BZ
ljcG5oEnLHMhbmd2hvicrIlNng2/H2tNzzPfxsgcOrQ/D9K6VlbS35tSb3knx0ctgnPdJOElSLwP
4Vfz6b84Oo/luJEsin4RImASblveV9GIboMgpVbCeyABfH2f1CwYPTExarEKyHzm3nO57ZCPfgxZ
ffJtR32HwRisEcHkjCard37b6eKaEGrMun+UErK/G0MUS6IRY0tNy9KJpd2XsH4uU0FCrEz7DBdK
uU8HMtiiRJQvSnLUO2ywEWPF6dUKGvfQWP1/GEXoUmk2PBerSqTQAvhJcyyNeD8SlnsavfIS1521
GnwUPWFvHD3+vlVQXyw3KTZOG18cUtH2BYzBlTXrUGYQyLF0jmNSXGpSY6PgBaHrxeSDWw2W/19W
OwPTGPW00FkuOUzaTiHRqWC4kYHpwa06zGSrbuAGPHKIbGvDs37l7Gb3ufBuntMnK4ywL5mq/cdw
yFRAc94E7qqaCW2MzZR2PVh2vgyupGSbO8OqLEDZpyYfuy2Nbs1445OdEUsSZzmU44vUglrq9xzj
1EWVweds58mqjuUfrZ/qM7y7ALMQi4/ecaLIhjsuz73VbYzCDI/IEfaxPfkrhSR9nQDucO35Pytg
po+cDEdrxjQiyJgOeRlqbttJ9yRJokhUyS2hutwsQiezEkvjp+aXL60A4e/0RojY3vRY1A/11hgc
nUHUvkRFiTO8FT/BVD+N/WZc6o/GcoYNEr+3cRx/4QJhvmdvshbTL8OBM/K1vwBkdjIFct8tvb2h
irxaZlzso9L5a8T93Z3ILw1wkY6DDA8MP/7iYluIIjKNVYFBd+vLhh2mK/Zox1AtGt11ysbgEBXm
T9VP0PsNH2CjFQVk9hBAiVeA/cjczRt9JqzF6BLXOnPYDIPfXxG2HpkT5p9lDpPRQNpEbk4zwEhb
uhOBU2Rt0EPm2d3pqxspU901dc07IgmxDiDabz0IeRsLOdwNZkGLLAc4QQCIeDWjHzxnQ86wn4Xt
2TcndydGGjWF7YV+s/nPM0WxMrJI3WF0iK3x6ZBTtuJpv1hqemm6KjjjtyEXN0BZ6ihKoLrPeYej
BjsnIg70CWPPXsAWu8IgjhRciZTGcM9o3AdMCczZ+mXdW7LfFtks2E6H/UZ0FSfhkDwzHf12sry8
9JGJmyrtUJaAMaLvb9NNy6vRmFH4mgzJgxr37Bfp+DkF5CMEyvDWXE41KrUK8ZImWRV+3b9ykWz4
A5ptYGEYGJgRncQECWDAvj4kfPzQHV6T3tnVnfA/ZB8/263xHNu04n0atYcW+ufGgiU7RtZnqjF0
9AIr2+MEXAI+GPZGqM2zQ7O0ICprtXOSyFyX9bTsAVGzGjI4Zmf6HwpAbF1t38w8QgU61BPg98/O
QgQ5mjgUw5jNn1GRpGJEzPXs2t3Ybv8jk/qBXt+/eikv0fInmLhoBYfcOkc2ZHXx79H1FQlqzmfG
qqOWAQmhtgxXeZyfS+KStsEk6gPfR71BTxJSTLFgLmchX2CdfxR4DJG9px+ok58byKKE1aXELjl3
V4ni1nb9sioHg9lSg4nN74p1xb39rIgclEijeZJ2oynrXVtWT0Xtevck6KYNNKnKVAJ9l/eEKdOA
Nu8iDAk6MIhecB5b6vsgbo4Uz0Si9US5jnH+ivIc/LM5pAej+7E9dug6ybItxuQVDTcpQVmD1CoR
d3/2zQcsj0Nb9DH5knzXvTrmdEW4iUgJBNS+yzwod5y4y74JvHNwx7DnvbMO5E6YUGAuUZazI+/i
T8N1d77jXCyW6rx6JfY7pjaMnENCe7yVWJKV0S/pPY5xiiDHIJNimzkdkvjKDjbtrE2Tjof5hPaV
BTFBeZ5k8lm9xgmi5TJLCAku1WUE8rfC7FUeeLw5VKkCV3FuuOu+taadGkL07wH+A8v1/jqM3XZ9
n39Nsg6O2Vzeggj9bFUF4aFabki6b61s521WgWNuZFSfagNvCTpOeQXJMINdAcBb9beixkLghv5H
347OyhPZO9U7ovzcgGeAvz8xf/upHLa9YC7o8LlK6mDY/SUJjSgneGQqGfDtKSwBJXCmbEDtiMPC
ZFS5xgR18uvlMiK02Y1NOO+MojhNBTUceP1zDpJ5L+FNUDjvIreGq9bAYJsT/AMqgFIzji8kB7q7
RhNxwk3FyA6Cu4vpckDhUidoO0tUKKr3jpBvyWwz/S0+Mg7BDJU0XfFqsSTD7LghpJSpDJOKN+4E
PMEWQG4Eq88z6C/pLUymQ6KVc1et0wFaXo6OFpMNuAf4FlHR/7RR6pwNd/hFA15tIlaV0wBuLt0J
MCtbTK+PFlIg2Jl1x1J+y05i2JObChCGZ6SU5mk2sJYWfaB2Vw62acvbFnDvcRCEmrucWX89H6eJ
IRfiG6KOBAUbQYmXGOD85vGd/sjYoX2DQjKjB0rDPwV6lzN1oZcxKapFzrBw6bz1WBTNxsKFg57v
gXrbhZ6Px2SssbkNCw7/3uPUDRlcpcEOJcmCuBDP2uB9Ca/Kdr5HpKp7mJf6rRWEXEjWUcVQn4nu
IjlyZPgrD76JJR6VsLkaFmJTPbJwV8XUM1YAX1EQL0iQAigaHWNjfrchzv0YWKvXzxXilPw1U5G1
8ci6TJagOyTUVcRBrSDPE3VeEktpUeXn9dsy6KTnDAS6IIeCrNA9SZzucxybLOIXvpzk4Ye7fCkT
suDlwx8A8dqUMjwS1d8mWcqtyJhTcJ98mAQqeuSD75qWLMVe3h1AZqups6BZVLBfjCTDypR+xSiz
D6PDyq2yeBLagFFh1vJ1GqN1afw6AUeT9yezz6+wzh3Gr81I65BQ36XsjbxnVYwzSLSfaSZXlcPH
D9h4mQmEv4y85RklI7Aszz63cXeji9tUjLy6hzQ6f5vMWGRQXl8bq2J0L1pqrrQ6YH4AeOJaKz9y
jy0wWjBVtLVhq8CDOaz+Q/satahVsShtnDhz9poxa5mBtfGl8VayRN5aU75acrM5dLb7HtX5Z1/V
f63EkDtDoPF32SVi3IcTogipWH6zfWqZXmDddSSWssqIHuGL0/V/9TzgNSHXUoGrvCSSeegCNt2z
+3M6ypfaCVEMWF1LbZtxSdhA5syRGTcYLGyafrh33KWksQJtY3hNuXGK/LNxQAuCncv3sMw+8DYU
JzxEzx0V4UExmk9lER55459V0o/XAHWJ1UTysQR5vitdTdsBtre2uim70IadmgVPfTVin63CQawb
kXZvmWCJVZFbIos3VXfRiUu/3RCrlm3jcglQZLBl60ns408nXSuij+ytmNhDjJjb2nPnbVvEW8pU
wtMTMutGq3yGNiLOjT9ejQSpYgtYEGgQriDP6OCEkAl1AMr8YOhBqJAJ4huT7Jnh/PKr6U1Os5yw
QGOSO6eP2ncDKdtaRga65Dr1N7EfwTtmoByIDPOq1y1nHiPYSHoP2EHjHCZH3bG71Nc0wQ88CRVu
7Ix4WBSf/1Wlk6C/9bprl/fffUjvWwBw/udBK4LYvztt+7SE08hV6fuULr11bUhdOUS98Ws2r6X2
reT4AmNsUfhqmtcJ3wdY/Q+vBW1P8cP8PeOsJ+z0zBthHjvDZY27TLtgkt4mI5cNOFuKjy8fkUVi
EGPtw5ZQLzJaEuabENbDDHpSwtndGg3fXnjMRZp/YYe5SiYdGa3ZLg3Z2hbo8QR1DbgS6FFmovYm
fm3Wphiyh+44DujB/v1APfq+eNZ4cBM3uddkm665QIhxttP07tAat6xhRQpdM8ugXFFlnZCiaaFt
Wj+JMN7i+CWvOCM2p1BktrsBH0FvsOIiFCBgQGcwK4MPgQueFIIMazewt2anMizkqUiDo5VL60As
ZbJmy7NXi+3c80E9j7AU14zCi0OSOfC/GevxNlIy9Li/aYiMp2Cp+iM66xMMIxyz5JbvycKS4PN6
61I18h01QfLfPNFWM9WFsGTDT2dW/6gDUk+WYTpxVGMMNa1pXywLc+yaML26Ka6+ZSXXOoW4F4Lw
5AyAhEMqIcKaIL0k5KHZLonxvfef3YPmB7FMEK+0QQXH3nIVWf1cLwOzdiT4S2mSSp8nt6m0mUB7
xqUv6Q0EXMC836MKVatWN0R2DfbcbQb/GrbUBlbaPS2VnZx6u/7hFHXOgW2jjkxD8gYYf+M0Z3xe
Or9EAZSwZe4A+HNf+EQXdkZurkfc18CyjOCC1H148YDGDFF7DwOP9prsrLXDU3f99yMSlbFij7Ie
DTRFOU7ue0nUseOZw1XZmYH5ddzImtmCbFI+gmEis8inXa/86aPJPOMQOwQWV6LjykRS5+TVFZwU
NCEGVFHU0dQ4LMz0aLcXCThIKW5hXZg8arwmtVmJjSgl4aAGU1te7H3BfvgwMCThWRlevdY9CVoL
+lrAAmDZQTS3P2bn7Ny57V+KvibfWBAJ2qKITpLc5mVjul8llrmjJbE/EEesy8XeI7oY37ENJ9u8
tZiS46c4pyihtng/bUTYAY6HOA8O8KDttcOTeRaWr6G74nsm5Nkg7Nlh60N8O/LLyNGtNkMMg0fR
BsfnExUt7fIGfMOHdsI7N/r+J/ixJ+wHOYCM5aMHWQqbfRsK/w4BS5MdmL1UHD6jTqmm2zm3Y/dN
w+sTYg0M5V0mQOSAoliClGvKcKTFLa2yTsDO3PyOn/5t7sjGlhlYg0LnZY/GwH7Uyi4yrR5Yz7ha
Jy6Q0lOkpbHXw//iZeRvJwRxU54efeoxST53RlC3rxO7Veix1EE2CfIEAJDO9W6QOGyWNBzW8fwX
YR0UahJw1pI1pa1zwQudEE68CJ9G8odRcNqLVzHWb6FFr+ARLe4TMS501rhB6Hil08ct1I9lTB55
b33XfT+dHHrJ1dibb6He3E6dsQ06989EqHmIjNqvzY9mUj82oeeRTj8PdA769BN4vwhf73YjIelw
6REVzJQbpKdzbhsr8mBJoiZavYFHyU4MyAeZ66ZOX8cLzgVHIHtCMHuuE9oVUe0+WhI9jz30bk+w
J8n2igcgmBGUAPZZ+Ei55zd5z2VDDLwqyIP3CYZfMKaRrWteGVtPTAJ9togwZ65Zav6qbGzHDGHG
BnM4tbABOOABVEMdqtDBoozCseuR3fvW8M6aIwEfaT4vaFLNDMkl7dTJcuv3oFDLfpCgn6a0ZyqO
18ya8V7FFjwuu3skTj2vjC5/Q/sRM5R7Zd/1gnfqSUCX3MluAA4wv9gyAL7eM/xME+vL6vxXZcZn
EYKMJYnYsxg2cXMuizCRPe8GA22GLD4jKGGrvmpwLfR0d4uSzMht2ejTZWcaVHlLsyTrZex7YCi6
cqxZfpphcSsGTi1zppsvKb1mEb12zm+w3T3BOOhEY05x2Vm/UrgoAbHEO4znP1HpYV90XCIdWvsV
q8fA5y+tlWXVuHoE23d6TrgHBequNoVvQKQIICqyBjJi3jBMAfuGg98unHjQgXFpT95ubniGcJu/
lqH9lto2qeiyliyHsZ8pB/taIrAbFkypJU/SKrSr1dZ2nBMvW7hL5cweWZOAllB8J+Y51l1z02ZX
iLjMoVlA171HtlK3YXjzYUqdjSoZ7McWxEQXn0k2SQZnavjyxR2QX7uKU83IYLm0Nkq0lIi1k21I
KCV9Zf3hoxZbqzhZoXb5W2PNZPKCDBbU60qO2SMwJdBD5Cxj7v02ClyJMVIpJzPvw+BdM3eXjd91
h1y2Wd5dM/Mu/xB9v7MUOrPrQSpp3exHwLNc1zrqw2jvC4yrQ+AVtyWkG/DeowaZGAiomfEpFvKZ
9Q8O+d0UwWYgPXQfLvJtLlxonKxqGjkZGxPftOvF7kbUDDmHsEJ+gX63hv4A5PyVtJi1/wx0hycl
OA0zTIugpAKU3ByTd0SMcalk8TJbZBFEGgi3YGGtA5fU1gqaekLIe5i3cocOfY2qqgEBUu+BT/Y7
ZAomMZX1PieZmhimlNe9Ezurrf5LyVH2F3XrK8V6mZzdtat0fvYIhsZVCkWUzX0Z2z2WCKQ9ND+K
3bCHqCpYkqNonvJIsGLTwW+sAteEJ4HqQiK0tRe6kbHNzXMaO9YmIekaxAipRkmFqA/BgHiPkfkp
/G2IMF/Qc12XOhcHCURlHaduuA+bZ2Fb6q3xsAJJ2tprx450sqQutwizySPrMFErmW7PAyzDgTWp
/gESFIu5/idn3IAwp9PuSzL4+pFUrdm/JTXVF3G/mialumvgqGeU3M7BdgbcRrnzMjGHeQjc1w+3
YwXFvqkJ0/iasd7aAyeeGE449qVmejoutvU8KURJ7VKQiFJRdo2emyCUlscw8X5sHw0C6ouryUe4
VgpjLMqZBTdMbdlP9GlbYpN1wpO4pc3ylPjq4rdkpCS49dG3wOL0wdgvxHbhAfcgB2vlYcj1gzV2
javx4kt5X+iO1gge2ksesaQuCv/hRM5M4lvkXtw9YakndFNbH+7J3leM3cd2GdYjfIMDgmUyVd2z
iwN51/nfGcXfCZzHoSpLZIFr4SuS0whUDqLm3SLYrJCDPObL8LuwyqtvkpFjEas1I20+sBbKbi5w
ao4innYQSxx+Q2E9lpjFLlvzQ9uJ9hhSZ/plkbCrKGw9JuXyrsozIxPzlFfNeIuyoODJwmsC8Ert
gy5tdsHinMLRCW+OOejnlFjbFqFIvEwoBVK1yWxpruPcCc5GaA6ryQn8zYT5Asbf7GyFVTIJRAQ5
S8K2usmAnj+7ausG9nKYYFWWZpodA+66yvWtlec1ySUMmYzxRkcHwxy+Pbs9dKgF79ZgsyRYrCvE
A3M3utYeLCKDas1syBSSpdLyj60XUhunWl7fDYfSs+0TT1l7Ai9mdlN9yWD/N+74gCbU3vOsNtcd
kwOCXLDW0WSREwSNdh07iXMJF//Z67r6Vutg88X3LzO/9a+EOZDjmHCITD9cL0RPM8pDAIM3Kkze
JVlnN493mJPey7fkwrLMQxRUiyB+jI71WZadtWPZ9xKn/XyrhWRXHdE39E4RrrwSRxifw9ma+1Pc
WMWmEmFwy2zovCNGbrcuG17TgKyQqX6BF4bDJ/R3heh4o5yU5Ls82Y1JVIKDthNOY8M6BpUiUjaI
UQdFTwJpA+Zt/z0gfvtke+W1SuvutTJNXll/eRfzwKmBwnE7WAsjNG0ujAuWZzKuh91AdXlusKkG
ixceJif8bbqm86sIl3tIBN5P0rEsTM1N4DsaYJ2KK9gV1j+5IrVH1XJbyfJz5iZzALaHTMUXt/hg
4fyROVm1M+tiF5czSLEBABv+sVjXP3/9ljllEMtHT7ocgr7hAROHGZJPAAjyi2gDggCgEZmi0G/8
DX7FDDvRQI/l46gS4Lm7hdV8NhVvFDcuKWT9AFsHImSvDPMZh2TB8MkfcEjhSh3XVcCAMJnji0jn
eQ8XasxDb1UTM5qVPYlv/TQfBC1W3pEt1CUorxyxqw2CTvAPqZL6UCXOpjH2o2c95NwMl1ZA9iun
8VqF45sSqVgrezNWGYcbGdkcPuZq7PLv2HPMs32MZziebKAQJKAiJWQVuxgwFtJb29T93XZTcAhj
jI7mm2PlmzhbxKEWqUdUW3FGdFZ+bjsh03deXaI/vgkZzb4CYpvIZYenaiv7xU19sbVbKJzFbNpr
wpuih2Gyt2ttTtPSssSh5/UdIiemAhnUkQriVbp2hmxlyC9tVLiXdCkrWqy826epJAplmqvnLP+w
kjeDkWfMbuXZNtsf2UJoxlzn8eiLlVqCcTt5wttSQKR7UQqNDMHyVBbgsLo5Bougby34k9QwPXVi
yqSQJqqsL8Pg07dXHdEuiMzWDiKgTIX2Dbzx1omH+dTKZQ/BSa37araOSJKII5EntwICQIjEw8yg
UbIRM7LhLpchfoYqhTuoLshADAMUfwl7CZwheuN1+/dPgXaL0KOmJOF0Z0s7SViMfSG2TPbOzNij
b68+0uIC8wlg//ElwI4SYEsptD+F8dQnWLvi1GrvSqRdLBF2FqmiG7DjLZYA3E61P95RUNLqTuXw
6O2fWLtiIu2PSbRTJtaemU67Z0rto4HZgO6+IBhHe2xYGdUPJjR0CdqB02ovTq9dOUVs/GLH7m4g
KbQHhXVnqTBlE7Or9XnTJeZDdAUayMii3tHOnxwLUKe9QBGmoFG7gxztE5KEK7K4SsqrsP0PrPUQ
/FxqB1U2+55kRFJpg+9Eq29w6bzLCjeSjy0p0v6kVjuVHO1ZEiUY8Dyz/VOqf6gwg+Yi7ZcFn+ut
0panGOZGNwrk6Xj3LGUTmoNJSmGWwunbPiztnxIYqVLtqAq1t6rULqsemZxbZb8cxjCrQjuxgn+e
LO3OgttCD6AdWxbWrWRQwdbGzOVi6lLa3UWOwJen/V4dqfQksG/JSyewOAk+Ou0Nmyj+ff7oDNPY
gHms1S6yRPvJXO0ss+PsXBQaLKRdZxH2M1abCfuD5aXXzrSxdZlX4BY0Ma1NMdjBBNEWkUADs0RA
LQuHHj63KHfMVWnyt0/GmX1pt+W5MjJOW4JNnoG6x9/WxCKNTXCOjQ6yCagS7awbtcfORCFkGkA0
OdcPEzY8FO/48cgJ0v68Tjv1Mu3ZY8xDPJn28XHkrIMGZ5/SHj+re6HRyl4DzH/DPxeg9gMi20UJ
g0XQ0F7BFCfFYOAeXLSPkKnZ+KBXf2Ehkz4LzIYcAN0x0v5DtE3mB/4/YP7anTgq629lluUpi+wP
A9FBsIJgkWxkCt0yTMxsR7Amvuqp2VaYHw3tgnS0H5L6NdklWCQd7ZVEV8G5j30y1j5KVueo8rW3
ssFk2Wi3pSRY29T+S9f0k63TZpiTNYNFMU6v2BGJZKy2NgbOKsbJGfFRgU5EdpgaARGN2vEJb4OE
PhsXqIsd1IjxhdbaIcpNy2uLZxRXp/Vgv20DrMBRWmpvaaJdpjLFb5r9s56G51E7UWv/d+5EE1iK
ubkyVuCZodRbeYsWCGFlnbG0LtrbykCBw1/7XS2cCEI7YJX2wnKQPaoad2yOGFUro0pss3AX0pde
O2lzjYqP5W8lsmMxxsWurwlRBMa7DfqPoejzo9cF1K2E19sKtvHcgIHALEKi+bywEARpEBoT8R09
R0JmEB/u1EeIpO9daCAb0Lm0xpe99F9j3XQUa7hYpPSLdeL8EQYBHyH7eGIdyoodt1axZPb8NGjv
cZK+xViRm/FqaWcyez4oZtqtXGcly6M2bp9qi84k9zyIoB6ZG0WrjpnDXqj/JgwUNLkRQXPTznnN
YXEHxIyTRF6rqBvgV44MY8kmIeAosM3+1V3APEgpxjPPZQ+eDhqtK+xmB+VPiXDQjvkv12Ex4mR+
ezJxWmhCkNt5NB4hOYwEMpF0OpIC6IEdIEgHduJGMXQHTjM5mzyZRiYLdGtw4VlUeuik0ZLjX8y/
YHHx+qpl5Ywq3uTeA67UsZgNBAXtOiJ2qqW2tssTi803V0yvzTSiqR4YshIbUkITgtF0Y2372kY5
AovxT5aHp6xI0edKoFg26VeMEPnXRcZXkvTniUTMrMWOUBTIxzq8cWvCV17VwIKPvX2xXZYGanId
ePe2hKbA0mprIuhkRIY0XW/jDk2EBiYiOonmpsC2RrA321FnPJ7nPPkwfHevyqsZ1R6SbPOE89PG
8gJIe3J6ZJkMj0HtYE/nV7bDrT+o+BcWmGZOHpM/7vAKn9K8esrTEam84bDRm/0XkI+nCvE0BDC1
MUbXuXQBAUjCXOYN3bN7q/GIJSKonxvRMZcjmPLH7vDQpULs4QM4+yUjMANbk1i7Wjxri3a4h+it
Cqr4aSinYzaCN8mb+OYj3NEZo8sucCx5mzDXVzCGCMj0+bVIwwF9vRwDe6a1mMxXR3FOcu2BoRFJ
srIIYFfDYGxbLz4g/ewQtObmyXPEscBxf/NIvoMbF30GvbWKiw2cRRcRjFG9OmO9WQgXWPtAZODA
WN11GdruWoYsXLLZ+kFiRKnZgRIfnPEzTOJh1fgyOQVW/RV1YbfpB2q9HLkrZhSVwxlpYDiOryYt
5LliyHGsvOJb4oJnbqE+0T8xUa+rlrhAri6WmJ8Jyq0LsF3IMWJkJyfl078ffP/8tTL3T8h/1p0A
V895dIS54N3K8FLgxNtOuTQ2KSHBB4LI1gNKry1Nw/yeLtUn18BuKqrpzXXdU0hVdlZ5TCtoCpIi
qpfaRgsST9Y9YoWYIWy9oYm3VxgYnWtoMyAPFsX6mJz0naHS05DL4m4wgthxNx/mftRjBvBPS5zo
tAUJpLdxK6oIrNbu1nchnwpRM1OSWDOQQFoMX9FJLkE77adOvoaDKTYsZY0X2x2IrJrGdq9wNzx8
Qk2Y3EYo/127OrhdhqVNr+rtpdmqjAMCSd+n1bkKJYcODq3MWRu1/ctEbPVl6pncZQuBL4bqh4u3
4AQap4SUP3WKMe0RY9vf89z5M862d81NIKtM98qNAdrcZMnFAN8ABT1kn0XTdk8dfbfnLMXDztnO
FGOPdz7M7vO7E3tHPGf+t+WypRKwzD0KtyOBL8lzUV5z15zuGRlj0ZxGxzwja4OMG3kpO58xrKvd
HEbuc4YwHQgjLbhT8bAdZ3c6kyeBGAWxJivm5dYvxnIisvIlGMp671lhsTO9nGjQpA5Xo+hgV5OC
ijTR2bdJsqswqR4lkcj6BLYS69WOKh8kKmuvoIz7nZ3H/7HneQSl9I655ZNNUi8/nJw88tAP+agY
qY4OlzEGbtuG1sHYFq1+CuCuPIxY0l7hc/h8G93G1cqyruZjDH0PhY7fmpfADAkl8NyjhfPs8e8H
2rpPj/Qujrx42rTYSpgk818TV3mHxsiYo6fLqXSTmLz57o48aD7TszOiCn/bS40Uwumovkj6PqcC
tVAFCnHOxdNUs2RewEzlY/C7GHoDEEv71vt4SmnQ7sIpfHz944QqSeT7JA2/yHuzv/PhJya/FSZZ
/t7jfkPNz+tjAzj6mJDXxMKZv6wc66IJPiZzY5bBgrq2G/NL1gF0cUMsmSy63ZKhuxVTssReMd3y
oBEn7Upa2jS/GdKptklB+2vmPcG0gDIzwVdtTFS+aSv2dUBF5LvJdaZqXhttC9jBYlY3PNwBZj/m
lmPpfxZ2hzNQDgQ4m3/iYUErWib0BOWxFzk0b0pG/Gc+C2aizJN72aG6AIobkQRKekQW93sjYaQl
fALyZq/f40Qr1lP2l2CdvV3O2YaaqdvWnIEVanaHppokrnTL3v1bND4088L8SyLd3lCvsZKPSKFh
8rSHZsTsb9SpfAytMO7KkPF1ciOEhOSmu/yFV+RZMgF1gTil5sE1vK/WFAaWRLL+TAS0Q1B//ZvS
IPQar3HWPFAZzAcSHTwKSusexjKBu/humB0y1RAsaOX2nxE1ZRtzfvMWlMRyNFjcYhwJWQo5gawt
LzI+g4KR8oLVHPtzwG1t2QKdX4cbBnw95OE2haLgvTpRK0+s5Ch9c5eZtxMFNwFSihEWPK6e7ZZI
dxWh4htEnMxE2da3UWtuCnxiu0qK8ior2IuJXRybAoN337bTI1GcPajLiNpCf0KEEYkCRIQerYlI
ZUZ7kBujMj/WDSupJjPlNq8VmaXgNT0D1SsqtEddg0FuSA+pi7FZG030sURIzhrpgssnUZ4PZzsa
LOrtEv9L1L35WfIHzDWqzVgQXEeri5BAdx/Qz+LOuwCd0YBTMPGD7zwzGOi2KQw/yBl/R0d9DO3R
sIIXQu64yp35BYYvmKI4+u2i3fUnJixMMuuNmfG/k+NwVd1yzPPxbKG5lvfeEKANdfqCCmakIURp
3lHtq31I6rpWZ3ATSMqwwTE/Zc2vWBPrwCgFKGdEpFpFmiGfi8VfGU1o4ikgMfBa13OYvliKhQcp
TP0YkoWeTgiTtAOwUEwq2657UuluHKbnJGx/8sH7r0jVu/TRIcQJevoesGuFEE3TSILinpge04HA
ttYliaEDgDgiTziPrOUP8QZ7QgH/RimRPogf3k10biSQ3sxuvISmb3H6JM9jtGTbRpVqryCdgZ/j
hakIw4og1hNPjhmFwlJgm9rrz8Ac+bUqX6Em9nyiBiN47Wmrf434r1VrYB47kVaN6ixLEJRE0LJ5
iG6KgPRt31MnqSoNVv5s+LhMVqbk/+6jvAfTTzYR0KvqaMzNNrWbrZ8MBjQWlnXV5P9RmUt/US8n
Y8l9BNmZt4Vhey5F+isUqmSCzVYoMPLy1AOwBYzPKJuQ1Y3j05S2viyOma1cdujNRwtKyoRo3aeN
3E5RChGaxNaKWQSgRXq6NK43nJFw4OydT0JNPb0QGzqF2KWcOR5pADKEiZlB+UX5VATEhmT1cO2s
v6LEY4vayNxYRQunMpX3IpN/PB06l8fu777y0a8E2EC9gu9oFAziQ1R3Kp5fTJm6PG7OS9+WCJS5
Be2K3AM6CR2b5XFUhtW9Cl6LNn9zE54yW78Fg5f8UVaE6sxGSMyoZOL9YcrINKpnyMD5CM7nj5iT
V2S02F8m7LbDVCKLbe5s5H6AN5mbrhkKImrZ/AwkTHXiBUVwcYz+0fXL/Auv1XPQhuYh6z6ZfkAT
R9QMzi6b0MdBfklMiyzY1ATMX95t2KcxyJaDQx702sFKgRzXegeQgQN6oaGSZfcwGOpusOdi7g2s
dGVLJjCBa9xjU91qTQz3qY62s8F42WapHdKJrPlu4QlxoU6meeih78/yY8bvuw4jPb8ZJ7ZXsU90
1kLWcdHvh1jyXWao+VitXBgMbuvQBROVwDN0uTjWjLdYUK3cSPwK0vT31JS8ZGVzChQ1L+/kPTL6
30ZUvvr666vIGe2mobv33l9ieIn6nIJiG6BzjN2lWZcWlqECTGETtwytIk4yQW5K7bjXJWJdafrQ
srrS3PjNk5y6+lUo77rAi1zCgjzOEHBY9GnYnnlpGobPqAPCvWrjq1F4/tliOlY4xHVVxWksqpSi
DVtgkaX3vJYnlIDuxrSq/9k7j93MlS7Lvkqhxs1C0JODmnze6DOyqdSEUKYy6U0EXZBP34u6hb+7
gEYDPe+JIN2bmZJoIk6cs/faUEHNotlyMMKc0uwim8fDFY44oJRbC5/5LW6IdstJemtkCeJ9iiIf
1ZYZGuuyd/dS1fHW9TsEiZAnqhy3L7Z70BqRM2/Itviik8YQ529P1keJYGnX9QGSkMZ7qnAXrH0a
Iiun83ctSpStI3g6GlVup5i5F+9JtcO+s5KUvStmDkhglEkemdeu9NggTbfSd+S7Cfw5zvki9h7H
ySemlZTBXDdLcwKUr4YdVKYZitWGPkGlmI2lvOF9iCgsartz3DAtmdqAuGOPK01tzfGnAzVvJ4dk
glWEZWRjz+yztAzXvSXcA+ZEtRYWMVoR0c/IKxFzVN1CmSYkTQdEddid8dZL1nrGjvneDVxzx0Yo
T171lDIn2qUqQ98lsldm34tIBGsPmCS9kmbYwqhLHUSO3tMQVgfkPbTxfXY+m+wqnHfY0JOvxDUc
WmXxfdTJby6F2OQsgFCekbfGGQBVGdFBbTyUH8tLo8r+l1mPe7I2wwohsZlNi2w/mmnnJY8yZouc
JXhIG16KtoJ8P4+9RtRtQ4Wg69qZapuEZ6dPvEe4cuxSpNvmdY/k3DMmai5StIMuc5l9b5NSfnRe
b98pV3dT7bpUwi66K3zFjdeg6saavg/qdu+HBmkFWD6Qoj4Ug/XToDW+HyhKV3moNwFur2moj+hJ
nkePGfF3QNtEoBXAiYZyxw5OuXDeyPH4MBq1w6sz8OjIzyCJXsHI2EfbtD97N7xrYqDWwfK6fz/O
y3MNeThZO64adr231LfxtGK23YJD3mccpZbDLe1OjGrEyLk/KEF/JinkI5F9zZqdvQR5vMle57C/
LJ1MiikPaxFoy3Uys4e6JC5Cz5hliGuxRcpIr4n6Ghpky1X3yYyoiJ7TcnzXZoCkCwBtNI4OnZmY
yDlbPHMeJWbVrDZIeeNt2HPzCe840Zv6aVTsv07C5C7UOkBjNFe7CsVBOHQ/60i/6wTHhWyiP1bU
Y7iwmTbEDT+yZP626qXc85iEG/QQzZQQoorV3p8BJ04jliS4ENADHKreHjhCTHT72k15rDuJhr/I
S0bleA/h/GC7I9X8PmLPlexDnUZVrPqU542/AoEvWAspXr5rAqa0RKIsR1cVsq1wpqZoc/mnCpf3
z+/w5KK6MAOid2LaN3HBe5gbxpM2KXtDJOBd5ek9zXsy7xW60dkjRiUQHttCwdWKGcyt7ALrwXb4
Q9SA2Le9EyPTmPbfu3KdTITBKMgYE1KOuYr2GE6ztVnbL0ZQX9ADUVq65OdQ+TYMdb53x7gc6HF7
FPs0ud2taamPNki4rywPJYUeII7TpAm8EQh00rT8SqOEbZBScUhZjMxWfEBE2JvoLsLexuTHKOT7
YthR9MWh9HtfNjLl85JvQsAw2ziwGGxTotUBBAymhcec1LMkX2TIelZrw9XvljFeRE+YQSaKTe8O
xiV3WI/mFnvvUusaLB+JnJBRsS6pTLx7mk2+TyxmD5zQm4P28MdEXmzsvk/k1tBFD11h3r6/QkoE
D4BCF1Q7ThDd7kAfuyvo6rAyd7a1pCt13bqf5CmSpMIYJt8zcseXiVSHf+q8Ce5i6M7NkZYtqkwf
RaJb7wLZcFNIXlybTf+Uz9Wd1K0vVNfAVkrj2Cd0VGACsekwksYWTzQlIXdQQMgZwgS3UiPRpVSY
2TS/z0owTFD1eaSI3Lgx3Y60OsoA13dq80q0JJvueveYsTMzgWCVR27GwT9p6XVyeZylqsN7Tgys
k7OH1AgJhW/cAFN/GSaLE4krdENNhs0G7jHsnLiAfOmjvWSNW3+XeLkQR6iZWP8RewNRRidi5wwB
FXo9uwLlVgnSRPM1pS+6OhwOMAII7gTBKIM9bF03HnpSAPV73uA3wW2/HRze1M55DEINzAexKOdV
Y9MKTg8dJ4JKxWQtVd0eQciX40p/Hb568fweJ5QhZcRCNcXhE3bXWwJ7pO9r8tRR5GmLOru3l7I/
Yq4KtRzq7lsGsikP6BYQTecGxrMtqdsNl9LFTbg2bh6cTWyS3UiNC/MpWaPTpo1oP/F2XDuQLlsL
MxI783FqaOajuNu0gCOQWyH2pyjciTqoN0ZWMuAL/SfpFs5y+NUsjFl4JyshqLziWOb5R2z2J4bO
73VDLR+PYHxqN9nFRgrEVRPNxOoYuDwInbrnI8TcgQ78Rtk/Sd1LmGithmmge6ooyI0g+zJIYVI+
b0FEUfv9fpFXuaLTcQZsiw0Bhw8dtu3ySrjUjcD69GuboSt3AkLKuge8bDwnYc9N7rhug8VmmhJD
iZyQnoQaDmXi/W5zKut57O5iXNpJCQ9t0aRf3zusNLgKTN6hSrhLXa0lnJRh/u03ZC+whiIqpDzE
IgeZ+TksB+r0hsuLjpDjXsWiCHfri0YNCAGs8M3Adlm1jKuHGkHM5LCdBTwNa12z0gwQGVf43A2G
Wmv2Xa4fWaZEO1k7Lx1wtJUBe8Ry0lQ5QAGYrWi7TZsi00drYZPutxTFXZ5ea0luydiVf0v6rAg+
QY0D6WZDC3GCBADoVswwSmd6b0L/HDnOVVqU58r3SQFgcgRKnsKD/z3MjtraQfqSuhUmhf4dDMVD
BJBxQbj9qULC/whKpOPN8LCM9SnjaePcMKA3pbgC1dJunbLcGQkgGsRWgONoI29rSEkO0TGr0WM6
IMaKxjyOummYXzX5yKStXvKy/HQ7Qce8YpSJMk+/hO41HVzyHlkIt2OcfPohTyOcUMSkGKgObp5v
eYh+V8SMrFROvkGFz6yaeJvC0T33XfE8OzxWQwoPikwX758ja85Rkj5MgD57zK9Sz68lZLnVLNmc
m2jCVQxzYs1eAagEwGiEdczOB/j1uB+3uhdAvLVt3bBis2tyIuZl/VG6Nc3dkcj7xHGHg5EM4hpL
Urby+S1wrXCjmHJhh+Q4LZrkzFv1T/3hB1x39I8kEP1V9pnVL0d6i/w/W2mXX9ZuCgoJ60hqxi7x
1HzUDS4gwiFwh7WJsSmE4kvht/sp5SaMUfCGxkCzAUzPrlrmv5O/m+dsIDngRYycbsug4hq2HRyj
Ad6UtP/KIM4hUbA2pdYvAH28XNj46J4d0xTeudX0LxhQwqeIAotY7d/fmxSNA25pP1U0XX0GxbSl
HGQACjyaP/5uA18cdC2o9YX/B6HXhde53wEbWeV2TyssNUh3GtUGeR9VhMORCTo6YxpSLPZYgl+b
1DBZRyxr23LoWqd+oI+pannmmgbdp+mYz6QccOA0odrGWIVSIRm6si+pvgz2hlH2555IH0jw6hab
rGSotPZaqfTiRxOrvcWm7/uOs6XtFpLVQOBDMLLNF4TUMpgq412naPWMrmIknmGs1NqHv2YF5pZx
b361OBGStbT//2zOqku76WVq/vznv39+lfQUebhU+rv73xmbNnW1+39jc758lmnxb9fPr/7/8Nf+
hea0XZui2wrBYgaOHfwLzen9h2UKK/Q8Hic3tH2+1X+hOU37PyAjh0IIwBK+xav4LzRn8B+CLgN/
y3F837VD4f2/oDnNBbxZF1NcV8cv6KCOH9qA0vjg8u0sYcEAbX5/kjcat//57+b/UNIOek97ags5
5Y7i7dq3zsH25R1FIwcYY+swdjfL7up7zblJDJcdiyx0KV6BV+8KW5/rpPnncYPQGv+p7/9893+r
+vJOO7Dj25Cfwe/3334sVA8+KGyLy2Wb/LL+f/+xCKETGepfIuotDpLaZRSPZpLlVJu/vQDlh9/6
j21tPkov2w4pKvEp6Ala9ka99g0zQn4ffUmXll4T0LuLMD3M5nSXcVHtnbBmIEneqjNl5TEov8xM
WGeDHsFD29hsBrEojlVa3a2ME6Yw4hfofz/TZuY7uUHLAsG6DTh12lLu/bJtvOlmCkyUsdU+IKFL
teGlTAApuKhTJgyzZd5GV5K4VsjWQdU5YfXgZeaHlHN4cIqxZGsyiHHYaJmHx272uMbFmF7aqvuJ
ZJMgZUbh5BVNT6JJHWoAZP6lhyMKmUL7Uhn0QpwUAV5s4aUOjXR+8nUpL4zyb2F7Mv2dKBN01gOE
hFywJVHz/WqIUWIGbxa70IUfRSoW3eu+uw5kuF5z9ZaLpMb4EPsvLcAfRv5jc+4Mfnlv4TVh8Fqn
C+nTFuo+Ymiig9/NOyTh3ixOo/xbA60c7cQ4+tUpqMVHM4VnN2OYGqcWm5xbQFSdJbqSon0IIwDe
nKxOWY9GXBF4MhJe3vrW21DM9j7g+LYZnZe4pYkl0mJHq3M+SdBAkfMQOEG5slLf2ErzM6LhtzcD
dSoAdWb2+Ksd8TYz9vqgk+Ldm666GN4fMy3DPbTajwg23qo1OD+3SRDhFyYQ8ssBCN2mwS9NfcCJ
E7xE1/eXDgn5pu9xxtCNXedFP8NZVcDz3PyOPGPeFSG+dM/XD61zmuss3glnNFfhTaa4vZVeas76
G2UWGxfa4KAVO/U1K396ZVsKt8hrqzR/rUucjNzij9qPNJmeCA+xp5EEMevsOZb1T2dq6k9bcxCm
1Yzc8rHghjIBF6Si+8Ob8DP/OhdkrncdLTG8vlCXuiDYMyKKaUkgKbGTUGIYZnyfxaIjkIHTCCSa
W1OFr43vZXtGQ+RVS4QBpPBKMgNs5hq2vhuFFZ7chilHSzR736fG2WbUtlKV1e6degkCaYtfBiLT
Jo3xXwfGtvUYPnFa3uoByar0pmqv7WldWJG8BKgfN98PVAexalvnRzuFhVc56hGUCfZxiv4Nwwfj
nHbFk4xoxdEjuCSxJW9eUzBPg7Kz/C8W1nYvhwxpGgvRkbHgz4xwhwqJUD82qIEg8FLXgDxBdw0d
zGQ8mbwpMJYroTkijp7XbPXoq3MAipFKbUx32q7VlbFotMca+Scqrezi4/GHeSdPCZAX2hdAxcIG
703WG+PJ98KrCv6GePKhZsG+lZV/dUSP3y9Av+VRZWZQvwBaqPcyT7udP9uvMDzJAkkndRQFdL4k
9fRu4klcZSbNf5lhrUNYaA7oerOEUKVBto+Oomch7OxHYCbVa2KW4752lv54GZ/suUjxFrjVtTOI
FGoz7wjBdfogTRXIcHtMYo5dAPtt+HrdGZA8k2zt1TsbZ8rGaCMSejCDz+G6RxHGMoI9Xerib5Aw
ii4jYPmFBfPkR0Ai6LkKf8sxp3UyFcEWAvuET3fGvZwO9zSffxRWV5LXJ/AypvDWclvtXJk7azJg
fszYSldF7NxSxVvUphivYoe4pLlHZIXC6TwptKjax0jdoby3sdCuqti+86PhwEAIwg8S7jsiC9Zd
HF9beIXM5bx0bfWG2sbEU+vRWgQXz01HyG08KmbmsGeC6UbPDvVf3cx7m3Fqb2jvAWfvwFAJgRiv
aDKY3Xb2+ZAF48FKMH1OZfMq40cb5c86s+6ja/Iv0Zy958UJajujPf50iA4SNb34iXM4OEFebGGG
1C4Jt9O7FzMsUvO1NnVA55fWo+31wEp4vp8Mmau1wuq8bggf3sm3bOwHDliIR/DNrUnMjv/Z9NqI
wwx5I5uxnNWRCFfEN5mNdmls2q2nlLlRGLnRFsYk0nZ7iuhHw3nLZvOoY2yCUlsDx+PxFx7mneeK
Y+rTOAxMIjSlkDdDt5912JLmSHNpH8Me6afwZs/8LLpjxU9mpmNJ4L87lgcIrbn4jPc7EDhbW2ic
UUNCJ7YBfjMGP+0mOgcmIsWY0hnKcLtJaFJvppp9KyLOxIuZ5rtJRCePGI8dBpmzEXjeLjWQNlSh
ba6j3mSJyQhXU25snfoWRVzjO+E2RUr5kC8f0MdXDzNmb5/yjSPVEK1QQPkPnpsgaBTLpx0bZieY
CcsqGC/NwNi4LkDk0T/Rl5R5C7po5hE7Oh9i35fp8DBE9QHKX1357ovDKHbME/voFol3dTr5MQ2t
3qPAVnt6AD/GUBBlwqV4uGULDtys8iULdpL/9WH50lvgX7vQGPAldv1Mlk7J0rqtG0VnQdnVmQFi
fYZiQPqa4N3ASQhImaSu4BQUfrpv0vw3NUSLpjPFY4p0mC4pWxFSCPxjQ9Zdm6jvz6kXfHVuBK0A
ge0uJfk1eyut4oHCy72UhMCGJjDohHTUtRii6jzxKOA3e8WS4hzSgFaj7Dkk53V0imPSOzi9keVQ
waAaNDpixEn6IYs/Y115R/I67FUZxM0+igm2K9FQeGLuAayGf6K8fx1QEZ0j14vP35/FHp/9ry8j
jfTPGgxr8325ptyX5xm7yJ6j4m3gGX3Qywd+v3kTDx+NtJiq87xcGcVPW3egY1p40jnjSqLTh6Vh
k01Dc+ohrfqhTwqnijde0ih2q9pCgtdBFe4KAC21DzaIZv4d49Uur6HIxHP85PTZmwEuglTufGPY
nKUTZvm65pCfJ61596COR3T71vZMHDBTk4hk5/bod0lyGQunXGPhcjb03WPDii5okBcP6HihNZ+f
PSmxAU8pLWEzOQZKXEPq1kve++als+EoNnjoMZmY5EbBr7y3LhowW7JRl+0WEh9JfX39YgXWtiS4
6TJCqN90osgOqJ6idaRfXfR/hxE/jCUhFDA4Aj+yzEUoVj30N8wypBp3Qzzshql8HOHp3UrXGQiC
WfqR6r0tfKLVizHetCl/2FPxV9mS5Rdi6WGIgs3MHSpQwLiSfdzPXJGaqCcqTsiiwByAP62ELFtc
B+NzNnQTTlOGdX2KAzrVS0YVWVKDJNUzv7I59Ad03TXHYOfRC63ywuXPN2gZ2CxV+BEYc3Y0UcGe
gOqC1qUQJdz9RiH6gG6iIMY3H8+0/LsNmCe5Ya8FY6OJd3NQ5no8Ff1g6Gs7YN9G1eCsiDfU8O2r
6NTbBil9Zrye/Tzeec4ry/dxCHE0e749slAsWhwfrGTkf6Gj3uQl0uVmlkfoH942q+D/8+hRXmIK
NVtZHF0Sm0WSAdIY82dyng41s5w1xr7g6ubm15xwzRK24SeCfMnbmd7cXDwisrduhREc2UTYeyf3
rWtGrD6dUWwigGP7VAybpGSwIJocwKFkqx5z7G9hsBr5z5wQUkbCJpjQynHO1xkWGO/0KjcepmLc
l7VHbD3zr5B6ySGOl8aAtmgI5x85Q39/dLA8uWsDG0nrdWdFO47QyYNSxOIAnkl1Xb6EHkEMI5k5
jmrI5UzaY8nAas/YfDjCy/JPRs04M5bQh4hoUrWGaVAHSxoPQExSuo6MzDlrzEN66kkDxf9K95Aq
7XVoCns/BtS7fjLD/a4d48Ou+Iu4nHib3lorYYpcEgNIUbxNsrn83acMTUvrZPOTPssABDek3ZiO
Y9t8YGTbSmzJZw/b0GoeAuvJsqLPSJFl1MXRDURRfSSIi3T2AZ+llNETUeuArwiR+xKkGJv8cxFD
sEMJxHBhU4V3c1T1CVV7TR8LuY3lRsQDm7iTcL6LBXjVrAhmwgzZqmgPZZnjoe92z16KQKkjhkGk
6tRNIel/FNl4RXz1SCtrE0fxyeLwRhMUu6wHKPjKJ9t4qq1HN7OuVW8RJrp8BZTPesQptJJGVN7x
hjKmGa4s8nEyd5ssaAk1iuhvZ1MMC3yy0ocEx0aoM/vkjkF0ljA2jkHsH1E6xNcmdBBNhYcC+ibg
k6TYaPxS16InPnehPkAdI/6rGt+cgmrXDzoSDgbW+cpI3zkG33hTof6l1V+EMQz2sjFhuRwoUIzq
XoEXEbxT8xzFa65g+6g6RcXgOiZW1vfBceQdnM0r7Jd4a3pGw3IGuMUsGfNE7ENbHbgpy4/lg2qM
og33Va/rNCpvk2EzHkHJnRX9weeV5Fl3iYZyxCVvzJtt9yXSAarCnKZ0izP9NPe1fWII9wIjojyR
3M4LntoGo/seNfAiCfYpM075yXSy5WAdRDeQckwQGLjjZU3b18Y+MX/cp4P1yKCyOC3KRYt59oYh
NJz2XKqzsJhzRzVQXmtXlbbz2dXKXJrTW0Rq6rHoiAAb4DK9Dyw5feM+JLY7/hho+26CibECiwth
rJX1zC7tvSeAD0po7z1V4qFC98VTKq2jS/jUqhTCuhAoso0ae1iPdUMPpuNpj6qQ0DiTOlUe27QY
8CiUxdZJ3WlT00qIAiwyLfcICpI8wuz2zk0EvSe2LxVWOZ/20lpnnDw0Fs2zz+FkOtJV6O8mMc/3
kgE6lIiMahSwpN1YC5zE3M0u6DlROtG6d4oH8j2Sx8xM2RGc5hRVIC08DDXbqYIsOkWXOAqDn9ry
OFOnODgaGxM2EljnqEzU9SEOzA0Jkd3BNBaNeiHvtFHQGo0IUZCCQxXD9er78tZKI11x+EJI1fQr
ekL+cQAVtzcVQpzJ5ryVaY4JJAK0rL9mt2w34YQ7us+2mafA6UwchdEePHYB7MG58JKzKou1MQ3O
yZ38Hpq/8E7d+Bk4ySJ1ABIdQiqD6F2+gCJSp0a5f2TZjNhx6SjhTHZFnay0cLNT6kJ4bTrp3G0g
NAfuin3k+LAPvMpkaFe80ZGe9p3f/2KnnO/CoPiHwL9pVPGrLIjkgIpKf0gHn1Go+pMktq8fMPTL
1J9uAjbRpvBxD9bNzy7x9Qki6JKhhRMLHYm10s1gb2YzeLWcuD6O9djc3MhrbvjF4NqU1MyCFb1J
UEKrKqWJ7DD9dmTjXckHDKEeF+NTkaFZb6zYvQuzA0BkDqdqGBgdV3SbWFTQsyhh7JMaVJo5DcfY
nYYPoaFo9J1FUe72RMyOwGhjBhdBHjwOGHiOSgTeyqtbiDAtpxrgk6vWnusrXPKnPGyqF1p2zXlw
Rk4R0qpequKtJvZmOTqV52uSVPLFQxnSI7TbYk/wQWKRU7gERwRMa07ahPtSmvwOGEB/pkEK2VSM
e1BO6G0231LYzBgfatHiQXY8e5P4YtjnAyfMkQjZT7dMXso4+TW7lDVAyMdXAmh/yQmCvI9vlnkL
eQo2CawDvYWdjgENhDUYYlA/xAe7jYeIdHbwQxm/ICV+emNjP44AqVaVsXX7Uh4clBOoDKfgWqc+
LZ6g/zHLvZXp8l3Vs9za6fDbkErs8HvouxyCaSMDrC2NoeI1u2H8s+pzckxE/9J07btTxC8exdG7
TUjQxiG05JjL9Fcjse8Ugx1fI0xvkIn1cNUKBH3h4SoZpLoAXaqhZH0yoNOPbV4+lzpkvMhhi5je
8FFl2J3UxNNL8Pa5ROEUoCo7983Mm0ag7XVgbXlMBaDoWTSbwZhjvKt1sUN2Ud0ygnIOhf+BFtzB
UdTNZ9D8Byu1iCzwZLGDJsk8RZGADjGJzxo4ZhOCCamip1Bc6W1Pl75AitF0CqOG+wzSB9Wswewv
zauVb3fjy2z54G4aAr3TPrt4oV5hegE/PfvVbkSbsDKm/o/W03Sfy+ESpuExEZZ9nbEYFkjhHrCh
Y3AtgLTl3fTUu1vwH0lVG2/0yux169HiDFT7x3QKgEHg7I4IRIDeezH5kw4BIEWe/QYpNlAGDW+q
AmkQBaSgGCnTegGZiOyJKdzNnu1fu/iCGaR9kklyBq6IqTGo5YFJULxGXMmkLEUIYlp2+1jXSGZ9
kT5At3ZOKa6u4EeoW/Tkix7Er9WqhLi+Ms1jz8Q0sJsr0kamsmxyvNKyP0X4LiD4HoT0xtu0fGCk
2O9y2j0cP7ZEe6SbyGizY+F1r0XnfKlewLzir4M9xJYcC+OQ4aukw/IXxsC4KkmCPDZucZ4c80vx
cm4GtyVWeVtiXiMvi4gMkiKZZBYbuATIibyVtFkIlf9SIyPZIy7whvohEm8G+cLnnnBfDGkT1sXo
l2kgS50BHpEOikdwyCYigTIWQS/Ju02RTd1K0HusDTI0HA6tMxNNkgrZKRH0VjQebadbZVP25mUk
y8+WQykIhroF1kMXlKIb/KDTDAUDPXi2RUX689R/aMcq9vSkPlt9c43UWZsF1irX9RBLw8Ok8YUk
Gi122B50g8A8zO+hS+c2rknYpak76uAHySuM0rEXUumBToe3tmrdhtwR64hwmPrPQNQiPtHlny0f
YlTt7FMZ1tQSIS4pcXXTgaG8AqBbcww4ZnnkIjlr5LYjHCcagr+ULVAOPVQvRAhk7bCvgZ4Rs/xW
JP5B5PLN9X649A2JeqGXnzrwlglEUbxUJnbSujjlvn0e0VysyrkwHohO2UHNB/+6xAsUftUetcih
BMX0fVTSXTqJTS3mfofKd9b06HCVGPA+ZTvfZcUdjrXPgTL/7FhOIY5qkw0B2w9pwcwYTLnLRHRx
mg+1eHLnEgqoIcut7VfuuYjHRZBZXU2DnmXAVUrc+m0sekpl8w6tZzhKEDMBHTEisY0Dc9LggREJ
w+6bh1WLearJUnB1QXThUs1hckZwhK0DkAxOKbRkt73PeSAmQQWeE01I4o59BN+YnSc8EijZc6Qx
9SKxMcyE0CD3ZrXmyZqTQ+XGLbwwaEeDnYI+yIlzw7y9dk1/RgDG+J1ATFzc5MG4mRtvWfkvMIKj
XY08PFqglmWLYpg4KP/EzvNGgwUXsIaUMXnp3m3jXR/Q8a7a5KmPsHAwkgXsFxBL0c0fXoDvKEAc
a/9iSrFywr1C6a5I3AVS8VdmwcG1MpvZRlmcvz9gpBPHiRKIrodBRjtdZTtkruDKJ9fFUMxviF85
TU7hCAAT4z+NaxN9RN2952X8VVH8Uy4jpUsJggjFcHKcUj3Q83wmnWTEe/vuQT+gnsAsUDb+zUzF
L5yW8yHKuh955vmPyydZZfY/lfVKMgRBsj7Yx8AP/6RYMXdwGVFBtuDROVQ4+4omJXOuidgFHD2X
0swuhiZ2Y0gG/yJH61NxLtmY5lBuUa/IV7sEKTw3Jj2DgYDcWX0UDgeFHBk6PHxHrMyy8i4xEWHc
jWoXDr51CrusbleLrWMDeT5dF6A+kDKx/tNkphUQxTGpcdMF8VB8bkgCP9HFi8/fX3bNnvyn94zU
77MXEKY0qKYhKZVY4j4fLl1i0AiAFXIiCz7PQwR2o7gXVUL3X0miqZG4v4h7CLQY8GOTXhruH+to
mv+1wqQ+kFmF5sZWFxnqeBubpj6OafUoRtE+pwVn2uatmk3x5djrzEF2XM+kzpAbJ5ASDUQyL9wM
NQbzQx3NB7ip5sH4g+ypueisOyQlZkP2V3czmpQxKqsmlIG+f41GfUjF6FwilLSGEQIl789j2irg
C5xHI72sVWk4bifuzDWQWJGcDgIBEMs1ZljrRQgvx3q9jqzOuRT+1uRXMVg416Eko0THw7nKvANM
7GTHmbo+NX0Cfa2UxkPpsgwVUKZQjQFLT+dsQ7ejfKV/OcXRtpr43PJ4QXiNbgPtwWRhjTW8TkZm
dUc7t48Fvg7uPN0rY0L7m9ZAmtHCR5vGCA8cR+uXzulRYg25Cctqzl66Jaur8qyfo9W9DwEq6yRr
8ZYUA0QiJ9NbpXIBbMGAeGmmwFXSefEY5iRElLAYi9p+UBA3/ZSFhj/6JNA23ttk+EJ9b1ze687e
yraZr0TdTlDI+BfY652XwKKkS9CZekKxOPXjC6qfd9cU43YmEGKXh5O5S+GVFUlDJe5X5dnSulmJ
kTWhcoJbXKh55Rkah6HOgDwAJffJ+nBo0+NdYtNkq7Ttlc0J5jEccX2RB4d0F54McGKwennSP6cZ
MYkzTwz9GgF3tYthN7j2Y2b5004V4JzbKF2cIN1tNF2KkMZ5R/iOSiwlyLX1s1dJNMhEoseZftCS
pkWeOMTkX4mpQ/o9w8UyaSdDHYo2BlG4G0MHgLwEJhtzAoA0KI2PHkvOCvsfhuO6tG6QEj8jwh1u
ZBAkVyVQ8kijA1gf3KzO8i9+vsEinh7i2rj3ed4fxzAFOdExXIsnG6pLMwVH9AJrJx6fghkcmwm4
mx464Q20lCGjj+XRl2z8eh6HR4IMruU8tAADdPiaonzUCVZ0z+wI2XPt4YLr6VJVJg2bip0nXF4T
Ghd63XcZIA+dOGcgnkydWvEy5IoaptzCK0jOUWu36N+VMnZA6thnS2qprv1gCYLP2sCkagfPORpl
CvKwwGip8uokKktcZNHV28oRMDLm0DyXKBmPxvID03FFbGxzXk4K3z8LOUBQ4bRN6vR2FrHD/WyR
47jBvRDoGJsJFpjGG7ZrVNscmMgZp0CAth+S9gdMU+sPDc9F6gsurhE+/a6y5LTVOygSrfrDzsOv
tk4WdneD+LiJ5A1s5zMvzYSAfhqvnpyDhwyutnby4YcocnsrJlq7kOjodLrtdC90vnPiflHXFj+H
os6vpav2VqMRh2nmSPbAuKmq7fgHwxRqHxvml5WmD4ERrTIrb5/akEYIyugs21atK9YEz+dnTVUo
oXA8KMuZHtoeT6WK/UsiEveEmc49cfrZ1xCFTo0ImYCh1l7P0ydDddqBNupjOjcccsSEaW/CV5ly
ZG/G7BkskXcoibsErI4qXLOLcSeXFBJza6a9i3cyrX4yfdc2cr3hFsHK29GJf0U8Wj4FQbI3h/Qn
hX+zt/2CrGgB8bWrhosfi/xpci74EfzZvOV98BaZskfvTHcgmS3CU0VlXjtGUXYduZsmV+O5jzRV
ZBKdNWPvJvwOX9fVza0ZZoy9vzBIndcmq/dlKAwcbCOXqdVnO2Q8UDJIKIZRnd0ijoFNBCv2Jfs1
iyv7ipMSKQDW9veopcOOg+XEgmMDd8hYjx14VjWOyBiGPpO15hgOs96CtfXXcuz76wzk6BybxMfr
/8neeSxHjq3X+lVu3Dla2NiwEZIG6X0mvZkgWCQL3vv99PdDnZLULSnO1Zlr0BXNKjJJZiI3frPW
t3CFJFPWrrIpAb9LFMfaTLsc3B5aANGkNxMo+kuaviBwP8SkTNwbVHkJ5R+ckQDcas7doPYZZ1kO
CxJi6TIyXbxiFyqbyyfI8EgSnRp4GsidtskukN12Kb8+Wg8/IGiofGYYBjJYR0o+0Q8esqC6qzVJ
bc786L7Ig2xJ2Ji5xbNubYT07gd+q11GxDcRYCVkVhaiCyI1k5MGLL9iPvXom23ASg4JLZwscg+z
5sXRoqtap/mgX8k5++xmDSC0ZM+toqdKtVCRVMTkbDiHlAVLMiuLUxGn675S2jHUyZdnfQPSRY+O
vAedwOxvfZ5sDMumPXaDGlikt4XXpNaNdFaIf5jQ5SZ1az230MXG6cl803UwxAPOWnTeRPQF8IXD
+pgxQXQVEm7NM1lHhlWEqCfFdJ8JjFBQMJpZlRo4ahN14sUY83jn++gD+w6dUC47Y+GMNvruSGNl
ahUAfvWHvgTPFIePRQTrLLG5pfioSnYmk6eFHesa/Ocy5unz4aHKgbDQl6APw5Pb5JcipF7sxtba
NLKgcdVneluDihz9+z2cLH2fSg/0AhfOMnftt1ih9JokGvrMIZy2sROs82D+1rJ1oQ30zr1GSlYT
t0thucE15cuSAWcXAJFNnug1gUNM+6I8JSFQGPsRRAC6AvMCu58RIzukRZFG753mOfsoruQ1In12
EWoO8aIz7cxeS6t1Z1PUBL24iC51DTDyT8K8/05UNkvG/qY1+5vSjUGDpwtWOxIhnjBN1HZ/VrrB
XW+7NDLbNYaRd0mBkUrcFarIgVvIC3qvh0qUr8OQ74EQcpWYd2rSPsoU07POkX7q6SJ0r78XHRsW
iqLFUIY/XChiCKEvs+KDwDL65Tz7SWuHsgOj5d//DRAK/pdfwNZ11/QoPUxdJ+P7z79A4jcGCREa
WCavuGlsCX3fbg8RNPRRn55jEd+NgBv+P1o8MQeE/5dv6xmzDk/n+xJ58ddvO0GBMwZldpz6/rNJ
njJ1MNlRRgEHpfPsZmsN3ZsWNv6J3JQctg2jB9hEwZOGTC1j9GDDdY6MW9e2+asGNJRx+wKhrb0Z
YdeApj7jLwbNmqibk0u48/HQrvvjYPQ263+UO90Mo2eojf4D7Q1NPmnbWm6tcKHEs5Ih7rVpw7ow
JVoX7o0jSTNE4UeiKdSjyPlEuBvgr3TPPsQSLrfdEPgHtA6owbi3E/kjZX+bE6IK8YEi5jBilsds
kz9klnVx8vo1xAkG2f4Anh5w1KLLsp0nnEcjjn42Q/BljtYlRggP8+bDhs0c1dYt8fs7EGtPRm98
m5p9LRv7ESXxswX8avKyfVzxPSoMamryjyTO7VoU4YjV47MvSYsJ9F04+rdyzJmLxk/BHTZohHb1
Q5jlNxuGhRqS94l9khfbG9aad2D45L7HHlEmKRHqelWtytHF9ZzYxg4nZrcJwcbBmyMiigig6TVK
QgREmBaJvM23EjnVGinNPFMgJMCNNW2tIUk45gkmAERJv67kf/qLwrP513/m409WpHUUcN789cN/
fWSxWGT/PH/Nv3/Of/qUM463oil+tn/3s7bfxeUj+27+8yf95ZH57r9/utVH+/GXD9a/lMB33Xc9
3X83Xdr++ilQqs6f+T/9x//z/T/REwuisQxH8g77pz9/k99fPP8W//J/z984BtKP6ePPiuL/+MK/
iYo94w/HYsJpW4JRom7aPOTw3bT/8n9d7w9XWLZtE13l/P6X36Jiw/4DT5kEXOO4TCptjxOwKbo2
RIFr/aHjK2WqYaG6FQgm/hFRMfKbv54Z2ON005VIitmZ8mDmfJT9SVXcQXNwrcyxd6PhPdZpFK8b
sxdQbIBOjRUwSSMh8a9qq59lj2AC7Hlwm0pB7gIAUh8QutET0mwWbHaJ3qpXApgaQBTUV4bbhhuJ
7fDcJbylVS/fa6mTksj8ixD7EyMsMD3N9Nip1LpUClqXD6sCxwbUEZ7KkbTV4Q32BwbbNGC1HVv2
khYgY3zftgeYAnQkql9lbfs4JDlCET2yrn1HKjdiuRhcPOEhhGwUFIeIT8b6ygJZLX0Ig7UWGo+u
neZLz7RpRVRuvzR+vsw5+VZhE5VQ+6oHVNjs65qGzJ+Y/QPvHNRiI5x+zf0guGG8mrqwbsIN7FuQ
Y5tSdvjMkLU5RqOWbFswGGddwc89yM6B1Zbgo9KRbaxsoGsbJzH0ix6D9ckUIo1fH1Z4DYh8z1l4
z8TXthvXdjAGNxH23T1RKgm6lZXbjfQ/ovFuZig/I3ddp4X5WTANwIBfNDeEiqziYH3pZpTdCMyA
2TvQvaSj/tMs/EvX4VCjYT+RKLwmsvZC0GW8R1tEopU0f+il/cPy1ddUn/FjoCLCYp97yYsWAgY2
3fEVGv19C91374T6ZzQB+3FQDU5GdanKOtgT7ENs4mjsBK3NElHX/aBGRsHJi9fe+/Nogqwlp59b
JkPbpa20ljj8mQ7SE+IzCQntRW5ABEB8DZhbQnQ5WBkiWBVH9h2f9BTVU0gUbIWSo+1AkzSkRJr2
Mk/odoy+8Y6TjSDajxP8tYE1csVgk4qhAEHm8gIgRmwS/Ob+tY5H5zkJ1Ytl2rCl3OEAAWT2voFG
1+rxpzNnUDPkBBVMi14PL1qOZV6zddRVxpNb8w/u58RKZDnpYb1x5rSQxoOkXmo5nTSx9JXUMeqW
7akl5gRGNdPfbEF4j70OWNysWsE9dfDq9FDkwEFZ6iyKuld7RKFEeXuIj9p57C/Go85Or+6tS8Pt
SsRxt2JwTUD7h2HMJjVs0xqx2Ji7InRw04jorFP+rSIf81bJxgWBX2xaOrTbuKRry+5rmMRQ3H5t
htTBjIzff7Ao+v1/gKOSPXbfJXL/8phPuKwXQQVBoqxkCQwo0O+NQTy3YQdDz5+YGf9UoWa+VSm3
Q3P03LVe3Rltb931/QzMCYlaG0aQxVGjGyeZp9m+7vyTVFV+R5bbh4gGTvm23aSR1N+9JEwXZmkM
S9UobRGOzE5UYWNA861uVae2/pTUFdYjp33P/EFeKotjq0Qm+jj00AFq5TQfo56Rf9mS/uNnD40k
AF5DzEN8ZZhehEmYMoMqZO7ti5N63M4lMg7CllHRkCiwZ4jznoLafWeA8El1UjNWmZaObTX3cQoJ
i+oLYBfV1nK02mlX1e5d2HvVA9FOn7E2NTvLMX7a0s7lQskK9TxLsVWThvyALphzr9iUHcV3j4Tg
EMw+2uxVNA5bgzbtLfihkFDHMv6uBCa0IgfcUbfD4ddHFjPWo11MM8LGt0lGcSoEkmlNBvzWrqRx
K8UkFmlOfuDgibeu99ZBV8oXiFKYjUXO7hv9/5ld+Vdho+dZlJ0iKqciCoHp0WHsqpBEOgDqh18f
/8cfv/4OZg8zxcIJdhPeyFvT8qFusKRBvdqsCYEKHkn7xUIOq3KFZnEVYaO8qBmDqmir0MgG7b5r
cjKiOsTSicEwIwVjVZn2pkPX3kUjR5YD5jYQxqNvD0uncNItQeQNQ5Iw22kKj4mZT91xYkiPVBwz
1ZQNS0sG3WXKIcJ5lS23FUwkiqQEVXbnrxQrmDdwqDQ6WflRyWJYj04cHtgjjY/UxTe6WX1v9pG5
9eviVOVR9cT7I9ujnPnq23orCWs6MmQa9qNhAMmZxlMdsM52nrOivmNq6Vw8r/vWpsw55C0Lb9IP
tBVIm3GXOMH00vcJCEisMKJD+mmXZ6Gx1KDvZ3vCe2udvRlOZDxBopaHsA02Qeo8TO1A/GQmnxoM
ARMmdbwpabWRNhyLEmL/ZmRB6hal3PvsnDUMsYT0in1lzLlLXkOQTO6w+HKhighd38bc3UITUtdk
MlWT5icGBdLtKm66eUlKTTrrSsHY4uApTlMvpk0Sj4R+ztGUTqdDuWRhTHlPGgTbcmJniXy3XcAr
NlhoS1jhKtRaouO4w1Oiws3U42ZVhhnWaY+8RVQ92ZlLDRIjChJHDeI+StWqatHxNZzqa20zcr+4
6nAo//bHNBBbpRrnIcuth7i0x3NTDON5yh0gYzXBlCTpUfvbEJURz2gECyCy7FkDOXJsFwS5tTcf
qhzS4miV+9NpKh22Ckza2RcXIzMTHVX9nFbKiwaLVENnPKglRTu+yJDjepqqnyzrwfhY40qXXr0h
a7HAhKAX0M7iVy0oceZH3P0YfvZRGG28ttq3ujLXfe1eh8LtrxCtpjE9uqkhmatbc2lVfsSd9Zg0
CO08RU5D1jfvLQrZdiS/GZ1ytyHp+RZA2llXU4PCkpwDFGQ5U3wWjtbVafTnsBDmpo4h7WA6Y78H
tG6RsLhrS4TnTY6BNiCwbW9rWs9IyYyWmMYIZZLOLU4SEmpjDpPY9+NlnCD7lqkNASYcd6KqoAFU
J8NI7zzEzoQYZmCB4fcancCdPAVrjdC5/Ncg0cribTlia00QEWlqncN4WU5d3ZDlRirs5GMVjyKx
BXIEad8SOR7U2Ny0ziTOU59+oClokHXAIBY+km6WEecSaLQiM4Qd+USwX5p9M6T6yDoYt0KXzdIc
kbA0xHuSa0ncQ5y0OM9zcziasSA6EG2tlSv9ps1xLhYkrRViwkOru1z4BElunLwji9Uol7HoQXFb
dLyTwR7Tyo59U7w0veETGghtvwg11A89cMfcvUxWiN6/BecUqnKF3IAyMAo3uTTPbjEhszUEe1X1
boFUIVAx6VdWPW6rvOBlL7GNDGI4dcoEoS7CuzaZ15vJsTacbp91Y4GwkeSEMBVro8Ig6vp0mlCI
45BHTYep3OpYqNOyivZp6JXAYwGr48d5lrICPg9JHzvwlQnSnE/ovNRW1N2N3Rqx9LMxNBd7spqN
jNACVRBRsPt6G9nY0ZG331sZwDllG7cvwlA7aORkr5qyIilIUakgYNxbyIOWI4jkpQLCf2YhtItM
t925+DQoqRUhNLX/pDVzuF8fBhiWmXVKe2eYTbklZqpZZo3rcWqvQdMPjAaAl/VkmFlVZQAcdpgA
puZ3qLGK0DsV3ypUBpx3DFG9N7ZI1yHtiYs0xndMLJlt3SZ92sVsKdfC7Z/LLmeyk/QPlLgDUA6k
A5QXiyjHM87WOlybjXi3ZgW0PskUxAdp66FL8S81i3obCnKe96AANHDAun+yC20DD/5QDqZzbcJ6
FwJDXZQMeHcdkeNJCXnMg2eGcmDRDbQDZTGTps1DCsSlNuq3KiS0qWh00EipeapU+lxb+tqteWEo
cZ5DM64PIl6nRTw9RIaNoNds56CaYvW/3fo/0K0z7/o73fpHjoWp/m96db7sd69u/uGY0jB1adlM
HZEu/luvThfvUet69NwmHlf3TwZgGnIb0p3hYRk3JMgEvqj53avLP1xp6xbiTR7Rk/IfMgC71jw2
/NNclF7dAUaLqdzw8BO7tv7XXt2qGlb7euLtOjCOSEagB2MQJDatdWCKYG7tqgxj3FgWJ6L2tr0F
PKOQsVzyW60AzpByWUMwQHQnGnRWejauAoUSvWZBAH6N20UqBVm8+YuvlY/G0C1FJcZLqOGizcSc
ujZA0JniAUEoCs/KBHA7wdnHthZchUrNVa58WrJhgsCcRIfQ/EKVrdbES+ib+NVTpUbOiqMdZO6e
ilSBy5PprS573kXmcxPT5EbKWpQcXEtMZHDr3FXckeKupeWr8OlEFUwPAJRiHyXTcN8blWCDG4hV
bFZIENLmFr8pOdkr5Qb4iRtUnG3EkVHoTyxDrnn04eShBlEPQFwJcaYRDgytohEPVvUocnG2yugO
P8WKDVd9AhG0DCkbqHjB7ABjWg495Iqp91NsXP7PBMvYEhRrizKGbq3viP7ldhWyQkT2xTSAiOxa
v2/qMNq1vf5swwHmHGmDV+ltVf3oUqDcoItkW69AkY4oBHqAneztuhp3leyh+hlvuQyqm4XxaVnh
cKAIqDdDVI2rzu3AlSTEfrQWz1+gE5KiTtCKxJFlEfZCzTmy5HY079HTGFjKIOEonopHZvk9RJ5m
DvdyiFSyBjwNFKF9WcNnDOu3zKPOMYoo3EalBCDTW95iomNfUu8dRn/UQHkZ7cqqENy7BvBRh83F
0heugzOneUkDZrid9HoYfQ3yTpMSUw+FAgfhfyaFNQcSFP7JS5D7J4Wo97UT2kdWS2dTx5HQFqzf
y7Z8EFSaK0bav7D6pOwqMyYBNZ/TEZKDJo2HkWydXYEyYjE8DX5pHA0M8Nu8C4HfeKT9IH8NUxsd
k4gLpB1TtvEFUhRYiMzbDkHKgqlMifyryQncUJMgf5f5Vkl+74pAcHZvC8sBMwXG+ULqHKPyeYIe
QIII0A+vS9Byi7DU6JwSOBuDDS/CwpJSmsMusMMefmbVgkpz5bGrWPS7yS3zzB/uMD1romWQ65fF
llct3Ew8K1xjfg0iagKvV8fJ1epeUozRW3forqqGecPMv19Anll4hEc6isF82BJimoyXHGUq+ySk
DuydUVnOHyI67jZWZb45mpOui8kX+0a/WhMIv3BAOVVOzBhAnDz76AwcKiw3JIgqiIlvcq2CaQO/
4jpJ9Y4VDDfKLvKjY+EPAQzK8WswXXcVhobGtnlc0CygmMrSFdTskT5dS45De6qM/oiVYWUZ7W6S
/qMwm4NfI9zCKrFjEnlU1q5pkrtCEsftBGzM6tJ/pFpHYNDJGAXF+AxJZMEi+AT04FKU7Qtu2GXs
ZHIfZ/nJTYpHne4KS5nm7+083OjiuzLZNaRwo4oaaE2vu+6eSlEA+YPUbVv37kgchaaukRdPlHht
gygM1AmD9WNphMjcinB4oC5HD+h9+r8SKacwusYB85kWDd9JebHz7BFNQkbBOUumkMAUkVwc+AH6
wivkpkuNZufqTn9ABdcfUNQm+3gwkcBLYCoEvOhxKI7oVLWjyXAfaZVu74ochU5jISsggiDhFYw6
nqckYiVKSoUTORsrRS9kpYSDk5BpnSXPskJP6EdgfVqie7LUOBDLbBwMM5wlq0VzKei4OW0IEfXW
YZ0fOIZCjJ4WUk59V7tcckldZ6iqYRg2moA9+SB4N9pxfK6q8ClJtQ32rmPYWRwimSLxGZwmTAIg
uunew5zU0yzhr6bPJYUMh6zYukb+gW0Z6AxxcVss1W+VNrb7iLXKuiRNdVFVJAtFdmUwlPB/TrOC
JpsRwSw3OosIKRO5z2djxbuSM9xHTgFoDVJ6FrufrQ5sJhj1e91NgmVd2t8l1Nk5XX5aGWA7cKuM
x8Ae/PXguHItNVNfymAS5CSUe/Cm/stE2jqTnR447SD9FwIPapRXGKrxYNhYlljPnuvJh1szjorM
oPwzDvXiJ7KJse6/sGM69x5HwFoJka9/hYXG9WCdZKyl2zSI062VgqwY3eLJiVsq+lJzlrWhCHSb
xySaFyAXC7KjrGKeKcm7WY+5t5jI3x805CA+mggYduzNshYtAMotgskE3iBz9g5pok5XSY39tAvr
BPireGRQ1Sy5z2cLve3wYphqZ/agZNGRYCFFssKYF99iHBvBahT7zGt4IzsJrHxl36hcu2UcYL8o
VXsn9WAflDGjM4cpjeGgQLXt7i0rnO/0yTGBNHjYOlhyfOHXgbbW0im7bnbInf6iQxbwrHIdEl7F
TBcBTY7BkrY21sadbuaEGOCe99CfMZBZYcNAJgRTYwmAJVwbuvYj5AWqRt4LIWLuRMP/FEbihrEP
dUV1K/Rxo7u7IIo4C4Mrk3suwRSlwCA3epVefVN7mV9iS9bHAR3gUJqPOZljtFWxyXQp/jK6cQu+
KJfNXunRWZXZvm1PFoEN4P6KdlFAC2Hhsmmm6iOF1A0HDzl58aXV1p0k8sSyea+UUQ3JsBRvLbEN
YPbXGgkgy1HvucpGcx6j0ecGTT+CUkMuNXX9JZKmuUx9SL+JFn7rwXQcm+a1rluiMzidkKgDUHeJ
LwlGulHfdeWJTB9Weib0DS+q8aTgARnbV27qn23AGFH53T4iqeDSCi3beAa8TT/uuHXHzQkl8ZY2
+2duyS+yPdZxj0/b2GhFEK7iCjogTfAmk0Tt0EAeA/xcpphOYhZL1JQasASgyGimejFj7WxaHWk9
QZNgDixOWX5nBsY67Eb9HDrtVQVOgj/YO6V6/4EjgnMNxENeTCA4IHNh8wx36XyjzfL6jMh3WFYk
u3T6zY4B/MVFdz9UbU/RGN5Ucew6PV+2pn1vpERUesgIMeoyYo25mXO1fvqJXJYz/ozgU8Q/jKKp
PuFv2fiOINq+kUfhbAqr/xF5ZLSnwSnmtVolhC2VqnxkeQy1TAFedl1QuNqB7Dus3f0PO23Fqo05
XcZq2pSXzAU4waIs2pjV1eyTcWeW1TMSbEpoHqEHDCuY/C17pmo6jd3NqsojQ1xuL2w6VmK0yaS1
bop5PeMi3kp2sjQY2BV9ydsqRxrlcMvVgZOv4uAn5Z6onHA91Fa2wXuKXEyml6yZp9cGhZ8dDZ9t
GT7mPoVGprFvNzaUk5KwLYNKzI1dLJTAHwBzGvel2MP+GM+eACVaUQXhOHPEuow1HfxCvrVGfzgE
mG3Rx6sMe8PA0MFECa9D3DkGrEdmE+5iGmobSFriAcXifO4tpP2q+kEe+hHZUkfwdK82o+tQ2fSp
eCg8dufCfc5jpzknhbLuk3zvpQlZkyporpFwTAR3008SGmCaSTc4lEl3bDGclq6lrYbI+1Gp/sjW
NEEFDgo7BULqEGhCeO+LF2Kns8CtReD7zarS1zRg99A0iTRSUbL2ouqVonnaTE7zYPp5tOhCa1eI
1L8m2MhW7CUdoVVnhlV31KNbPRugE8bwwo3Qf/Gm5jSI7CiA4CyFnJD/CkjtCBKnjcFD5Fn23Znk
g0zZujRavLfQ8Te/6uJk/NC7dmHrzrCuvBRbmyyyJejEL36KKza2hUVE66K1mLqM7oyVV941ibov
EBlrTci7KqB2pnvAqEILMaZd3J0dMkg5i9BLOVW3IQOnQJyOCQMc6DlDf4AdLEFdURQJqZsT6S3C
fJnoTXomoIiNtlriVisw8x92ah3rtjWRzkcvAJdhGQVIjH0GSIK1nDmEpBchpSkLwsBd/HHuMvEo
I/Pew3sbWLxt2CapxPxgU7ivQbxEXvRW9dHVdO14GaUjATnZiUlcuuPdeNKb/EDYN/P/jAWH3k0D
QZhypRf7vnfVXgXTl9YDux1940GGyMUod8ZFYGNzrIwP/nvJ6nI7tdxPaK84MGR0n5cj58PaoL9Y
sMfMTxp50k7ikuWdUoz72e5/Zyb/k5mJYVqe/HsDk+tX1IR/0Tb8/pLftDTnDxONk+eC7qDItex/
H5a44g8T1ZN0TMYVMy4NTcG/CRuMPyz+cp6l6CZLMgvI2e9hiXCQQxgCOYInPJOBifePCBsMm8//
y7TEtF22G/P8BUGUqdvzMOfPygZCTHHwFcCuCgfDjoOFDB2YmvV9xpPGuFS19Qn4yRkFG1s/wmLN
vN07mb8do+Zbud6SWHkYFbqfsy3A3Ib2B1sWCDXKi8PktN2+TYxV0wzn9FXv24XVWRg8XWSnLQv9
JqR/NDXSO6qqXQZ15Gxzj86wUN4CXMxJ63xY6VaOSI1gMgyJ9jL242Nb5GeMHE9N9kto6D9IG4uQ
XdqHCK+K1v9iR6q3LjDfBpJwNhVSg1PeA4mw0GjduiD+nGYaFWqDhC/RMNL99MuA0NoHtsjOJgo6
BsAZcKgh3k8Eb2wbUIq7QZq3TImUXpNtTm88ME5aBa5PvzU0+0A42A/JNCYrmNo9jpur6RX+1q2e
wxpT5ggVxonufNf7QWtUudrTVBcZN+WUZxtlFBHJQDRMgkyxqRvL2GYikEh3nVWEI3Xxq4P9x/cx
lyEGkwsnR7WLvw5dY60/Ewv8hDp3kVf1S2vnj1Y9fFmpOOe4XXJCtvqmA2lbmYgordYAr54GwDGI
rc2RFL8q5NI1CS1uZwyfcRBd0er1GzBf+E1Muo4g7cdLpZMrZqpxT8RPtp+SWTFts1KZ1bdxhxfR
JuAJ8V67krYvb2Xi6hsvdG28jMhcmqy6L0mTO7eufpCEPp1Dj9yysgRYLZX9AqXrlUO339VzkGdX
FOz7HBDKrZkf/BHyj+tj/aoSVG2NLt4LL48f4XIv26QHpiAom4gt1rk6ScIOxvEKzY2Kuw/A0CWm
u4xMFWyMCfKdY4d3qrT2wPEVYZFmdAgYzaUxaR21NGFbl2zhg5xweDUWxamuGn/nhCztCsT3Sdtq
V+kxVlBV6+78Ttl30Hr88aNkacFABzJJ2PbVXrlFvx51VDBj/8PHVrl2O/Mkx97aDKF9E9ytOmjq
K1APFOPkPxKpIeiBMnksA/vV8LJjLQOcweYPPGvUIeFDWJOD4iIvCUzj2nnOUpXDA7hTi6QRphfS
fpicKt82FfdEXzHCYKjVMNMUrKZsLP5CUJMUARLagJE/G2Brh9ioAPiceKvJtt6ZdhUbGNf4gibu
I4J91kJq3rvWWO96xqPi/PUXNMi7rtKh/5TpXpBB6uOVCEDuyrQuNlrtHtB5YWx0ftA8b5tJvleB
fO8c8rVoiTrJLNDpLonkCsiVgy8u/LZk9Ja3zsGbd7HIkVEklv4dwnpf83ll4hgp+hfQmC+3cZJb
2bE6d71ubWlNfdUnZDnG6Ay70GyXnsragyBMiyGPrDZ1cd9p5G4kigGWRGhC8UKMbo9G/DPwHwDc
P7NAo6hS6iQQFmwMvT0Z4G5n6HIJGqWgdc6i4r6u6y+vf/RhFOBY8HxUBi4ZliqyV60N+wj+FwAe
OKtRZ0BOaolVGoJiOjE2BI9fsMMz43hlAJLA/VR+BVVn3rSOnWtMv75KRt9luVd4p1//lxjoSDyh
UTqNzcHyRw+i0xH4SfYd1N1jEZDkndcPOcZT30EpxvXwMiaPSJfUTzJo54HzJSqgNdkW0c/GECpm
edI8EabsMffp803jznGRtvfDT5PmovrsYzSrdqNrHsFsvc3h5DBFNQ36Ab0KyoOy1RtqCnnuogFd
yjQyKmiR+zgyRCQ8UA9nToIDemCg0AXvrZOQ88XiVTStdiHEd9x2PkQzgHkEw2blcpBWfZMzdqWc
sxoCNXmYwVrycvxXi6giFnas7w0Cp+AW6McuFduqweVbTvpb2XbJUzPrw+6CoBI/cJShXLer8UYM
XslQjXGuIVya6qn8wQ0023XAhZakqfprbrQ/msZS14abHmtafw695Lwea36bSA7WugPXdPQ0ccNH
0p+G1n5MakFYEhTeI4hvLsxCJwGBloGzBXxcjOrIIocJoS/L/I6rzGRiUBZg3JtkzQ/jXiTMrH3q
og+PwRI58MsXBmOSdWWz7yajxt9GWfmSuPKzkbG1a91sZ9b6V6ZsPIqDijGU5w1SlN7ftRZB6lIc
hWzy177jiQqniZREi8FGZB4DnkrLPzi9fE1BJXLeybUfy+pCN0NWL7mxI+G3yt5UmJ8xiAz2c4PF
rW7k5xhn46VX8qFpAqiSQ88tPYt3rZdXG4dD76L31a5vZHQlOZXdBaaidRmiiNAjv9wQugK2A28y
2BoX2lzOZfLrD2KsMswujbsrR/YpUWl92AgEF7UNVNhXkdpntc0spJ2iTTywEgZnugdQaj8O5OfV
g6c9wymh7mj9tR0SaunVUf/Uq1huBkVE4q8Pw4S8g9ZpCToCQrHiwcwj4qaXzkjSc1BBnvRZ/fuR
FOtMJ1mN/FIUb8ORfFhaTQT9a8WrsDI84y1LKAVILTgBNFyzy/6wTRAxP/ossSBSN+Wq8kJj0fe6
2npYuBPYE4tq5lpYafKj9I1kJb2AO6VFCpLLDInomLtE9++Sja6wcto8D+DA2QfkBL1od6FSqw7f
tnIwYEWiufYch6uqd26MYHB7af0KW/kIB4k4BtIV5kxULAu4rph8IvcOcFgoaAsr1tPPEASPA0hn
nOXk9Datf00V3ausOg/ETHRf44yQ+o4omKNFyjdpoeHX6I02G+LpaGv8M8pEcquBVYrXGo4pGLYn
Bcy98gnD+9Ude2BOkGlKSj1Z5fTgKj5VQYxDsqkvaUm4lwbka2npmrnrQm8bAcxkDiduQi+IHp7f
jIFhcv0G497IXffOoCe7m0ZTru08APLllpyxFxHCuqh9AnsJjUeLKOrwRJ4fw7CuApOhFKtx+Gw7
i/ICzAC54bYHzpRE5S0EmDnsIkgvlUdwZad+JlOa7Psa/LwLGBFAqM1tXHLZI6Lwzk7WP9voUmj6
jCUjRHfveuWpduM7ZdKg8q3gAMkHr50X+HptQWVEVMDcPFoTpDAeo7hvbt7AOi7kwFuNrtFsuVC0
Iynj25isz9Rt5KYAeUdWW+IzvyAdAA6yeYwatRpCXfvMO7hFTWvCHXYZidXmJ3SdRZUSqhKx+yLU
U94ZXawdopKsJsDps/tf6WuRkdNJGGKOt9u+YahTvIrZXrdbCvA41++cgf1hGKJB0sLOeQ8y9bTb
hJRXP3COYCWjyHcIP8eA9daX1vTxrgzKM0OUbxgzOUTjWnvUQLczxeWRQzT7pIytUornF91DP0n0
sXYWNaG2Wd4sqnHwvxntfiAvMZ4twu8QjdTEaU8h5bw/voXQbUSrl0j7rctYTlBodTZurLSKxajF
2okYpv9H3XntRo60W/aJ+IMMkkHyNr2VUrYk3RBSGQa9C9qnn8XqfzDVfWbm4NwczAANoWxXKpNk
fGbvtR+R33zxhHw1XDu9x4Ih1m2XHJPZ9B64VsWqjLPqh22QdMle6CuSubdOWAgwcObIYUWFTgmJ
T14kxmcTwyude/8Fgld3KNsAWiN66UNdEMM6BE9C6+G1jQLcs+xXV6TXut8AEcV7BtHduvPNmzZz
/eJ7qthFDkRetgFyA2wDvnlts74oZAh/WNvPSs/iUkkEflms7Ge+d2ZUkXcuenUxm8J+mafCvi0/
s3opXkye4rca0pjSJxyiw6Xpko9l5/KQ5CFxVkZlbfLBYjtchZJZcO9Xu9+/TcTnfHbL4dnwkmHT
MnzY+IiA7ueg8O8njKPnVOf3SZu/kj0FK3Oy2JA5JRpnr3E2ho/I0CkDFktt+WVirLv7/cWFIDtU
4T2xQDRVLE5xl5U3vXyRlOG3yCfW1oGSh66DCdBoM9+3SS5kezXmTJodcIQYYfsssfAClxxF2YBg
MbQqdKxLZkjgF0eoZfqQZ7UkOwwBFQHl4WGGORjE3C8IfZjdkO9L3tuaLpQjz8GYl1Qr/YxgWOwW
7A9CSSh6EoKROVHk4DXuf2DvGkjm+lmmBbUeC7vGGeXVq3zrphcHuzBfm1BO3yHYWllx59ZN97P0
2lMZM2ztdflNanzqYSs/vGFwd2L5rFQ/fLmDwE266JTrB7cqAIw6p97g8A4zki66kol5msEllbA4
FqG0Owb4CKVHK+vEkJ9oi3xmMi++Tl8ap27w4BpQnZo0+xT9Z6Jm+0Rm8byNFSynoFL3nZbeyWGC
lkRHo4tnCFKJtw8CqA/pEh7XlUTPizLd5WxI16PdPXZ4UE+hUzyMaVFvO1oH3C1rwG32ZkJ4DG6A
hbJMh5HzKbVOhKrMwXGoxvGSSwksQz1yqDQrKP4WySGQUkTsXeJhMdzOvnfIJ43N3hMHH+TavWZy
d2kGOnBZvY5Vlr9jPnw3+AgeGzUPl1agFDan3vxA/fnNFZX3KMnJuMiKt9fwA/Oji6qXHDLaExks
wdlsZLz5/ef9ONhnTl3+WFqlqmCsBiT1DQUqj3IIKTLAhs32bkKxZCCHuNqUKWOTJAeMBQRDlc4u
re0UmJSjNkP7GnrIy4B/rnPh8PrHzNtxHa+wCcvn2Ir2qBGh6+pRHrI8SigptNo3tcPb5bXFTnf2
/Jh1fobYv77gPBsjbyk4ybKtKHIdz0+2KkvxGrHyBfHS1osf0H6sZjJVr3HeQeQTc3cXM/7Y2aFD
ioLuNcTIimVOicc3SL1m1QczwCQIOg+EP8jQXCc1Dsq21OLsx1HBzUbDwSn8kA0x9qUxGR4gAcML
MIFz5qQXnmsZ5mddIMTtITncy3mMt71VVFs76WcYG3h+67AJ9h4RGC8in16FZ6VPxDHcjYocFBnP
3RYnw8Ss1EI5mxO8UlYWDb/b1cccpsDUIbxMypzyLNXZU9Uk9GGzme00xcZKG129nwrfuDZqMq62
pFXwBw99S2TolR1m7T3jLtivhMnsqnrK112PV8XteEMsqt/YjoKnzlRv3OONSt9iDiuG1pnYxDnu
WfyY6FFztR+DEioAO9t9Po7vfWS+e2xtmU8jr3Ws4FJp94UTIt7njSAAlcu/lXm3Z0CVgqv3H5pm
0qeENU7IKAavQQ96qyn7VZrCoXZiMm3gcjinRGMhM62ifAomr3jKnOrsdndFONe/UNTnOdyaAIAQ
9R9ycr5lUnKSgRBkzwLqFLg/UxeDce0FO8tl5F1kz8IQZHfM79OQpTvkd+/3WSg+mSbtLQfUS8pn
mdbDvAIqO/LEmteJHbwjlENWmBN/y8v/1fjwtGIipnX0OUjCCjAOYQd3WAsYNKGnWZFfGNbqNeHB
XOX5fjYQ4cYCRWjbPYTkP+7NxPmQIOU3bXwXYpM7BW75AwSI3sEEXDOu01fp9MjRNRQcxJ7IsTWc
cQ2a8Bnb8oflzmI7OVlx+A04HPap2zCjz1hHIXtazakuTz0Ke8x+90NeZk9TYkuKM84EM08Lnu71
zZmJ62pFO35L7QIeVm5vU6Qg6K3j7OItXwaI85ffP0UpD793aLZpibkvhE18qz1ibhkvAUGYjiSN
0qPVQp7HQTUbR41oPoXZr7vKrDkvy2yvicZ0gUDd+ZHlkj0ZKvhNpOSmNXN7nT40OtBPgrzKM5uF
nBE9IdMiCUCcDBEf5SuT/Ppz4aH2U41GY2YPpnzA5VXSvrlg3i5tG1wKYiKeq54hSue+9CK/74AW
nLLGjk+TCUxDiexiNd0LYwIw+hH5rTyZucvKPl8N9QTROo0UaxxXrRJg+N/yfLbXJC2HDwWcu50D
N4nFQ77EEfmcqo0jEU/PAk8J5JxwcCiXfechl8YR75e4/v6l2MtI0YSNGPeHmGDdO5uN7j0rEYiS
ZnPWPupOc2Rx6XbzVRmJ/TRVJDaI6+AL98vt4w9LW83BidIRDQVKfhkGbyWS7i2xp7zqLKaLr9CL
ZgGXd0w8fDUw6DKWYaxJ3KVIv0c9tLfweTk5N14DwbI2EctVpE0qBf/PWPdR8KPG305UoY8p1BDY
U9U7euAS2oWGURdsUc8iNorwPJgeQz1P/WiRJiA/Yu/TZkZ+Ff6wg5aJwpupoYOgXzD0WHUNhCZk
NW/zq51XzJqrllwDiwkZoo9sU8Y1VrcWJjhU7NxzqrUk3QRJCZNnP8V/a8PugKW9yvqc9VGEJcVK
Hok3cPZS/wbk0o14wRMR9RCkUtTqSOB29OTzQ5hH3hYVc4r/6GPUcjy3rXn1VPRRFnDrqyWNTWmH
yRdJYjhZkRj0YioQBOhPd7KGl7YKwn3po5fOQAYhyWOn3Fc/W2aLqGfdXyOrNUJ5GRE5tr5jUcQN
ONTfGsXST4bXOBozEnlASI8xC8sFMGTm+TYSxXQ/1/54Hkz9qentlomI/W4P3pHY5I1RGLfRrrOL
7wOF0cOTV5K3l6Zp9CJmBCFlV4Puh+R/HwLfBpYe51/tqC5dDQke3wf34SwOC3ZhZaoYTpMEzyiM
h8gjNFzlxgeBE9xEFT4yDQS/CJsGzeW41CjzDYrA9zCqyLGIWM7P6a9oumNrufcwpiUNVht6YVxv
DTj/kBhJ0pHtw0iKUgappunFRzuQwIjpCLk5lJJoZlFWtMBRPWyDodgRbARh1LZJi6TTPvQydQ5w
iOOV6v32jnkMyqYShdsEgoBfSq6jNt5cMSSoPoBihZZ8rwsTgZzdG7e+Ts5WNc2nfoSj405AgWVC
PRG0JIuUIVQ5p1j2E5Q/4ES58ocIOZ1WFXD92HN4BtfDo4wstNNgmNcN6JNDMrKfTy0UiSmKCDYE
yQqdDXuVMk1uyKg+40p+Q77VU8d53t4avOyFWNcXIqCi7xZGEGWE35n7DxemHcGLTqwnjTKvGKaZ
9KqMnGp0LUS1AvEZjG0FqOI0trcLq8NSJt9sOx7vwcN9Zr1+0aiJ+F4y4nMbq7iksEqT0KCyaQtI
Rn2wk12TXg2a5Q2us3ed+Pkuq4Jkb1m5usRu8p6wM3+ctZi30sE4gP81gvqV9MfJE/aTb+gRelpM
ZZf4YsOIBr+55ZxbWIE3px2yl6q2NrXVW9g+PQ9aXXsXYzhftQ686NazkB2hZVwu6uAydhCyMsiN
nidfClcWmyzvkl1sFtU6DER+MpfeiuXMEi4m05Pd2uSAFv3N22fAisiRZiXiRddW+gzjGYft87Te
ghKlnJNQe5z+mLjogtmyxCereipAgpx8FKpE3IpzwdVbIWO5/v5iT/A9kvYhCGYDlh08mSI8DuFh
QB53zSgj95C/n6aWIxJL7P/8Egm+qXqQaxlmcIJTIa7gyxFwfafnUXcGjKU9ElaNHNatLhnKHZ3w
YBvpFlyT8xl7T3ShCPzGd2XSU/PSRsI6qgZocExOS++jpOonWjM5PaiyGcEZzQMW+dY9iKWE8wIk
C5rr+RhnrWS2jxRpTkl5I1+GIJCKkEqB03lVeRZNQcPUdRLLIhp451NOaN2qdwlHRdHpLcDxW8aW
DIEu7Ytk2cKTadun6ls35eo2jqO6dTWfWulapybRVzX05jOMvOQBoDwYrnZeg3Q01r8LgKRFeZ0G
4nMag/RY57yasQRvF5I/upnQXmOQyfTV6Ps9heXej3P3HeYsjtvoRET3FeerPqrUpJQqGip3u0g3
3E4RdSjAYuvX6JQTMUH0jtnMYq9sabM7ejJYb0wFAo2Sd0YVf4zgY96yhkGWWXufAsXtCpquvBBV
lG3DsRD7PmELVZoD5JmQOg7SoHOzKuOjE0WyqD64omrPewoHiIJsfW8qCq/KigYqjkjfmxFa4lKU
LHRAjV+itAe7NOEw0vlw7ZOIPAjEH+ncnbQDxbQZVAQSLBmvVTlFRK6okFEr2yVO7buolQxeJmSu
bfIeppl68uGuQ/JPjjCtrXVX9zb8JVZVRVQqHk/ViRuwWeIpkjVpVdkBqjX2NRIDMgN6lqjHw2wZ
qHuivnsOiuE36JqAjGX+b1bGV4l7g/dlmHdNI+Q2bGfm7sA6T3jHmi0azPTYdVO3qs30HKe2e5km
4xvzkGzPmOadlKLxOSEsFlZdxVbCTMlLzdvsODiyx9/HGmQW+gIrkYICYbIEr1OTaqjFsex4oHgx
SUnepLO1cDiFIGQaQJe7O9TgnBtB0W/LyK+2gr6DTPf44g39PohYU0+jvnOTcT6BUHKE0hd/7q7c
nmqXRmQLjHJM3rQFj9b0DgDL/cOgnLcxG2GoWmjGCuPDD/pX5oBypanK0Fa+ktzzUUQWSZP2c7O0
SjBIpp2sW+uq97MVda9EDnw50j73UQxVCUDAjvn/1VJYNQ3LKQ66A1Jl5RbWMJRpaLymgQ8AmWSO
az3wWD3EKTvDNEjuK+GX914gn+s47JCrzlhQmVQpk9MVDTT3o20hVhTjl7Ss6tFZvkgjBmvviFMJ
YgATzyjPdvsrcjCQh3M53GptEMksjXvw1/0yfED47kTZHiRddDJSgdyyvG94DzCgmozgnABk8nCe
Uj2c/XmIdrE7AOOskgivHDexM8CEynvSFetZ1fe+Fg5KS4t4yiAh2dHNU3Am7pCvQrN5TsZA72vf
7y6q3OQO/Lt07iXNqmjXPDcYPNIKHdw61vTf8UNsJMlj3eJdT9qp+FaQFUVahf1e1gTpdKG9QYL5
4UvmpCHmZE+U+8YDqTfD5PYI87bt4Ynl1LOZc7hN+TMYAgCAeO+l99Y4tkXCaP5YhmI76wGjJOrZ
LmTZO9TJW831A+oOC1YQ622INbNVJJW1dc0Dp7syhSig/1kvgiQX1ImrXsz+nRXSBLWNg+5XbVLT
nI4WKnnZNnLTE7bJqrjv8V31tL4BkzdkhmofunF0uREbFd+8TL0hWGXozkwMbVaEMorZB3dQtUIB
Gqw64ewbaAVEHtvfU6MXp7pt4N6zQEjz8TJ43WsexTWUd/2LOuZSA+1DKBtRO1XAMwdCPcgpM9Ac
bgEX/qgCcwM15rMLcoR1PGScLMOIPSD6Te1GrHNMsrgBKFlA4I5jnr7a6IBDc9wPWfFiFtOdZfq3
gGyQleFh/Ld7Vk62frIr+zXIMXlI0QGfzyghVDK9Zwj3RZlBlxXhe9U77MRa7wV2Dqw5WIcR/mjs
62TJVOyv4dALCF65AOCMlJQ5I4r7KQZG7E7Txmeyvqns6qdpZEwNA2y4nWHdCdjgIdgq6IckKlct
KPSMHLLROhk1y5oUJfursl3cPODzH+20hBA10v4Vtie39Az1w+KFJg6ZdqQcf0ycfVdysNprh2/m
Ok7JxcA48gZM+itpqKPDnvBsrOjF1lvmP6r2273snQL0zTSjiOMuhhjX3XNxtBdkM1eQ5/3zHJt3
jHVP82i7t6gPnyTbkK3Pfnid5XV3qAd4NWUPgsfSOTTjsM1gRy9BH4mVP7imTTxx8A6ZS90mDyaD
I/DHSv3SwIlEu2E8RTb86BQ5wm62AHUGjm5PvW0Xj6OUj9UQhnfVjAGQh/JTVtb2Ok36iIGKSVvi
YQ4VCYdSN7HObFkxWc60bQCg3Ca7qY4T88VVCcVx3USYplIcBswxzW1R/YznSm9H9GndwMWL7jy3
7DeWVe9xOx5ay1iX/mcQMg8a3dc0Sq70vjtCOx7brFto3RCpnK+aGccYgjAxE9K5bbIc3CgC4Et0
uvaZUSrZswzm/bblZazy6B6taHFKbPsG9dK4ixG4b3IPeWwbRBvb78ozjLhu7yvzqwum+WwB9l7L
DpoiretFh6XFeFGn+85lWdUmPIQa/plVAW+A56E3b2QWiG1rg8vOVe5vRsPdKFGBcEmg3FHeMJHp
03MKfIKyqXkzI2PlyA47uiIk54DCXY8MjuPupCKFF70j576dmL3JwLg3kv6pqdD4WBMbeYtJ4Dqr
FeF3WOGzhnM9Q9gSowS9so4i68fiyIUZ+2jr7Nr4kFCtnIl6r4e97tBzeA2zmCnKrgyVpDDAprvv
lZl/zSKyEWvXt5Z5SZ8EGJTaimGQ7s4+TR5RcggyykcPWlw/TeLKXHBYcQAZh15Rfyeav12YP/3J
DM6OIW7o7WsCcVq9K3LnMAvTPs/D0B3YrQ6kAwbzRWAZO/uuBYsYWbwqEIYGwD/3cjR5GjalZD8H
eWpSP+PJKp6VbX6h9kHFC0ftkNbkemnE+5DsshYf0FDz+HLloa6hH4/45C4QdtE+FhntaOFvnV6A
pHAyOgeS9c4eRRmNTniIljJ36Bm6dC2GX2aEz3Px5mhzJWpgbotk/Q48G1idwGXmMEM5i5J+n9uG
QcAHQ8Norry9NuV4GBtzuHUYeVpw1ifL0Ceb59wuYOpFfgRelcmIfmKUeuQfYQwwIKLonDJ7pFa/
i5M7wIrtnETv4zJ0zxLPfh1S7NUOOYKg68cfLhIF7cTnLhldEi18lu21fU1gZ12Z+JfbsUg1azzS
jlF0Pcg6iDfSqINNQJOf1VlD1iQ8LpkmO39RMLO7X1lpN/Jd6INpda8JSoxVHXaPbj4jFWW7bUr/
BU4EctcSj3uQctn63M566o5sccloBwC21U33FXslm3i6DU/U3Ed4SwYre23VcEyl/oWIEZg9nDhV
/5hj6ujIo9mfaEVipzviRSL3uhx9LBsAACQP/HLiuZDM4qdK1c98XDqzMTlVnjp2PRWDtia1au2K
Q6iJvjWBB3wP3b9wFhFXl+Fgt2aS1RINbKHQw5E+Mz0TXbwEMFZnJ4OyTe4KdAF8Ndg7Ctzos23f
+d1Jzt8YModr0QIMB2z+vbpaY3qt+/6HJ/IPEw+iLhMYjABfQ6RpvdE6mxisUODhmR76dJW6ekFL
7CKWeyh92p50RXExoGOahLtSlqCCmFMMakr9oOhmAl6gCJEox1vF2LKCihHr4N0z3ZcQveDsye+j
mi7hTNAFBsBqgTXMoMCZXCWel9+VHsgTzyK60dx4Y/cEpZRONIseDYTax4jNJNcxa2QoHWugCGCY
velsL0lAzaKM6dr0zBlr3A2B+134DTbu4QTnvrtvMFlPYb7rg+ERQYt7DcReJgTGBXPI4LNtoktt
lPdm3HqniiEAoQvda8gKfdSe2g+Cj4Gh/TWXxwkflIWMCnolUy5fgleP0jXqPAxqltyrQiJsiAdj
PaX2PTtVAleyS1FSqVHyci6Zw47AnHPQGJ++qveytHibpX8ZkguKMwOxVdicpZyTg0haKhmUg88Z
CE+/eIvD4MluzfE+ITDhHDgm5T0uBqnn7MMrGa+qoHvzZvIaua7eJtWh6KOfhWjLdrPzglPjMmpQ
wgS0TNe7L3xhbw3Cp/O0iR9DId9HstguDp8+HXB/pkI+lXI4xDao9jmqnz1V81G7PZdktB/QesfL
wKw9BAHV2cgmzRhDUi/4lOZOHzjBtsrn3zecMCPfrNgon57C9YMLL/suKspfAco3F/QNhhnF+J+i
Z1dN8XfTwwiVXweHDQ+WvK1JtsqqwUspitds0YrpkoWx8vv9uLA8ZrSulEJeecKwPB10KXErpmW/
LkSvHhDi6pWaogfTw3tYkO+zJc1BrtBzgtUkPGvjOhWlVIdHx3O66TgpbkjlJl+VDR63Ycy1J3Q4
XndR6DzO9efsojSzyng9Icn8SrvnCYXAMfaLZ3QfXNDhpxUBqKcW2RhgDD9ixcqBKgVB8qlQ7i2g
dX6c8lRttFE0L4zvj1PZPiep7L5E7V5GkZBhYJJ/RXQI1AVtAA4EZju6Zna1iDdSJQY5RkTHzrHf
proI8HD2yTbsRcvjjx7XJzhjxX7AXZDb6Ual8ZuRCx5V3ci2i+zJzMnQZHFU+Im4mcMvEvI2VqPx
1WAI8sGmrhAxfBa4v4Neflh1gPsoLhoGibi6hJXuM2nvVAF0284QlTpWjwTYMFkx+8y2gS7lI9a+
oYaNCyztpZxxbo41056O0BZlC7EKApXtTOXv8xjhXUfIRCGnbWGH2E9TcW9uTOXwWIyxrLcMqbl6
mX3m5TPTuKe+R8bkRDyXWF82a0TIYkuc3I8i39htJ/bUCr+MgWIP1+idTxjUuue4XJPYM5mYoHuH
QX5abfwq/iSIOCAgo2KNVaPKgNI2AsgJ1pCCGX0QgRyXxUteR+G+yfYmAzww8Cgk2NrqWY2rRPc/
yYN8ngPE2BYrYbLp8KCE3ZmLZVq1/gEBLOh70ez8pnkNLH2JxqDeoMkkuoKKY8TwBXaGOAMUFqu8
uILHURs+uXQfu9a3nAcDJt13/csI7femxPrgu8hvVSkfYonJj4O+iI0PESNWXRDM9Nqk11Q0SHXo
/17gvkwBXar/PXdMkqwyc00AcbbNWHD0d4bmjYxYZ2dlCziqnUNO6uR1cIHWNt3B1jWOQqhMLHRw
q9lxdzR0/2LGnbPLx+4TmgzkDCZzumzfUQ7aG0xeyPqubML69R8Wg9tfMIM/A8UtLAh/Mg4cnICg
NFwoBCbmZ6zYf1ftM+itcz6nmT1s224nocQmGz1/h9VlDFiyOAqUV98EbCZJQZKpnTFkKL+FWJyk
TrrVf/JyFmTqH8gFXo5n2ksmfOBLT1j28nL/wCOKGOwBEUTjvnSYiiVod4ahhP0293obMZbfOnX6
k8UXh4UVfzjauFa1X+6NVv70CiMg/aTioxtfZBNySQrrL+DH3+icf3u7/hkKv7w+rA3Wb7dFwFnw
99dXuS5j9Lyd92NBPEPqIQOqcCIdfAxeq6Fpip1i2reSVXLTbB/SqWrfJu9LJMDG/X7EDq7cbTE0
A5IBrsj/XmvN/4NcUKzElvXHNbSQR/8GBb11P7rv6icr+D9JI//+a/92zoh/icBxF4+MC2PUWfwx
fyFBPfdfLkYnD2Wt5Yq/fuffzhlLwiYRIEEFWl5MN87/woxY5r98AUo0sHmiAgYJrP+Kc+Y/2GYA
jhK9Yno2VxM//McV71bBZHZVV8Pjd9/DsVsjSSaJMgKeng1ge9O6GwF8epeKOc0f79T/5ub/Dxfz
P/7phX/y582WkCmWIp3bBk7akarIU4ukyUOVhl8DuvT/5N62/4FTcTxhepaNr9Y1qc+F+Af6NAn7
ROLCYBdt5Gy4qgU0Fdn3NgMI8oyuTUbRhe4xJey7ovtNkr0pePTaJRsaxDRbq7FXZWsk67Qy3U0v
uzers95j461W97gyXmMCSvxuN2nvypwWqzwHtaGwZpSvlGvQD41bPegTpeQhLtnHsXn9z0ja5nL/
//n8YsFIXqPvYtJ2BVfdPx6noslbT/a1s82hfzhJQOYa6BiDFurmdC7Eyd/5tnP0Ulvd75xNdz0Q
BbFpMSxYqnqT2gUZbtzZmWHsSdkt1k7o3ouxRlk0dF8cYOsK+YxSH8xucSSeptHDjCCSrwV7rWxn
z9DzS9p9gqwIwEOtibGnKYgAbYkcz0viz/MqctXBXeJLgUf3x2KJNPWnmmg7kH8Rq0OiMf3TlPrZ
c5tlkpkwkRzGr5KYm4mKxEDoLiYgnyrehjihRn/aO0AEMpvQgoi8QdzC6aC20OE2BWL5nKWbXzqn
ELcKvimr2zlsiTlP9mUk7t324NQ/WusiGO+uWMl/9INyUfa2BwxNJgWJa9JOQCpJFqHINLVHizhY
Bk5Q9lhUCCXxqrTLdNXnXRoL+9VpyJMFtXocfBJmZWo+tE7/mjD1ywJXPU5LGq1DLK1Y8mmh6Kr1
QGRt0ZNdOyPacJZd/ZJqC85asSGmLY2a7IO3UHLAV8csX5anLJ+65idWhXKTapRjQPJgsMFm2I6E
6XrOC1r2aNd4I4mgOty7RhiwWJMDezN8Br4PUCKPof3EJHVHJvG+VhnuOJ87WBek+Q5Lru9AcMzZ
XLJ+OyjeURGX94tMxyyCTdUHpF+FTXIspPwYU1QPxkR6sMsG81pp56FbkoXbJWOYbBx2PeGxt84y
jgkMIN1xOyA2R2wgJtwI05Ppt2SLLOnFvyleVp9W0CWqC2yTmQqbnS+Unh1732jjL0nI2ZKJHMcY
aUYWg3liRajwDL1u3be61KAL2MWuTnjRHxD73BNmuzWLgY4dkqwK96SP7GIfIKR2DlmUb/SATjzN
oKXlmya0532evVjQzNZVQrDLkIekmuVtfbXIfR678tlbgqD/74/C34z7P29c38XRtbhXuHcFpcc/
GPhBVFo1gn9rm6T0UUWkmWyRT7L6/cO/vhgOyRBW9+Et0d4FGd9G5A53xRL7zVqfZ1MKvtkeP+KY
aPBhdAVadGdk4UQjHzmpTzyDEZwqv+6hznVn3jCmrySOjxTR8xJBnjUYmOmOijNX5qdagsozREBV
8hqLd6t1NVkvBJorks3LJeKcoEz23B7KmnYJQG+WKHS1hKJHSzw645j7/9764m9A8/3/P3ByQXHM
sfx/Zp3duiL5/Pp7AfL7r/xVgHjyXwGiXY4DipmlzuBk/HcBArHMp4Lw2dp5FAEBv/PvAsTGumsJ
z/E9LmtpeUv6wL+tuyKgbKEG5W9SuOMGFv+VAsSzlmv7z2ufAkjysvClOC7//ZNJHkVRKmNcoPuQ
rVu5ykG+HCLfDm9REw7Hwie4JyZg/VbgyTiB4+rOnhPaBJ1BHcVzGfortzeL50aNjGixXZIhENbJ
JvWybN1G3MI5fevBx/Cw76q0XynLJAFNN8ZN4nUEetyoL521w16xyEd2as9qk1kDIBgkJSc8ZuVN
GfFICKQTw1srOqKb4tg+oDX0d9CaxD2QSLJFkjb4qKQTvaIWVHs/hY2Lqd8MDnbnBLva8qr72cnN
n1PQQiOOwK78mHwj3/rOqGJqdWT0iTWh4GjrBNwLOpRSuaO9atvlEECYBIFwGOerkcriXLI0fowJ
W2a2PuD7KOdMHadMkWyQWs6dYU/ZxhCoNgEbljUsnixuFoEIat2+jXAYjdk1hyBy5y4I31VTWW+G
8KpdjrAAYkYysVOq3SPTCfRyKHlTuIhYdsc2ijdDE8FJjkoEiiNNPyFOaGZ51t/VMRtknrOR++Rg
67paFWDgzESq1nayfoNVHjI2mqrvcg5/eZgHPwfVfUBohdQwzfT4dZX7+QrVVXrDihy8ociqLrTU
wcEso+nawY7/4QtyQQWXwWvrDjEa3yC9J2HLuBVz5bN2I6Xje4UCmIN0kahirjXvdOqO+zZFpNyF
TnQNpiBE0Wsyok4ajjRVNOGRSdm4gfvXXpqWaN3Gd1ALJpBZ41KwPKpg0Wxzo2KyOUFSvkWSpCYV
giVb1U49fxvszMfSWtbfjM6crrOuMzKssXNgO/LOtdboCHOilwkK5I/ClMZ/WmngFbnbzkAeRB3s
Ggta5sAK4xiZWBIzR7NP7sTAWUdP3HLGPwfsSnco17NPqQwm0W1M6C4rn3BlMW99mgvDWI8ThjZj
Qk5aGf5C56U0PpiDwf8s0Nmj46TzvVU59qYeiuakTHmry+VoRFjtYi7aVHg7N24ovOeKFTCgozLY
S6uR7LGT+oQ6tflM43HqyZOe/QejHtUHdCiTBhQEZ9IX8jaHKRYxowFci7X2XMXJUsqo1N7VHirD
Kkr8VZ5hsUaXkJxCI4dcCp2Y+zMUB6lxhBtI5at1TfDPY0KtCTCNFFNRWPmmnArrbIKWpnxMSU2c
NWIPLL/FFaRRCBo3C3YYhXxs/Kgdbb73bUrcydlp3WmNoXHecRUVW9+aaHSSnt0YaDQPI5UtbXfL
VFTsZ6A+F6aM8g3gbHBt/TnbdzJNHxAldJu+M9QOFb63mshY20QNb35ejQyUPQICGbuW+dUZuvBn
PTvImnIVkwcG0UUH4YjVDhiSCX75m02+5yadbBYzwdCfzBoHVJENPisah2VVK2K9E/GA/kjWxInG
rLlXpTnzXgwUhtXazFWIkW7Kqm0k57xDAeerzzC3s4MXdET0AWD17zOn7ShGp+qUyqw8dmYMm90M
+wGNQFwsOiuXIR9amrcGY9W2Vk76lPGMW7VWiKogzFHOiWLRNWgwjW1sxXvmIPJXM1vtOpgG767P
dH/f2zVp0HWRsOTXRSXBJLkIBWdd3M+wX9ZUo/5l6U32KXfTKS65G4IiFU+ulQCexYaHkGnuf85D
CWevH1AVtfb/oO48liO50iz9LrN3mmthNtOL0AqhFbBxCyATruV1/fT9eRari2TVVPdmFmPGBVMD
ER73/uKc79BaqE1rvkDjoWBKByM498KvA3gv5NNGcLcQTVMrQSpxjHNVCfFGbFRPPGv4kpVu06Ss
m3uJXbcRuxKzbOHvSklmawjNdZ111Ktq7wT3KC/190aXbW1qRUqw6ovaNaZK07BPp0XJn91AqC55
85DK6qI84lOvflqAwPDw072z0RbOORg6b1234bBH3FctVaND5WL31kNOJIIf2b0TDMzckfk17eGu
zFAdx+7Y9FpSFUQnzWuLXW7/TNtap2S3vZsEkO1QdCQbtC4LE6Mq7XTZtEFlzoK84QX0pT674Cmz
0SJl9SXBWgs8HqjzuEpphqtcyyg66Dd8fYT4+AYBDciU2zgoTij3s13euexfm1jSJ2juoS/UZjgj
J5r5F2O5ea3axVzmQwdgM8Zo25bhNAPivTNA0lxcs4x++HWeaDs39bBFU3Sn25InYWXhks4nGjgO
chFJM5zk8DtZPhV6s9ENRqK9iLJjHiPzjx1+Dvyft6rjiHCcQvc4UdPWtD4dkas7ksNBiHFvElTG
wZiMsTsymz1FnhspMejY9Yx9joN6EcQsuyIocgcA7PABJQJHEGQJ7wMWHc2I4+v1Ptd99GN+rdzB
5KjIa1TvU7NCe9cPoubT1Eg6FD0nXTPf22u6v0fOGmylTkizAAbZqhiEfGpLu784EG6WumIRsAgd
cNHpDdjHBn5UEddvZiiyTVSh7K4d4T4JusMMBM5j2qe92PIwuivHN6190rEN9pKsujkY7O68EcUm
Ut1sq1r1D5VBIJ0tzEZ9kP2t5lfS2anYbccluhum/X49CzrfwOlP+h7H17iT7W1bfJSqQYqWHkRH
06QW4vlRi5elhzbYEjjfxItJAaeO02+oJ9w5ezDt2PagGVknA1VDO+6e0Zy7a8XJ2l2VuibR4lJ+
lGJBm1Sl9SP3q2JnBHb5jii6YFEKbxY3dCEB4IuKVRT0ZNbHmPVbz5EWZlzARiaZtDjJnor2gKIC
LaDXnyw2gG+ZYQXrPkePReGkfQ28k0sWwurerQx7msqK+0YWSnGRDVq4iYto+JwZ5jAjt88lPFMH
ijBIafLqEUgh6sVhc07kGkutlEbs2kKYsLqPaTVD1XzPdMN5UGx4JxxV8hLChLIyMwfFhcjDZY1l
YIZrIvtMnMREoRLVZ6kiHU41EiAddduuXQVEfKQwgY6KML5kbUfano0/dOKmeooUOA6IodWBWqKw
QrjMrgoUem6F8ioOnTEywdVXkujavUVCK6w8F2r+0BrXRDYAPhZgDiTZJ+3V1VWPGwFLed5p7kKR
IuVTlhJ/4+ElJ2dlhBMKNT9BCmhvjuFWN0ltq7eEXerd8ux67pACt/Z7dHckKjRbWw7aF5J9ZjFp
Saj3zA3K+iKXYXv2a65fbIsxOoeiAJIH4HAz0oE5zRmq7Yy2jL4hvZDZ0ipI4kMBCNJsEECWpmzA
pgscLlRZPuDLajah5VGwijDLseJ79YcTYPPFVdOtYiE6sooD6SFZZfOsZLj01J6at8NNxjmXGsbo
9JZCQgtK33nmjOPPva1xeFRxrSYTG9AcakavC7ZF7Jq3xGqCNUF33UxXbGdSsrd65uDgvYlW8itu
0+ufuivEHvULyLQcvUc+2MqWFT9sdwgQy4IcmIenxhIIDBe9sJyFxZ6/wpgDN3Y4nVs5X4W0VtBJ
S9nbBF2NqKSgPCdryBnau+E6Zoh7IsC9wawAYxg6VKCNTVB2eytr7N3AthcgluJ+lW5KxInrW6Sn
yn7R4VGgLkRNYSQEUJQAHUkbQqxA6EWK2AL/0T5QyUyED4mPsfXJGIWzOKzSllISra/CeEeRnGen
DNktorVig5aaNVsm08DuhS10oiG0mEcpV4eZIFgkptQ8Q5gFc+H5ypqVr3YQYPxWda51P3kOPQ+Y
hVK+2jC2PrVqwChZK87WLZQMkYLbnloqToiTrDhmuSl5q6YOkosRpHKCtTaoqKZiUzlQkBFnBJRk
I/taAgypV2aKVHCZ60a5I72hYMIXRmfZGkNGAEZEd4SV3lUODG9lSH477RQOJN1yOf6FTqYNC36x
zRTFfAuEVn+EGYmMqpHrYFCArUe2KeyJ2TfRhvK9JDlTtQ95rRJM7mfCPDlead6zIsV+Hvr+6f/J
ZOL/o5mDYio6WweZIfn/fe5wq6oXpT4r4x9/HD784c/+vgFRfpN1hMXA/ViHG2zZ/msAYQEIA7wu
A+2BGM1k4O/jB6BijCzgSfPJ0hxzHAr8ffxg/8Yv2GxFWG+B/eJP/T2z7felw98S7bBL/4slBCjE
P40fWEDy9fJljStIyzIhmP15DdEPBXV/H/hY66vRS+HNHOHEB00rMsS8iMOlGh+MqLR2B5WkeOso
zH8OgK5O2FcFZjjdJHGYAxdDzZB2BQFaBrp1zhExsbk7Z26IQ0SXJHeO/yWCCWMxifcsR/6iIdZW
dQjdxtElAyhehxKutUdSaWMyWgihZ+Rd5EwIMmfTrcKRjjPTnBmh/S7RK7DoN+89/ZvrYNrPRZFN
c4MRLl0CRGCpbM891dJI18qvA7lonJ8ZxJkC68isd6XRo2sH06QgmcrnqlugH4iI8s3ZYze9CHfg
WaqpXHsXm8/VOvRgoJKQzt9vmZesLC5N69670MaNb0LtJBp56g8FXWmv2EyAI/PbYIjPF0b5QTRO
HG0GhJWLCEmxuYi7EgEVTgLjhwrNlLm+7lXdtE8Sm9m9pGSPQcUzSzNq42stfZMoF8vq1w3z6Su6
RIl8ZdU8RT5ASUi5zUrv5IMpYn/rd3r8yusqArthLCjJbKDeGq+xlUJ27XR9SftPsqmdGzuRhu0u
L2HdUKIgnCjbdahm70nI8qZS+BkpGCKU+0KnaeOKKBv5pzA7HZ+/fmmjeCP5xURk5RtojM9IGjAN
YoZcEkRNjHJs1cuyweQttciqFBUNWZsHb3pVSzD9W58307UQYXrOEhjIXa6IN41axgZm9IH235kk
4PwRFEOoDW0Dl1qJCGea9HmyFXZJdozonp4AbC63uorSc6SZDohM8dhZ3JTyV+NFMrI07AEl3Mcp
wmoxbYEzsJNx7JsH42hRyRbGBinCX6+jb0Eul1GptYT+GirkjrhB7drZ8Fcsw2cV46I3zYLubTBt
WsTGGHi6E/NYos9fGK4SzYvEkTDTIFrMQB5M1X5kbg5ISka/2FLDWXVNtUpMjb6uT1UvyXP6Y2iv
QqL3Lk3IPw6R7XJFtUkiygfdAw5lh0A8OTKdLVyp5t1R4G424MbXcQuOm6e9Qd4SydFc09xwFyIB
2hoGNrtM9oqpXCnKR0JqCi9E7657OuMJYCTnaSF13VqSxnXYuxr8I9c69a1JYyx53lKoVbgo/BpT
gBkmc6MMrIMz9NHoPzUvUmmpy4oqZNpoPdKdSJPOqMbyFVCgeF46WQ5cyUHyGpZijh9Tgv5sX7g3
Y9whHQHe8GCwg6GrKXqNiicYQ2wqRPm5FNdUfnKLpF74w7KpbDZYua3ftArLelpI1goVvJj4bktx
Rvm+IWnLfABZoxs1pXBtVwl4DnT5zFNylG5h4d4wxGpHEwzxhuRUssFjEpRt1iIoAbt4mTAzWMlm
TlYNTmDDlN84rmPS9wSZ0Z378kvpIOdgTHudpi5x77CnkepnsbWOqAYJ2U7FIYtldV5S2s0LKypm
svRrm4v3q0ZoXOzZWI6RkXxz6Iw1zXxndgcK1Ib4P6mVlOc47o1Psk+jFwLzcOmmNe1xyYQkVcGb
k1WokgXtY4jGi4mIk3mIi8oLwnlr3WXO7yV1k3KQJdNnhJmUx7jgqyJGUGdK4Zc9hI5ipajS3bEI
mUy1YI4kJp3S5QZrPUsOTkfnVnm45CH5NvGqkjSMF8OIZZH9e1FofGJlSM8ZQyJCYcA3sjeHYNSh
tooGgYy/0eRZ7Lg5MyW3RjuUg4Ouo244MWiq9rFIMbB0jJZalCGDtzfYII6PQc6IWLqjOTM441ye
HTtFXAiU7iEHubcyfd9ZCi1x5kGqfHtaaGKNAD7s8G/QIHSoUvvyPMSwoS1p7GBrSApXUG/1FaF/
CpdFL5dgp4pFk4gK74UvN2iCPEIBJ6mHj2mSKnT1UOIOepswXXRBxbUi7TlP0iw5MSOtNnIOrNUE
J7NGKSiYRDE96qvs8ofa4V/cxIb1Zy3CP9/Eo2DgD4IAEPp5aWgmJDgcjIjHEUgOU6dti7VJq/YU
vaueqoHBR1QLuHmiz6uQJResTQJU5I0D1osVYMJnXm2CFeqpfMkuM15DxEmeeTEwR22dYh4Gkloi
8sIlB2gvJQWysY1hTZ4bNH7bCuRzR6oF6Ju42jlqFq7CtOYf1REqz9tMK2Z6GDMZIv44nLl50oPA
LnHUGnnEJ6eqg51nE+jUk0I8c6pBuejVSFnCdboNR4tTWnOa+bASfnByKjhzil5e4ER1F2hPzYs1
BMEhys1iSRUECoyaACZy1Q6bElLDHFu8M7dgU+sTwzPQOacpw2kZWKLCdl92GHk0fdQC+tX0earz
UeqzhI6usfX8U3hVcKmCWkIAyJHusO3EbqYWy9bt7HNRKcbTB5vpzBhOsTyhLFOO1OK2PSFEy/oK
JFLmCAxvIHX1cUyWRoQiWmIiBN7AafAJ8VReKqeEdp/WavaSNKl/I+He/XBGPXg42PkxaUoNh62j
YQYvqmFWgjhedZDo3uygSL9VD64b3AAM/OS4Af1ULXlW6zFWkCaQN2YbDadGQ1AzwY/QRxPJtPNZ
2JJ+vTOishZodgvnp0kBBIZ1yGG8BaWbrxgNFD9yKxmYLI8fLhOwd48Vx7ABUPc4eeYeZtaXnxcZ
IeqK81GBKcZFnKQY7+F+PsIOOAnWH30uYtXZVBLPGFGDBKFO+5JAiTqtipUO60sFt9P666wI+kuH
sX2NDUo5Quos0RP/OsuS8VhL+D5ZXvH+hOOhR/6K+Qn7pHsKzgNyVAz6MrrF4CP7dWamPk00g5kk
EHtHjqAFuG0ioVBnwv+u9HTnIAaqOyiDbjWiL5eRlTLOJD7SOTammdxbOTGgAriS3syDX3eHROrC
MVfDuJvZ5JdW0yhQ2XjICMOY5JOa2Iw3WG1VEjywPtC2hKG4TIRTGX3zeB1mAw6aWWxUwY1R3rhU
6tlFTWHpok6PxlsYFY7ylPuMqg3XzNpoa3NLaTiGz+V5M6ZhB8emxVkb0TFjxB5rDV2XrIkYzGBl
Y1THZMAE5MjQDydO1ps7Sc0afPGmvYz0nLM4cPFFSUaqEFdUk5s4lVIldHhPWvEMO6IQA7chk8Ir
4egAsBlmdpHJiJm9fmEFSkWtCmtuH9TRmM2TOqceiV1FmQy3n32KNRsyyG5Gxr7IjVn39abL+W1J
BXE3yKRbL7IfWqFZD8czlB8S/efVYtp2AiYXzBT0d99q3jd8+6pxR3SodtPCkqO9J5kN/nxN+9b8
jJPcyGQG2kSrXsoxGA2uGwgWrlus8KYSrRjE2lsZq8KUeYqYVkqBhl2QJQ5esDPnqVKp6NQLNTgH
whtdqYMzrHAHIloKy2GWFbBIJgWCJEzegb0Db6AdUomdl5ZW3V1Oi2alSDI++TgJlqop6n1DWvIn
1ONmQQxW8qHWgfMxGCSj2oYRLlXmh8xDdTAXxONhJlEj338np8XADe02JWEnOkzHDCAtbmB31ThR
fqjaFCyrTCWtDaq5IN3WmOsqiQxAuaKVCysinWiDI+/cIrUvNffSdw4m9lohLIi59CMnm8GQdWZm
z70MviqNf4DQ8nagV+otmxf33XTt9D3oO2NWyrCKck+zZzIEzHlGRkjfO92e0O14EpeIFHhA+4Wc
4vamZsYgGCbFClULn8zAZcrS9mjeVQ4xZaLIhhZv4CWQEWiG19waGFpJcqYsciEx91aJSliI1h4/
6kg1pkOdBgtcJ+mc3IZ0DWfLIg3PTMDV2JEb3Ms8zwggaPMPWxFDPwviQH1o5GDPEhb1bGNIzkSz
XIsjL1b+mdcaL08jPVoRxdeubqkKMtRLIWXIEe2zh4RLmKiuYV2iwKfrESSFVVY87AY1d9cdqGWk
bCqVwzCmNNh6OjfkziAa1re3Obv/LWFnLAwVo3wjukk+wHhM74QPlf2klMLu4EkpphcsZppBYLKs
I8LBrGJ7Qf7RNZG4KmpW3skcL3aaX1Yr1YSjgZC1ezLUanD45damUvPhJaOju3lN4l58FjI6oyq7
2MK5G12AfYWbtPD3IBVD7G5GT7FXem+qVWgIdlJ5J4IgeWK+b+bkDxLPIOOizxctW/dVJrPznvSO
5IP1dbQYF1M7qOkigfx0CYhnyPGU0rTLraX88LLCSbG2pibS7w6K66LxrUxjmCxx0LV65d4MxEtT
fy0LZbBnutF2+b4cQNO1pDef3EoLfia43vqJ1omOPbGBAMEIiysjV4loMtWeNowvLobZZovO8D7i
3oIy2LR6PLeR7K4Sl/hQDeMhXZleLtS2qZeW4umb2mrzc2onO+LMpmlOpEBXirVBq7dqOy1FE97S
HOj90L08hqEzAnAJ5GHsFxw9AwZpPfozBhzmFEAqo+087T4s4SdYGjrEjoXMiNdmLWcY/lUdWrpI
FSpiITkwyBKo4hsVWQBpI+6o/WulSxWxyOJ4Nqe6mppvcZcGPyoJOmtYs+wja4Shb9m1Z+bK0dUH
k0IKkmAR4QUgZX0ZYtDQAK9MJNJFmavcRsnDzpYakUwZJJJDUbgGaT4cMFDA0yKYBkamvAq7NudG
0zgn4q4Qpvkapl9LMJQWobHnRwRieH4zxwWJE2YYGI+0oAmIkQk6g/pZqea5VBnZlOWpNfdd2V/A
cI3APscKisxAjjdW30obyy6buVJ2+irpTOXiYqWfF61q7EL23RsDdtSSrZVyr8atdq4KnlKsUjf+
KWzNtTlQQ3osmZ5GwDNfYIM7Iy2vZk5Stns95GNJsrF+9xNd+yLJOlsVql0R9oZhJg1MlORkP20C
BaO+5Vb1HLBc+m2nkf1mQgi+QfqyFvSh3TxGUrJgnpBvPOgJcwtS0Rr1Z0UFFlE4UUd+tsL+SZYY
a8FAdbZCrthbiIWrO/q8d1SbHBgpgYORfsHcmuVFhUd/wMFmU5PN2ekpGyNkudGrSfZmYUubZ5qa
boAOdpvc8Ks5ZQj6jA7xy7wG74bplHd04iPpiAHD4VOWI8O88kHVZhZzq/C/Ee7+xSNAW6Bq1hgQ
gKLVli2Uz39uC5yS0kbvekwlEwQOT+1ZvBDdntu9OCE9Sw9SvP/3ncgorv6TIgnhv4JOxFJ03SFM
yhqlxH9oRFrX0xOzCtxlY9ruJzaKAOFoxMk1kUm6A/hkQAzQwTP2WB+l9hvGGA+d7kbfLIUdwql8
smKVFnQ8G3unzmesEnjhyMKpw1lKmsl9MFzpQUPGKMtymGCZadbCTauCZDz9tOKiEy7bwf4JiDnu
FHeVq51+TgBEghlU6ObQz241YB/fWRma19yVgrVhxP0F4W5OEHeYNNCJ/aLP5kD4hb0unT7ZhV1Q
3rHYSGLiJGr8+G9etr+qjxVdRUKmmCbzXMSM9l/Ux8JxtKgp2AFKSlds3aoiu3n0dHpDEd7yhuBp
2FRNQ/xB4L01qqW8o1jwESEQMf7DJlRr6mgyoHtJCcF7KOJoMxp++npWLmMpgzFh57sA2cQM93hO
+o/a4iNGkhOBG4FRO8FD0h6JdlF0mNiWfzM9ydqEpooUqh4HippDaTy13SF9lUMNHyCpTMgkwziD
jH6NI8Nfo8lBKR2P2jlXRvcfo8xfr9NoX/jHzPlvM+ivLO/LgKHPX374H9cs4b///SfLw68p9n/9
if94C76YbGTf1V9/15/+EH/x7//w6E340w/mv3JBTvXPsj//FHVc/X1MPv7O/+kv/u52uPb5z//z
v14/ktGaxv4k+Kr+OPLXEAP+2zjWSxBFQfIv/sjvGwL7Nw6iUQD4az/waxPwN4mibf8mM57/5w2B
av+mqPxG8kY47kZnxT82BNZvMp8a9BqWLqu/fBV//9b/BxsC68+nAemQusZXpSp4gliI6Ma4QPjD
aeBqPurhVFVXsVkTBdoqO1cOLurJuWR31Q4OWWacspfzlO/NldB2kKjxBJtYIRqTzsp95k0x80wH
liUxgQW50k4qv4csS7kq3qLcfyQdI3/HxlFePGJ05ZCQ3qLPMi+zZf7VdNE0UIlnvCf35FXfnad6
z4X6yVxDA1rtEA9fnZDHJG6F9CgEEELhoOrKe6aJs2+00cGL6nmJImHaRVW9AB8ugUMoVpUR3Ypr
s9fp6yblRGvPEDC3diqIUvTKZSqba9hvDpS9SWIB+/73h8UvK9U/VJ///Kry9v3xVTWkntPO7pVV
GmceFJ76HBvpQUQzRe7mqBjWaKAcVz2bbFBamudJpCzg2+M2sNItJQu7hm2/HtKv4a24JJf81j7E
w5CDtQWer7i6Gt428BhScPzbx/dPn94/mrCcf7qQ/vpA/OV64EJOcpbW/aoN5F1oKDuht9FSClq+
OJtakxc4pdGeQnbn+CXiSKqXjd/vadmXWqPuI9U4dE3ZTfC/J8SHYSYnXsSwaY6t1F2oQ7KTgUVM
eMQ4zSdRbN7AbkxF3sFziU+2PpiTYDSnGBIpbgHhakyxP+H2VcwDuJ5cPd4WMjIhvcdHGzhGvhRD
cI6ZIjcQ3njVP+mYsa0llrkiyn3tl3o4z0SH/r4xgzV+UALZveRtKPyvWh9D/YB+z7hf3NnggSjq
AbUFGqi5SiWDnIMbbV+SLXuIvPtktBiHALwNrVtaBWYMYHoMLAJAlhE5DAnmWhslvWWbn1YXLnx5
BLV0gLMGEgOiFHizFrP28OuWb8dov6XSpFeX8XsOMZ4NvZuevfBo8taOb3HJe23/MHnfq0f3KG7p
pbwwhku/gq2yGyJen6jJt5ht4eVVoUQcaP6m6xXzExu1cAEniPVdiM9XOqoyBW2JdAAHBjm7Jk2m
PkOZBNLfqr8Qps18ieloVOkWto+sBfbWL32oujIiiHOoWxjJCdWiVIZmz6yDdFTGZaFXIFL1pAUB
Jvk8U8NbdgqE+tZUj/oj8eyNeY9E/GCav0QwJmvvKrbpfic9xSt5RS/dmMgbgOVPXaRs4SOM0KEp
zfq63yDuutYGfRJkQw0yz9Rw8m1xI2X1VDFZEFNZqR46eqU86BaMsRhp8cQ1vOPFrr6NL5OnGJvu
6r87T+cLMT+CEfBj1+SuHfS3Ihf4jsPyoiPdxKG1Y66yj22MPQlZDhS279KXFIqHuLP4MCa2sDeM
crCOBVU0alqJc6SFKD3XnTpbbZehMWGTT5u9TZKN9Kw5zELVwHrwbJ5JyUbUVbjCBbT7sFFASeH+
HZxPt3ZVYg8C4hVN5LeFMgdgsVJ2EMCV+mEMYqnKwS4iJ7Vfu/GXLE1Et6k+u0/lM6O9ThYmAWdI
T6Vw1u6ra5FeJL7X5BW8HP0L08eyOEvP9p69TMU1Jjq6m7kOkzOM9G7mt10z9WQVaZ+KblGrDxHM
BVChwYnUgOWgpa/Ii97TSBum0bbe62V/SI/5NTiHV6xm7H2QtrwDpzpZ9pIQ5orpdJBXa96Vwnca
qr0i2g3my3Brgce2lsFc9ZOgcb0lNEuSU+th1ww7sDuYMFbq0btFt+4hbvWtOIEcmpbuothoO7En
ojufKF1NKgaFuj/N/e7aWVVBogrxcQ5QaQQ/1vZzIOAqHMhrDg/1T/FRpfC/c3+MaaK9d5yr0NoJ
I8h2LuX1Lc2LjbG39vaxCyWul1vw0UYSBI8ieUscQJRu3c4cS4dQx2ygpisLRPZKbuBLdqQ7zAcU
bvo8NCyyHcleTNiHLDSSfLM2BIMBbmDKi7uTj1UhvSRdwC91jJegymaFUeaTvCQOIa5f0k0HfcSN
qh+DW3IbHtojO7FwOVpy/h58FDzPCKHYabfRvgQL5vYXntEoRHQYHuJDr8XrQWyTKSkJS7CLE9/8
8D7Ez/aGi3cekkwFNXmKenmdsdNK1fqFnBgFwLLAml/LWK7ML4Y4F6i5yOaQO8WhOfO67KOcB2uZ
x1vtZ4wwgVPF/ki0/MkOgaXBcojVg6L6YJCIITOVKXSM0N2E56QMZ0BFllGJDz72NTGDq1SwoN4W
zirWh8/62t2Tq/p0L/bFxPkQQrlTPsRYC8SfBYXBaDwrH+5YLRB3qE1iCghUum8wug6d3r0rzIuh
C9Qbr7JXcZ/P5Nx+FlZuzmo4sQiahAxR4Sz4d/QnALKT6vkH72qc1AOJzxfNGHa+kcczR33X1Bxa
SuE/O+6mCZZjBpWK9NOevCxRfjgN9rjkKp3cSzKQFwvNJI7fjJQ13Ysd/n3U3/5QL/0RHBCkafsb
ie5jfIzGs6c50IJkKLZ69sozYlPnip5YM915y56iI1jqpMgFkfD5rH066EopbSw8E5Sp5HY6bx43
Ur1qgmTthdW3m6o/WH054tOx8mv/NC/CqDEQwOV339J7eNfeGBmNfi4yL6rvju1sItB7D/PkGJ79
M43vhMGlnPA66IfEJo5oHd77g3J2r7GYMpdaGGWnT+dxG72IAphiLwQzfVEP2lue21dtrx+dc3Ir
buLWdt4zAjujH8f7SHnUt3iW8jmtVsHNfR8eyUd5ESfwprZ/kUS26h4Dv6e8pGVyUrZAW2wGWfGl
7bZzi29A/5I+FPsS5Vfl1B+bTqzLLvyUn/ZlOCl791o+bF9a1k08Q3a+Eap+d2Tw+M2E7w18hoU5
RgauEzBsW1jW1osxx7zcr4CASeckvbUW6V7iXkOrs9IWMNRZOxE8FeUPeNf9qH6bexLpPm/VNvFV
+IbNe7IkqozsMMH/1DRvBnIKPduBbFqncv0KHaUiV3KbWt6SBOZJSF0GMv9SHMQh77sbcxqNtPWj
cu/uaoctxj2N2V/Tl7ZpcRCyOw/fC5U5JWzVReZ50+gQn0pf27v2QjqiTUehrG5j8tkdbdS5zMOf
6U/1E9soFoGZ8Z7+DD/SDydPV0FYnFDELTNjnZ7yUwmFsUxKeBHFMT0nMLu7lONIbaUS62sxbCrE
+bhTkY+oxgxdyAp+DJMz/ca0yb1b5KJC+r82HI+hbA9EZcb3pFIBajtHlcTOHXgGmCzYi5Vs68lw
ShQ3RBJf+RdTM71Fa4XPGhZtkUAcM9LSfyPOHNYelKOIkNdFGfN1FH06i3Bqz6TE2JQMEYhUanG7
ujrRDQm8u2gtGzkVGmYev5M24O7kn3pfvGllh03Z0XtApDVXb7KSE578EE1cozDHlcpPI8YhajN2
g0mRos5QrPkQB4cqIp8zr1nfoNIhMrlUifcDLOjY8NbKIZiJUMvJEWsEdAjrZxZDWXJtixDn9qjV
Ctm7ukwkQqCOmzfCiLAX8rYUM5sTaiF7CTzBoYHmUunSBJR5RIAR7y7LfIZ2YlV4QK3hwRLUK9qV
H+rdAs3Usk0teadKKWSKxCEsUHST1GQ3n7V0/3Eh7X3MnVsT+sWCBPZZia4liRUNzcRgz1sdNc9o
qyUHyp+yJSG13nEs+PKqR90crzwX70jhd3NpqB6Uthc3LiDf9OCrLV2ak3Exa63Wnpa5FU0ZD23Y
uJ1rVynnJ9t25WNDbAhjvbs8OAR+xNWh7eS9bgUL5nXHMOy2jhDBOmuLbx1cPW8NxSYSeyUIv2Po
ejOhNsxGO0z12F23BDMvw9SKZp4FxKZ0dWOuIneexCr0l3GJzeQ9PHp1upGroFrKw08Tj+akhnxY
Gv3R7nlwyVtZeZZAg58PZz2g4gi0dNqFrjUV4NOYU2OaRT7K9utieD9aKSSIsK42QuAjjlo9m//7
7k4BQvDHEdqv9o7VFJ0SLkJNdqy/uO3tLG1D0OLKajiop+Qu1yMxlWAtP0hfb1Wg6lOdiBbOUucq
n/tT80QZR94D9rR71yLhn6n4suJrek3OljF3ge1XiBjYbSkV2xQFZet0ODTP4Wlne6nHLqO3x+Ae
vPJAXA2ydyg1Jf2HbjffrI/WttKs2o0B4BdPC117wrPdmWzuvZdG4ICvlnPjwjL7qH942V4er6KI
O6kbLyckc84knNSH4lLd/I/4Jh76OeA+g4o96Y7uzVJ/xDvQkHflC6DcInQAbM7x1uH3uofXGoUc
oK7GqT6KiUz0U/BNmV0yzQb0XpezFNs65Y31rQKdCsJgTTFQn638h3+OjkUwfDQJ1i++728/6Y5O
9pV+Z2r8IwNJjHDBjd5yHU/4QGsTV+PVtGSnAJ+n4FjT1ylpgr0z1e1XwhUQ8w1T5148IjxcnIEG
m6yVlZlLM+9IotbYjg5afsadwOWRR6wn2JyQCLcQEvN1UN0Hq/kQw9G9iBSNcuF6sIyM1Yh7K8CR
dGPfOkpvRolVUbNMCo+NNeHjR0Ign2RBnAm33Pgy9o/24XL7Wf4lInuHn4s/+ofz7t/EKt8ki2hW
3WR+j3j8J3XnsSRHli7nV6FxH20hTqgFN6m1qspSm7AqoCq0OqHj6fkFpmduA5zbsEua0cjF9PQM
uguJzIwj/Hf/3LhE7KYtu6q8F/fk7tyMi37K2XX//hurT3rDL3rET1/YX8TLCGAo7AJT2ygUw8wc
XPq7ahZvfX2mvugvDlD+xOsO3ozk/qt+6FTwzRRIDY8JV7j6ramfAy512ZXSkvtvXtn0qPwvr+xH
gS5/oXn5F1uM1oHzreNe2xgP8VP8bsTpR8NBoL+YD6rG3OVx/DaxnrI57ev7wRRvwZjBAX0lH6B6
Ny3R8IcwBKo5JNgcFspnHrnfKOa4dX/zIieyzl9EMoVOnJZvpL4xw/biJvqno1JRk2oOjM03gwtZ
/RHnhzVhM7cbrm4wco/+4OTxNDwVl5ChRWSt/ZN7Bvw8r7BSGS9hggeJx7869VGbz4Mh3Xhx8MjZ
JgmZYMwJly61rXqdnno37M7lU/k+PCmzduU+lE+Ub+/VeON+c1/q7eKfc4PhqX7k4CKuykMHbRGi
WBOVBwWDvGvddOMxvqW34gJurh8uFmnOfaLCP+oj89hLyLUmUbp4W4lm6aCAiFsXMQ7kQrsPDgzU
9a84P+WU203oebN8BaMFLMxZk6SsZ9G0lDG6caNmk1ICPNe0C2OFtdF8RJW2bCETspNWqybDPNNI
JKToKXvKMipn9Zf0cXzSXcbLMYQ5aKb5BSjlHn6VNzdK9wHYlgEpiWDlKPUMYIK100JmtfGjFMWz
fNeeukd7om9QgDOTdsAbGh06NsNGyR/kdM/3D/bRe3CvfVhtVUMui/f+ickXQovYTfpafYfaQOwL
8WBSEbjzISkYSAsjl1nJB2Z8ZdfoWtwFEsRvvv7TeOfXr79j6qaGUdxG0v2FeaSRCSL6Ummbzu2W
9jlgYsL88IsmVUMhHnMgLqCmJK3R/MEKA+Mz4NUQe+b9ikac04wILhJl5SGa/AiBgVDn/mbyYf48
+fjHbvfX1/iLRBzXfRaowEk3ZpHvmGiGK8agz+NH+4FP9q0Mv2oNV5P6FI/Gut/K4rF/qQWqSRZb
H+Ekn4iXnM+4vBgUTpjFt4Elp3jn/7BvxU0cCMkuOOAy07SRNLI39aP7qD5kvyNM4ibfYsSPaKkh
hNRSrv2yeh4OAZrXsPn7j8L4N39M5HbNglHhOCxGk1L+l4c8TjuLu3ipbYpOPgcH+PDVra37Vewm
y66CD604gKdHf/TmxUc7+2zG1l+rsjjbafoo3QXWa/qbs7k+3R4qrhHJWmlek+lmUe2VAzS0hbWU
073jdwcS82fY0I9P6KeX/ovcrNfY4dWcBJ/oOFVQax0U9ioZ9C3pPsbtM7HsBmNdXe3nGIGgfa5o
mxTZR40T7CF9i9/Akr8q89S8BhCPmYjDeGMDxDCNWu5YF/B4AGe2w9V86F+CKQMw9CfH9pn46giX
81Zbe+fo1NovJs1Zgrqia3hJbvIkmu6sH+QunVQktQ9ejSR5/9/42HiAXMshA+UI95ezWEIWtiqg
vWx04LsM1F6rWy1B22A+7u/1WZ6zhxJliXEAFzZmcesECTe26fNM+/fMDLbMoM9WgZV2MJd17B3z
UnnWrTUW7oMbf9gFhX0y+Pr7V61PKvovzz0j3/941b9syE3nVrmW+WKTxf5ajwTXSdTPqJWvtrXW
rOZRBxVRApokaDQ4k5H2EO2LXemtkKznxOLukrtndFcetUv+myfhByzq1xdnOSr2QFXTTf775ycB
zIki69xRN5gsNjnfj/zTeh3zxQSZND7yz5j61RGC+IxGqZmxT7m1Jg/+VeEox102vSZnMqtzsEuY
9Tn5a9o79civds7C9fdv478bVvDB/8cr/eVtZC812sTMQd201Sd/Q1ErHqleXVXIf/Kt/gzPrWAK
qnD/vI+6+ZvlW/t3H+P0Jqk61jAT78/P75RWUF4yjpa60Y30IB/LG6ELruEV1/ESpZoG866RS3/Y
44j6zkr/m5vID4DZr5/UX3//Xw4mfDua2kuk2ACGJYXiuxuOyKG1/KjP9YPxXKLKAO7sLYn8t1CP
+ZUT6j2AX5GuTK4R+XF6OFKk1wGSgsE/IR+ShbYp7/mdOjLsYhueoAd6spB7DD2ZlY5+MD/KT4XB
sv5etUeDzMC4ozhVt04d84nppw0e8p0suXc5r4mhfneQSodNhWxqIJ8m9wAptZo0VZA6sP3ihYvY
mkyqa4f82k467HQT6SZl1r5YJ3FKkWs9ZFt10m///iv0b95CoYJRZc1X4Yth/v/5I/SCvivBCBkb
+WI671resM8yVYG1glrrIdt6k35bIeRSi3SUC71D3c4LLO1J7CVris7n/S2XsIYL9A8axhbeIaEe
pPx2AFyx9A6jGAB+noxjwvhlbj1M2598b4fgEqXkDnDsOfNAW9r53k6V97bFXJMLqF49hlH/SgF7
Hd6m7iGpDVsdfsyc0tGbFscPBSJve5efyqtv4aRFbkQGTuZksHuE4fgcnqNJKbajmYtwjE26QEYe
Jj254KwTvFmIzANic3bVn4dnPpe7cRknNdr4zfXjxynm56+pUDXXdB1G6bzN5i+PqQLzikYDaeBU
dtcNvS/ZY6MrO+YcFFcEUNR6LDqUY58LD/tleiD9/VUkc4ADYvZUTjK0cx92LaqKpLySglfWHSUA
dCZl8TB8pXaFGaOncHibSRi1Y46HLK1msmW4J1V9FjTi0NMFnzjU8prDJ1c+VKO+/DKHNz8okq0c
aQzDh7QLxnKJQzInEt8EjHSGqUeN3NXcCo0rdogHq3/Rt94mSb7KNN4bZr/Nw0PpQDVvm4kcbZLm
DlawIt5sc2Y5erhM1efe79s9U+otfcfzH9/fP20Pl3+8i78YLH75n/9Hfov/X7lRmqU5hm5Ok/f/
PMP5+Jm8Z/57xpni84dfZPv9f/z3v/yb/0pwApu0UB4tfp6uGiwBfyKk7D+QZ6EYEcD5JcOpuX9g
HP3HioEGJKbY558ZTs38Aw6jC8HUcfjGm+wK/xWHhvOzRcPmVZmGZmEH0TjdGPyeP69QYeyQCY4A
CDijabw4QWitudhVDOAI9jAxrcwLNBeylpTRTTDcUVmqA7HnRc7I8tzpxtR7Gyk61DLwFn6d149F
MSr47ghQLlLR2tpiMF1KJyvyrdzNPG+cdLnSB9BLVRtGfB2/GDW02LLsfnS2YdcxZAZ6TNJQRLSn
luA8UJ/pdf6mIuh1C1MQV5h5tNV9hEXMAkrCiRgexWaY6D3XyDzqTSoJSnBI1Zud0jczy1sjaSin
DNRiNzi1+r13CmKgatdnWDgrK7/Da0T3B7hQPUSDUmxDSnxPdT4VGg19oT5n4AmeKYzvcUfYXqyS
xh+hTRF6YmpnlRuaGbNHQntIdmGdclvPOo6KDpsCWPeU0gvGeYIcikcjnpxR+qR3s4Kipu9oscbB
UEaNAEQH0WYGvi56rr3JtY4o1z/o/C39MpGDZ4VIOVRiAXeaCNdYEGahejPeiThDL3aH2gVr63c/
Iq3xlqZK79a4XXlt+rFfdpHfaojYY3ZIR+Fc/arNvwLXKL9rZCqOvd3ZFPTUY7Os7V5fNU2WL1qq
DxbuKK2NraQh/pkcoyb9TSs4PcPGUtVsV6rgzGt/kGdXMQm8xRGd726sMlqOcFw3qboXMO22usI4
KB1j9a3EfLoLhO9d6JGOjgPg+RWfB+1cBP5AHCJUbqQmx62c7JVm0XeLsHTsldc1/VZnyHkvDKCL
tgnWBAx57NJK7IJOdxPFWQ9l+4Rwb6XUOhto0T13jQFruGuuyqZoEN6M3pm7hQg12qv67Lkb3fCs
EOG82pEuSxBIw7jUSrPc6UHlPmmqW72LOkIkyElcO2saN0LCbnXbLQ1/GI+VUsIHtRV/p2MU3mh1
3V7IYUlUTCOTc9xb4TZ1jULhSGuJpyxyxMlMHezMg9qSQ0AHISrEN9zuwi+1TfBm+wYttaRu7TeV
mmI5bxrHfbQzKOpRHarsaRiFj7aapYc86txtIMLgCmCZSaVpID+OtTTfi57NbTHUfnjrHWeYQopc
4VWBfQL0W3RqSJ1TWJqZJ7WV5rNeQsik7ZVcVZ+YyqbqRbGs2prsqleY7aPj9vq9Se1uY3X9QCAq
s54Tp6zJWHhO/ZGoPQG+Maj9hmSJhI1uov+viMMF74ZwmY/zDg20HwW2fZZZBUiyDaQOvyA1oDOC
jliXceoeUXrSDV/bgMNPnJ0D7ImPLeOHnSdN/YFnpt1wrMgF265hcp0KRYRVLJcTjl5jmWiGirOe
5Y+AJRS1W/tkZo+dVkRvFtttNg9UG73I9drmCHemrGY4IQklJFrMCZQSVW9veYW2abKu3TOsVEnd
xFSYc0JnV5eKpj1y1qBmLC3xYuNmVZ5sKtevOO7V28h7PRUlpgW3VHXov4wIZ9wsMhs6IU3h5pSt
dRwd0rg3B0qUC4Qxhwd36+GOYWDVldWS5584ao9KGtFtxFoTuLW26TFkXNsxBCjqDIq1U7WU5y4T
9lfv1djiwhwHSFqXxZJEwbgrZd3uXU+hVgZDKaXFfan1dBWTst6TT9PIrplNRwzQdbaJpshNNVT2
a69n4bEagergbQ5Kzs+VbOjDTLJDOcAlQh7zi3Sd0+CyrMlNvhAA8r9aS81uCnCfBeQhARynsduD
btACpXUhOkWBhSExQifZt5HZ0r3dO+mXZAz5lpdmRhgwktHOaEwOpZVTL5jvmQYmMB9AkdfwZuXB
NLC3pBsQQzIszlhJFu/oBSz2Vci8b7TL4qFVO+KkImkncd0euBNkY82xKW+69CsYY7wDAV+bJ9EW
+tGJh/Ijt4VxF05qdvOcEuFF30fuld3bsDdJ0BWvXa0wNhd1i2gYso2SSeKG+pnWhOmWKI05AUO0
/b3vaMKe0iMtyUG/INTGzg2UObdSHCR2T68BqqZw9iHG5e85T2pLxU2r36pS+tZckhuI5mAWCjom
nNZ/Jpnn7y2KW14CJql3VZu04DxuKSViFjVvlZLV3xurbRfh3wFwW6pL30564AhIWLNxMJPlCMTt
3XZi84PHyv4MI8fbKNDWz9hJbG5PsjGI/vTWVtp+t8AViGxfcYZhh3I667McovotDcxg7yRZGm6o
oJYbcoJmMWtx7zm0tLfqzMTddpHJ0K35SeFbwnd14dRVsuaMHn2EdTQ+I34AKhhh0NxCV2cWKgLR
7uuJCUgEsf7oiMw+YT+++1SWKGxPDsnIMbCotPMaN4M1VN2pFw1WMixsALoO/n19oM2VzBTxtjAz
jUXaRtlLS8vvPcra5KPq4uoI4SjaukNQrG3ypVfkdaTvFvs/bOmsJyOILAH9FuOytxpY7OjTEwEK
TT0cTbOsEEVyuyGBX2gjo+bE/GYPDAazJKMAs5t6nRrNkDDZBvFYBKG29dwmek8j65WaWYOFlCof
GlSr5NbZlXdNGx1CC4GHTRaKYEdCQJ/pOAZ3RVt72NcHczVaU9nGQA3MleOCc0hJVx1aShk4EciQ
XbcVzkdRBGRADDW9BqbeYeLMI/AEimVV+izPavGa8ZDRicvIylQt0dFrl4WvipbWx4QYEj2SDNE3
dkaS3hdRc6qF5rwSdaNQWaHYfBtpVhzMS6MTW8OnRHU2Sq3bubbHTErNBRxrRUtWJuyIFTH9+gCp
pzGWkHGzHUnb4QljiPgmoq5+rCO/uimAF7eG6Y3fCbhjdPJQPw9+SlfIzM8NebdylVIOq6DjAeyN
2JVNOSw4GOQvQRaab24G9IK3gN7EzhMrsikUBnuhW2+TxJDXCuv4dWIPzdPGYqiQxv6LsNSK+gy6
SaVPkWaC4+YDxM8A0azKmu4Wu0W6I83aLzxZ6qQgs+xFyx35ApaE3oZcNttalsF3EAfpriJiuSx8
QcMWXZ/ym+IyEl+IkEL3iOqWdeYxw3Ry1vQM8s/SxMF5jCKmdYavO+cgjPRZHBaUfOW5vKuyLE9N
rLVb3mntLaT5alNTZYkdjHx4WxbJe+S0cu4Cdr8FjUOOVGQAQNM0NT+o/7S3rSmpKqfvayL+VM11
KPSQ8KBaakdwn7hm7Vx5A4kfru3asngkJykYowXeHfrYsw+rdrSLbLFt1ZnOtBu4K6i6OFVMojh9
sR/blG+IkzWCQHISz8dQ5g8td4c7TtDmGutdedTLUafV2LOPht6MT4peF8w/Oy7ddRsd6xH6SBo3
4aZCvV3BdcVnWnEoa4283sZMcV8pBG/fR1wVS40k1tkrFHU2WrnN9lKl46INa4NxjkkFmeUDk0tb
fqcxAWY9OvpblRreXcLhWOWMj9cNDV2szJhnD+h/NBK7o9kjRGlKf6ARjI+tDNEDbFuLd1VeVLeh
z50V2G3nm+oOFs2yFXvwkHj2m2sp04MEPPepCBJtCdjfPREbT15AYwxn3TC0JUMK59XKAlZzM860
y0CX2ZcpZf4cNpFyFn3UE1Wp1W89Kdpj0VYsFW7qynd/8MI181HtihbAb+hR0ehoXs+pqZSPakzW
O7HJWbZdpy0itRYX1Sod4jKqxoxtIBJ8T8o+pUAK7ZuVTdGXiq5ypUjYc2+W42DbrvSvMM7cnU+m
iN6BTCTbLm5TqmCN8EkS4JpLlenBIsxFsYLJZtwT0yvaZaAweqcayX+0I2SfQEiuGQ6ryDYP4GTR
IaZXF9Ts4lwOJgNtw8+HjQS6AxSXRpMbgUDJzcpUR8B8NG3WhWfemi7zPnwrEnM3NfxNpOBfdrXS
OegQKED8ZdWdUQh0tDRQSJSriEx9piyCxPI9bjRttO0ySydc7KVb5E/WWYRrKOOG+uDqHnAcvaNI
fYyMJympBc4MrTk5ua3u+qyuVgS0x5Puf3IzMtUZfQPw0bxOp09Gm1ovqyHOLlDBAOETBTcvVT4B
dJNS1zBope1DKZIwn2O5cF5E3LJX6pHLw2iAkX5uzAn3y/cYGgGdMSsjd7hAlp4ycmNo4+tILd8F
Hop9r2InPtEoFW7yFAe2WozFuoN4d4k4CB80R3vrXFsstLZM9jAMuPFFFM+UuJVkOze8sTtqPMUL
U42CM/UT0dZGjsL62cUo5WQM52ZFZVWjWt7J6wkEp6wQE7rdtPEApU6zJ55qJgtu6Qp9qGT3p28q
X0ObkGA+Y2vrCX6ilAEOomeoH6PWp+Owdd40j1zhrC8Km+Ye7IvsDFb/UFRx9mGnFpR7EMev/3cl
pv8XIz3CmqBb/7ly9IP+9d8u8v37ZxX8VT0y/vFv/qkciT8QB3RVxbdgTXUmSDP/Uo4m1YgiE6Eb
U6MJos4/6V/qH2R60HPEPztO/qUc6SDLBXI0EE6iZoJk0H9FOTJ+FY40l8GyoFQHirmtaz9+/S8T
zZoCZUs2JlWcoTXMUpEeAu5RTfU09is769eJTTFn99mI+EsbjGubuI/Tf7xB2xW0wWmxvRWNfQoK
5UL69FgVhIGt3MWZ0Az+eRACy4yW3G1fPZHjD+PymJUjoC3oNiYponfFb8D9GEG1+stH8afk+deQ
CvUyPxtaaABxBSY4jWAWb63FdPpnTayp0HR6crRrftdxIfRq1xVEOKH+ajOQXxNZ5Ny1RriqGvOK
7sIoNov2pspxSHP075pN07YbBRSq18VbMwTaikb4Yq+VLzp014NqLTJfFRdZVgL6BaiOmCNJhtss
LnzO5MOw43Aw7OIKTh8/EE4fTrd9Q+VvLOhatBGmrgPZkb09wMmspBpvW0F7FjfI6iK74DP3qpOq
mdqRTlFl6ZlGuo7dcB8yNfHEkB+CAhiQ7ha7wKL+NSDPf+41F4kp8ZZ9ROCKWwjwGhy5M0HH4mrI
KUXOapabUWB5sM33nK1mk6jBtpOuc2gt++h4TfOaq5sq69bx2OYveItxgAXGa1YrK1yZ6or7aoM8
U2DddmR4DQYzp0lRjMeRclTyKIa+7sNi3E+mnTlGf2gW+fAEbPFSWpTcEfhqz5RKLRqW6X2Ro0mN
nTUHU2bveniYc0sktyLESqDa4WkkTnpMGDt1fGK1pEMYQAumQ/Kp3EMidQdXBGMjOF6z/ySffrIU
rDWpnBpBUkun9SymDzPmEpf0NVA6AE27wi8XKECPDobBjau2ylxWYbPKq1ifNwG6VqvF99pyQsjf
WJrDziVzzkYsMObthAOqd7CeVWzGSqARxaZIL6L7btWCW57TZ6s3C7ID2dZKR6q7SObMBnX8AFsH
IFwdVuwM67gq9naDMYxy7AbEcr6BBHIymP3oZnruffXRDrsZuDrwXt3c6LMjec6agyV8vEh4kG+a
chfV4g7ISV9h0fmIQ2JM0CspO3bG3QDrMdGgMtVqeHOB4G/ZuuWBpvt2l3X6MvSBLejSRwUDHfNI
Yfl+EJXcw719Y9uQB0ME1ax3fHNv9WZ0SrvuLakh3FZjee5rZy0xpcwjWS5JpWx1uvJwYMPvq1xJ
Uxoe1z4fr/ZYbxUNZ1CNllUX6VVwwiYfnMPmMVd5FN+RqCGEtWekxjkUAZhtjQUOQDBrAQnY2+om
HqHkMFrp+PzJZslwwZz12HSY52krmTsoHBj0p1PKN4Cq3ZzqvSc7ByZWmjlsN9zFM9MlfbB0y9hb
QDE55HH+aoVQ01w66zWLJaymU8eJQwI4kYEh2UA4yTPa3hKOJRaqC0iyDGJatjXG/pBb8hQLJFOT
5lWenLlvyHWlgUHwzskQnQopD9DWj5V+CzTjm6F5O8uS1Rwgz3FCz5SRvQ4bbxMFyhaSK911qfCX
BkdlGH3hfVBj3sEE55rTH0Y4JNKrIr4//dzvoo/RQxug2HabReOwNBcguLCkE+/I/bjjFwRokGJh
xRsL9JcSR2+NX2n4zWnd1cAe6lmCMJyKZ0qQXuPKhnGvWPQShYz/tGonCu8YleNNUfacK+R8aj8y
nRB8qLfXM+eZz5PFT98K6If4jExyWnlIrs9/DEM4jXSm7HKQMStqSy3fPljlU5jWT43CcorWhBHc
3/I6d2qJyqcmZNt0nAMypmAe/W6U8mgGGVzVxDrWdcIdjR5VTnuAQmZq3211MbXB2NRaZsXFpvcN
5lrmdAZN8QMHMUEjlePt+YqJudVZ7sxUOgIZDZsZYE78qyJ4RuU4ylGuc378IPSDhZ9RCnttWtg9
EWUH1R6XleKvh1hbNhl7Evb5txjA+iyx32QYPGkhzaCu+wVK5ZOrpDtDi90WYXBgOIwptyF6MZ6D
KnmNh7kjn/MsxT/d5umsCX1zhvXtqKr1msSfsjCMJkefVE7RwGtM48TmGlRwGRThh6q/9NJ+Ufp0
43TiYvs46zXVnyES+MuGrMncMdyz2mYPnKJP+aDHy9YLVJYx/Tstdyx44TNiJLW9bcpX1yO3Y4Qu
8G2Fgqrct8cHtaLitsXvnQd49FNNIa+UBZ8jxdRLy5lTREvIzAyfu4CizUZpHzKBI88slWsz1t/S
WrU3IHVe1Vy+9aW056jC6rIF5d9Ilhfd8WOiNqO68Lm3LKBtwq3CxapTI7ZuRjY/1I6ShizQjaML
g8ut09VArm7ZRONtzF1tFsEhD3y9mwcFZ+CEm2lcexO7yEcG6K8DoH1ElXwOgTSeywC6hTuWzcrE
VQ53ks19T3lVtVJF14Jd/wba2lowZLLWbUnYxSCB5JeYPkrTdB86HM+BS+3G1CEYAEG1OF+rWmvu
FEXu+o62QJutgQWHSKMvCTE6qC3ucIZDaM3a9pU/ZHOM3VisYorbl5WmQHA04o8ewRdCmvM8aEwt
Mo7qbda8FD10FWnLk2KRiDK84sOs3rREHrWQus1QltG8raO33qJIvoLwxOWwXipTMjGt2p2Q5lUk
iHwCOsmMXBSPTEPAtWW8dPjxFxgSy5CahTXjpi2FigxUGl6HlsJsA+CCt2y6AQmg8EvyUzRvhEq3
hj+Jn6FamiIZV+EgCTtgAZ6VUmj0r/RyniTTF8w9l+04sull33Q/YhUOm0vWi5TxvDsin+Tz0C4R
WSUfr2saa/5IM00hW2FhWk9ZC0G28EPLRdUIl8MBomvcuU+qx00u6em50sNp/TtZuumtBMMYhoKD
ARRVpahtVM8dtLlNZyvPOXe9LiiTG7PKd0LCnMWsndCyajXYdouxqPXO1P8euKFtgpEcdIzX86Bm
RCPMxEgOmk6g1+8LCqeclGqExqMXJgRGalO6CdKrooW0fTAH5zHomlVXGwmdxoS8LNP9Cjrmf5oT
PZTt1jFQsAvXeJR+qC/GeoRuQhvADMyht1LeE5cddyy6TQqgfcasJtp4XnoclKxaA425xWrzog8D
nkdr4sH46alqhiUNhOMlL0CgU2HM4a0T7Ybmq27tus29jTSuxoJLeGEY67J/LFs4aJZRIQrV+6DI
5pQjEFvqRopL1fZqGXmzUnuBZyWjyQq+q5rbTK5Q1f1urTecv51Yt7dW3sxiMLprOaG/CgM/aZpP
eM+d1ybe1jKU1dCh3XYhWja2FR7dcumYRXqXbDJxNHwjB8u2OtIk5nfqAhDhi1N0DxRU2zwNfrBE
K0AzTcpla/KWW/3kJ0qVdB2q0F45t8YNMZi4+0Dythas2s28dNgcc7AVD65Tkvtuj6Is4murtMbJ
98e71sFebVywsWZCZ0GR6AWeRrFKEJVkTG63C4uTVRjHmik0fDvONBr8JJtQW2CZm9Hz5Bxr2hru
VLCITO7dFE2snY5bgtpQk9KRZtDsjxoU02FK5DQ5hXZRXB+BA/sHQb/62dU3juiCswkKeR1WbbAJ
JztrQEoxaK1863U4cgsKidcDatmq0mS3UjsaxOElO3N4cerSMJLoHEjH2ce5tjPq9tllqDALwbpv
YkFv4MK2Gc1Lc9mHNmqj9B+NKFo2BeVsUrQ3jLeoOAE7TNFQSOfWwI76MgtW4APafVS8EnNnZOjb
5cmotGDl865e08gmlBG16bp0eHSiXv8sZHBAIqTogobYk1kyX81jTUdwkv0Rgy/UW17YJnXat3BI
E6K6//oFRWUF6iJ3qw1KtXVYpcc0XzHGUG4Gw46Z2edkr91yhGBLft6NamUeaVq2cePxHg7DsopH
85EF0TxFbZ8hd3jXkgHkDZU4IIqZlRs/r3cNvX1IY9WlFLZ4rAJuNiahDWgo/atJOVar2W+YFdIt
xkjjoLs3Qya4vbsDtAGQzslQQhrAId7UHdPr4MYR/d0e6YelLI4SC4iiofMhHU57JtaJCmGoV/Xd
WNmffjhwhMHX2jc+y3KwNxubYHfCm1hHKfXpXYBnoVn5dN6mtvE2WuYVZlbHMB+2slA4ZmncpJGk
ZqH1EFJHtqj17DBodAHamTqzmvyE8NYtIVmTx9WSuVr7d5yqR6/bKBAhcLpA5h3OjWBvVF5IFyUb
MljKHFD1I3QK2shxvkcua4blwtKr5dyCngTwnS7kzFvSjBVA0ULQZALFFDd69kFxjYZNfZOMvtle
fqZkYe2aER/4EMbcZNJdF0uLN0Y8mxAcAHS8mr5yDMLavVTTlLoFEQcqFQtIpZ0724KeXDIHKzmF
besuWcVZsahkET5ERIApx3HcdZgUcmlUhIvbos1PcaMuasUrlyXGFDSH9AYNMj/SYMGtUak5wvMQ
EoXK0Lrd8cugM2OdxCMFMZoRrRQ1/sia5zIKqkM0SbVaqWxDyqSLMgWJWqbgBrR4pZfgpWzcDQOX
mnRo+Gfa5sz3tJN0fZlKxDmKzaHMgJzKUu0P7Fgteq0GbzjpMalHFgCT0HIeEDEtyGWNARkvEhff
1pdV6IUnAHR3JstBM+8YZVrmRS1bskFtk+8BJuY713rVVF10h9FQyd3CAV3gjzHIHg1i7jiIsr4f
vJP472xnl1TB0aZRnUAS8aQoH+c4aa20dWccq84aLVxqVKdrVvpFPRUTRZ+djoMv6/cenm6uaEDD
LaCVc1+pACa3C5ga32MTe3Vj65uxGT9Htb4XrnhX7WHWOB+GqL9h0yCd3+AIhUcHxl3RZgklpKGL
xAAkwuPeQNsZQycGKIfSEAC5g0fsPxTQ6fXVdLtT62Cg7XwPA76u4NSQFixJ/HiIwZRzc0PCM38d
JTOaIq3DWTQkNAGVPeKsF6cnJ+CmZ3ngmmIXC0xJS3kO9SJI5GJwjXoN07Qp9OCYJznjv1px4N9Z
1oZR3YYCyIVnF+WSlZx+F5XsGhQ25JiEGqEcAbyN62/c7ZLVoNfDit+O4Eeku+s+5+AShVY1s/T+
ORdlusOhzNB9IVocNoNfgZzTWXDgns2zumt2CgaVfVmYPhYkr5i3mDr2kcV6Avnx6DhiztuICUqL
P1qpbSNdbNJ4MMlqixfSyHOKooiZ9TpwVIKYGM3OojyAa5Tg5vAvtcWibceNm4TtAubdGZgyAsqo
rcqufG4UYpjVdNIa1GMzLWK1V7/UjBpmWQAOkCn2k+d+lTZVSwMXnEaxYnALFOuZpfUK8uRh8IYQ
BI6kDscySTZjcmh5vHUUNBT1/8nReSw3jmRR9IsQAZNwWwL0pHzJbRBSS4I3mUjYr5/DWXR3xExX
tYoEMp+591xZxgK4jK/Ws1pGWsTyOnTubgA17ogG5OHQQWAZkjhMm6sw1A4ZEg2dN7Pm541OG0nS
1MzKKnhJRTVcCgAYaYbenrwQwv0c27hY/jMgOlYNDf0PrcmFstaqIaGQiBEZ7UMaeO3JCesdkHV1
b6aTv6lTINVqhkMlYAYSlKgiPy3C7djSb/jChmvAwp/aCslIh9MlXdc4nFA3+0Z/RQR7XQBJMHmU
D+jnnAs3f8D0gdvXzHN9xhORs2uqEvwZRJE4y5NMO+tRVh7lVgKxY64RzNT/zVRvl1AZQWyJ9WXV
ptqpW2iq9L2PzkDVYtssQUWYIZ2pWJA3EItuZB+TxzNWVNRbWZLZhIk31TKIAitr9najjrdHPepJ
1VIJH3ONgQ61EOyvBnAeIjL53PvDH9VyxXsl1XOSJrEHhCAG8EVuoXfiSvTPRheQHLL0+0W1T31T
kUbjU3S2ICDjFYggr0a2tX13PfdW7xxlYe6A8F3ZZfKkduv3aszQarsER669sZz2X90ThzDrXsaG
D384oahrBJBBUneGfTP98dZXx0Y6cDOE3BA4c4cKcjoT9UX6Xvlf5tzcjyYDCr8pfxCZ9U+2vXyZ
g2n+w2rdIv/qaQQkQWGCP2ycE4OwzZQnYi7TryrT+gKb7sCdLo9y6IkvCU0D1Ez7UObJcp+KN3Tg
xe1IoYuYyoRC3cIW4UuFjFbpd+XIJ0qUB9WH5O2wkH10J2xCaulHliQ2J60qD04IywWk3jbNVwez
9MQ52Dwuig49yPPnacovAggoSF3iGzLDLiNDlQVSope6eMj6Ojs4uXpu2/na9Fm1L7J155a+zwxl
rBivNv9gPGbbW5ATml/x0ZMO/cscEbpOGJytknu+nyEDEHnJQbDlP0clg+grKm3bOTYEA0ZrOePL
7ayNYoBoWho3TkjSkGpyEL6V/WplYmcy8iJjBhTATOCXYfb+fWlMwWYqyTDojG4F24h8zXBuPGDv
JWWkHbWgO6+z1Uazh0JNVvV+6nHP+UCg97mfEz8AfrMS53awupi9LSh7ZnubuU5fF/JxN5Xi1wYl
mgtUQFaXnNp2Kc5hKFHl++9hT/aOgFyTY/dKm3uddmdlDU8WhSDBhJeZRV5YHWYLYfYgH8iv4pof
d8ZqIuWZkZYIwHOlnJlo1f8ZjOwNVyGJwhjdygzwfFuel6V/UuNDMPBa8EuoWOpfCqTN7IYGPnes
OCuXFWNV0+FLAdZatfqBPXseCQ+gUA6pE1UppyfVQauuOXd7i8wnDlbo/hT4MZjfLuoSb8//7Uce
s+9odA9e2XzwcsYGU7R93kyRYZMToUoU/EDTLXEver+KKJqJTM/J2kqdMN3OHuc0IAGCG/t9waeY
w6DWyMHq8FiCXNs4MxfSbSUw+8M/PuN7WtqA34CS2V5Qx0xGcF1YNsyIVBzjFlyWE3Q8BeMGgDeb
gOaV3euL1VokQOqzXXcIU6C7uqGmzrOGD980forB/fWUOpMkwRn0IQKO4LKf3nvP3KNmCjmBBlgV
SnxP9mvvIYQZ+XzW+qQhMRvZi658BL/I4l0CQZB2iutwU9ntYcnM6COyYHiy572lrV0qtCJrMkCr
g8OlTtuIHReTOCaff72JxYFdTRS0r8Ia32UYvI2dd3Ycm9RBOsJIavOR0+2lr/ReC3RhWj14wiEo
0+slvcZIcq0gzohJBA0Et6602p8EaFY8TPZJUzJuQYFtSgpUeEJLM93bfXEXto06iG7aVqZ5B3j2
VUqGvwF7LXIabRR+Ep+4yYh/rObnMhD/FZ1FxxNetO7eUDUx6rzBPULQJOoXGcLNUt+A/OkexzB5
84m4zeT4QF7Tr5TyytXzN/plHhUMT6bmQtZWs4PpvCMfqtzzFDI/abY01+XGCZH8mdl0T7woU855
OMB4fDVTl4fPMHKKlcpjPMmW/iZuwEMb1+b6pJBLnxN1U3OmfkQSbk4kNwHX7do6yK2YBwMkgCWQ
/FYawG7vQtywWt+Nack3rSYYyqQobeegJ5CGMN8eWMbYXHOXx8mRpLFK6NWG/9HrYTorH9MpEkIw
RwnCDmQV26r2PoeJ8sUNimN/CwTv9HxCVM0x2Rm7sCAjYOkN/A/ZwlAj77feot9yEzx5UPXAwYpb
REp3Wukgb+3K+6CV2KLcYPgQmDVc/HncBcE6oGAOSLXyuoTsOuOpqOWxb8q3VjNatQjJ2c70HZbh
WKesX6C7VKW5Swfybd2uI+NFe5ewpuSwfTuSIWUWWS/i1HWdubeG0jhOEKA3fl+eAtPgrWqrqBJQ
/Qk+EDtE5sNpWtcj/kYs8NMyXy0oUXPfniGH1gCv1uclfCkKM4ESWGdMfMD8GsKQEB4MSsUa7aPz
ZVg+sUIeieEDOXcby59OnFnvoXPUSW5t025KUI6Xv47rnjWpPxv3jczXMEpoq5EFzOehtV4FeZ3w
QXkhUb8cwAEz/5CoC/J4tYiPXZKpi8gQDGNryMszo507aFfOgQhLxgyeNzD0cT/ByDBXbKeviZkw
ikmuGjImB2vO42X6tuVEit3y3czruBcGGArkKVGOLxoB51pvJ0P8umNAJHW8LmQJo7qa427xE05Y
36aF657zMP1pe5sruiUCbxYUWTOqtxUmya7rbscpVOd9YzMZyXQmkfcO2LrK9BWM199Yz2faeu/a
FNnOWwRTwzJo42TkB4XLMuygyFNeILk5EtB3CnRRPARt/oWndj90Dlxj1MfHzM6fVw31mSWrPE2M
B90pUFxK2QKGPLnYY/tCZJuJ7igo90FvbbwkhRORJ1UMg/U9uXU6jgB1kajllxvijkFSzZMUEr4y
yJqIUY4FigXLmJgv8nRGY28inAM4boi62BtpF5xWk8FnbgRb80aI731l7iWO/o21ynxfFz20mcHZ
22lcmlV3N6XqOyWFhoYyAw//U3hl8FpOj4xRzYkRNYO1aduN69HL/Qu60ObkObN1klJ8VWx2NgBG
sgN6qRPRe92DMIu/LLHeGxBdWzoyi60vFZA5wHwqnXL3H82CvOiQ+XEHNqYuMy587JqTtuaDks2p
t+DtI+UXp95HUCKa/s7xxmEnrV2eUefPfr7cBRzDPgvnD0pv70TsAQjN0aeXqm6Z3DOZPCJRfDZJ
f62adLz29PmEr94CXCozLutGExpNxOzaVM9Jiz7ec8ZhO2ck/OJo2I+lSZ5sFvx5ZE8NdvAa4pk7
EqVlHIdOPdBwPpSlNWFMmeWegrxjUoJi8d5m0/Pg+3QwcmCVx8sCLasRSGuL+j8IxMW5bkNQ50Z4
IqQYcXujn8pk1nFlgGNiOjiwtXQD/R/ibO+8kmOxyYeQoyYRZlRZgLMdycgUakgczonaLmv2itfd
3i718tOQkRPh5SDsmNaagitDLNVmz46c+Ne5WKIimH5Nsm4jz3bgpyU0AS71S8JcKgoEyztXFZQL
ctsWltg3K02nOWUAiniPI9BuLIFv+zDyQjiomoYECDV7kYWWgtqQRJCgmSjttRtVOYNbEj/LbW82
y75p2Z6nidiuN2IXWRcHrYm/qkTj4GMB0Vn77RZpxcqXi3UeLVN3C01xeaJEufNIdtyYX6vgjR3I
9RkC5+qkw8pqqF23nabcxA0unCw/0IoxzXTCPB5wWmyxu1ckMBdVqi9J6DNURpCwKVkLAsmgbirH
xxBr41OBrIldiPmCcNE8DqpGrYGgrM1s65+Tsa1EG+/Pg3uHuOxxbEc22pb5GnpluE/4DQO/mhCR
I6gupYaApN4L8JZEtBf/ZjTLgdMNzyoHPGdVmq0KatjMGIzXoqEK1w3rL81N+e61QOoCUTxaSDn2
hiHkk2enwVm47r/Wg55VrW+J31z8AKPp3P2AqOW1ch+XcYj9IWF26ZLvpMLIFM4j/yREACXcQpwD
aguSElQQtzakPZsPvW0Jc7KZ6s5h8uTK8GFK9sYo3o0CCJJswmgM5bsQJBUNTvCTgcvbNN50UsZi
bUbXPwac7JvZCF6Ksn/P859kaL/y9C8lXGJPk3ERygcHtLxPhC8kYbPJU3QafPlvths+FWAsOcNJ
rchpMh3rMRitEx6Bs0laTTQonKBl251zlPqZk/8Fa/cesgWnwyHuOvtzOGASdrl4+4uPvqcs9t8t
sCV/ucnI1uXfNnOymAtl/lnFfDTJ2PS95SvsvGPpSFRFVnBHA/QymfKiQvtowyDr9fw8f/Zt3XFz
rwiz1YPdefsVhaxoqw+HHflmsfF6ZAH3Cf9r2Of/iWB6wICEMhbFxBgcqZSX7ZSEO7E09tlAf4sy
diWTzmyyh1AxYzLu2FTZ32x5r2whxGuyFH94aqhsCmqjUbqoq6dbMkA33+VGgWxALvuJSASkFqZ4
RsF8rWy3+Bzpi6MkSb3YlIIuufHVPYpr62LN67axPJhTNGg7+uH+ngmFDhe4IlOwnuu1Os65/C7K
Qr5mhvswrR9uj+p/LcC2DTl6h25CYTtbTTx4In/uhJWw9QPuVdklwdWiq65pTk4pSXPfBEksyKPL
4q5Pxwue4PJiW9aldn3CKDh5NhZWokhjO4sLaGfbFYL4xMZyYxulEZeDJjzapdLx0uArtTtMxJZ3
mj1W76UgWgy9fezMeCqCCursjHZix8/tnrIbxww5+16maqcVA8hSdESFefXeAhkfLe3cnbxsrJFh
BuSei5TUeCKs6ps0VGIqsFmjpkxGYuUF66Fq5R0sko6lI1Vot/S7PrHnk6k/0cb+p7Lajc1aF+d2
lEyC8iQWDA6fxkK8ptPVHwZ1Qqiv9rbm6wq77IjHlx+L8zt2fDfZjCaZNZZnXvNwSrZWKk+S9ECD
luJLWrGXkTbnj2G/H9MiYwq8UurVLHwEkI9d4tCZyoq9W83JFXm+e9VeXb64jjxVc1UcvLqKUnDy
714HeijB7ZeZSGpWn1euQ+UJTSnbTul7XlvpIXVLgm5L9z4oOEYK4hSagT4ZNlSCgPvDTojHWJYg
O5cmBBzDvoQ3pcu85utD3pnP3DUIaBqDbOkArYBXK/8In82Ph9UnY01Ne+Ss1mnAprJLPPGA5EKf
Cf5VOznnBwljJQ6t1dpmNHJHe+3gvqfYQNtBc9grq45tdMGsosLkDp2CdSW6GAR6hGtuBQ1AJSWs
QN9RTDTH2aYXxO/D1JNSpQq95WJnAdvkxfFfg4TlLOyPJFK8WSWZPp+zZgw+jOvvWCyPmmzaku3D
ZQh19tIHI7wv5Zd7L2dVVEDtlNmCjCTPY0C6oNxS73sg7IVh4K1YIyHz/39bvZl1Y/WYL8G/MKue
KPyYfQTLYUIqF7G++je52U0TXp2sIQAUTEFGuewWVQc5Lx2iLA0hZ6z+PfYy9LYtdUgyUyiR0BGV
DOPGwZg/mCbQb/AbkoGEV45Q0edFuhfHbWJspfOHd1NKLOKvonH1bYUAw/pMZsd7nTyHnaBzNNx+
3Xlh9ssF6wyoEJT0/4ggraJipEBh74vX+Ik4H6RDY/uD0YSRDSyjTkwNRBVceGH53Po5Q7X1mCC3
IQ7VsQ5uMiVRkKlHbrT+iiOGXhhJFdAiEgVYM57EoN9rAgoZWCEo9IPuhch3DCW4wJiuGMRpdr+p
I49GQxzPmlFy2xgdSyOw7zMjP9sV8ogh10QGzfBgSvsixuCX0G1cc5C1ZxpRlAHZo4nwiuUlGiRC
Hbje6u909h9nsyCFgHHZZa5OEM7joCncS5CNj2PXn5HCv9vjXEd1kx14YgIMkHracF2xrXXF4xSE
J0GJyWYk2UyiJ6sDYluklxSDkA7voLOcrXqZQSGwQ+RCwGZksYZCr+bbLIpnF78ua18dGX597w6C
JUnhs3hYTlwCLSa87LfJ9L5zXJYwGY8QOxOTBU5k5ZGbld99hedYrEYbr51BTnffCuQ7Bq2SR+CY
MXj53jQlLEgcNN5S2reA9Xe4tqTOpnTsQzfem33ScbsqMssBAkV4xL5msZtl95Z1NgpG19lVJpRK
bGySKz6EYqwcTh6P7ZRblaSJAYsABP+4VsF/shhfMVHjpF73bK/D/TpxvvD4UQIsiCiUNX5Kq1jA
Ecz0zzaL9rRBwEVQ7YacMI4iJR/DeqIm91O2IasgbouJIEJG6kNskNuBGmtq7Lsmfx8z8CTWeZby
uZuWldKR0UNBS1gPBkr96sEgE6beJgM9MaHZEF4N68s3SZXovqqW99Wri51yiD5rJZY5Z2JpNb5j
FjQjt0BCYXbeLlNpbOv0w7pOaCUToL4U8M3zhB1qM7YOWkutjtNiPbsmRqBaYBLv/jCQjhutepiC
y/CoUDICaVbVNidsq85TLrXSf+7M4kMXYRmFewQ0bKU69aen7i/xVRrNaDr04rSxhaBzP8ziderd
dRPaQ7c1GQTVC0UzYWTdvrpFEVbsYpTGbJh7nyzk/hwWExvSMlWU+v536tdsysy7iqD3wRUNPaqh
o5lNMyMLGoZ1fVYFk5exXSKWLd9rxmxDZvB2sQcTNMkC10iptGQ3WVvbDM99Yf1nrOF7T7+73kzl
YYq4chzKp8oFi2UyCxxapBjLJcxM4hHJ3kRhve5lBoRoKV5cwsEcYPgMGBDyeunX1PHWDONy9MqX
sp3fkdfaO543kI6akSJmjCEcrRjohY3RYnuYFYXisHpOlHveO1vegvnwPT9obKQhJe5q7cMUJlca
lFvovF65bJGxccl7DVrmuX/DIL0jWmE8h+NCuiSbuMUGyanFRWf9x4Red3HXO14PUnO2S0q0oUAV
yDJG7mtfv/UZj7J97hdr/ea7JM0u13dD737XzFSP+c2yvYK7ZO/sxCOy7ph1T1ymgq2Spo6p/DsG
03TncgzvbxiBknU4SOPlsUnYSuLCQQFD8O2a6h1d6qVPqmtdwc8fb9EKen7EMzTHabOxlMLVYwxP
pQdIUhXuthmX9MHHpWfm6oVVxh+DeGczMQ64oOZ1pcL7v1og9lvYnMGst2WKRoiMs+vgBn9zRtpw
BmZ4WlhXdtXDSkmM7hqG/hjY5ckaq0/fF0zqKZC1lUXkm7H2gsOdFs5DOa3/pnTcJLb94gRtEQ+M
/zHWrDGvvHXTMZyc3N06BknNo67GXdnZ/02oearUSx/nNYlLbJ4bOx0eC9N7qHSNsAtZA+bl/dqN
3JC5vCNkSzBrqk69ACCl2XEgISVakooT5Kh9qYmnVH9ZRzNVprbcZqj1qDiyQz0QY7MW+P9z2vM8
f0T39TW7472ozwGLt8hm5oA/9Gb9TWvM6Bwt7He2okTH6KPE2IzZNf3BVfbTy76497LsB4sSucUQ
oHpRfgQqeJkUJ7+xlPcyn5Zzyjgtx9Rd+gUy6eZQOpa7Zz/zZK1s39yZ3NHRHch23S/U+AiRXABT
irGoZ4YtZacTB/QuykUfiQkVrIICWZT031nxYITWy0Ly5gYU/W5abiptFwwRY8whNf4rwuH/PU+x
6bkcvTobd0Mq25g36TdDRcig/D5dRoNFuXnArPMpPcUSAxuPYFA7LuVDO/mwexd7V4hC8tFMSGQZ
1G9L5zWBXjsNKHZ6TzLK6gs8VRPb53EwL6adHE2/ec9SoXiinY6CosagFuYoPMGLj+H7WG5X7n0s
FC589/nkrAT3GII4tzLzYp2VbyL3ACY21zUPnSjoFl6mqd86xPttNOtFIrf83SL7XcECJmpunsne
snEOhpg9yS2VK2hhKw5mcW/INb3l3t6Hblwr70GknH78HleiZc0YnxWdg9YvJcG7sersl0r9C3sd
ByGOMJ2+OmU4n+rK8eO0RwSe1qqBuF48UOcKQMuz8yZ6tncs7FWnbm47Fs6DSRqwkt1T7iTLNXD1
dqj7/ousAFQ/nkIcyVGzywO17LDy8y21Nsts0dmbqQ6HPVF//tkPiBul7GA7f9O1+B5z1zJR4GBF
NnyyJz00qwMP2stAxs/06VnNjapKlt84HaOhbW3kcly5wvZOsgHon0vd7kynmc6iF6+921QRXAXr
2VGfplnQ14ecCaTAcmtgF9yxT0H722WPhFz5B89a9z320nPfrPZ5yOfsnIzpxZlOlciNawsGJEcI
EYsOOSZKI0GYhE82bt+mF6ZRn0h81pcR+94Gwi6E01bkO9trNOYC7KljYh9xFdFh1Z1mcJXBmR5r
nD2zKi7a52LJ60rEpkmZshjiQ4Gzu9zoJH1irUgbuvFpLahRg2C+ochpcirXu6DBpH23s3K3sEiE
PuH0h8xT1jPtAlrH5g/GwiZfaZAJeDikqW89klpsH62hw4tsNBfLNdsjX1B2rbuWh9ZMT2s9PDlD
RujkZLx4GZOJFHQA7hfkBHgI8nPrdtcghBRR4+/YGAw0d51VhtvkvQyedWZub2qIiaU1l+YQh+7C
qzBYBByU/c5rnhvSTJnhUX2vTLJTdMgNfQZRf2+ucpCzxZSwd35Sf2B7NqNV67/AQcRj/lVJdlID
poDZ52XJuG/3Xdhc0Q2hURYErJqYK+A9nXPrxON5iwClx5iR+RMDMbzTf0aB0VFRSkIJjPTPcwLI
UjMNacoF6M8V0j5b/OvFxUfg5PfUaW4ZooOZzG+4DZr0efsuR4uKG2KDC5cATv9jXBEXwYf4Lnvr
5PUkkLR6OJegWVB+lcsmqYatOzWfN07sbWK01S6Gn+S1mLNTl0g8sJrsyo4LkmyR4L+0D66wV44V
AcSzheHCWr882M1d2/0SdX6cO+WwA83L/bAIK2pc6NXBkOZbbKbk5uHBxFcTeUUZHsEK9NAc2A7A
+GTL2huwfcJ65faklY5mY1zPrhp01Fd9x8Cw/8UHS0LDmAo6lqnebjX+7OtgEek5ZdUPiy4n8Y4h
UR7XNnROoTtA8x8Ik6bRC7Z9kFxVnmAfc0Ts1yNBMqYIdrxtyxZ/67aXufVSvNAdBYc+R56HTTuI
HcN8sbuBhatVIC+x0hOzTfKaVWfGdgB+E1HPECWW8VJOTXoB7I24b+Wcy4vSO7glhUtKkw8Hqnsr
warvvDl4k6b74920FgSJqiMcga1S2DwKheBCix+/67wP1yLvKutQPcM7JMUh9D8CbVQn25dTPGBe
RYLn3M+z/2MKk/hN3f3XBtn0gPf0N0uhh0KTQDRpltPZPfZS5o/MePalDq2rkaVEqicaAao/NXHY
Wm/5cqsMzmJuiruGiM+7yeiNKyJrzDHySo7YNjW7M7Pc4io9siiR+PMGFXo7gsxdcdaDHXKe+OPS
lSkm/q0/XXLLIvKwH98dxpy9UT7OrvlvKknuKIyUDWLJSYK44ui2M5GMd37gH+om/Tc29+SV74pu
olXrK1AK816bODAyH0VaIKfIy9gOdn3yL00ouDPKQdAbaFjd6iQo59Im4JGavQeLlQqbEt5slwCH
fIncJWcp3OUv6YShRU7hW4qgTbfgx8eq3tlG+KwR/EczAyYu8vxstSRdzmF2nYh/OhBHtTA6wevr
5+GBpePTmqafpZQZYwWUdAvelMzA1tQOzHkK+ZdaI04An6WNxOnEJgXHB/tZ0ZBXNmXXUXqM4tEH
HnzZ3tk1OnScG+fq0QqShsE39o/qlt0zG9jBgE3FrkX+Mu2oEyavrucGcRKS9UUhFjAnixwTV4TV
1sC3ZHC2TTbMLQoBBKBYH8xIjq7cN2n7ZiQBDrxmSg4Nw59biRtp43dJNB8d7jsODOQrstLHIG+R
do1xLRoYWPr2t5H9c5/x4+ASjIAihciy6RL7HK2PN9ZcKkUQTVPY7W9uva2e0aS6YfPVTwBOpgax
UhrUwAK1+pet5KWFubv3SyT+aCPT3ThVH5NFtdFI/pQMIz59A4VDt4YbvZLqGZrnjiDORfkv9tJi
NKpw4hOBoDUOhZU1TnFHUC+hOiIDY5ZW3/nyg72ljSZJXTgNGXK5itmFe9S1Q4pMKX6tQV0x1gGw
Kmv2J1P6ZExpcJCWPI0zusp8NzLbZ8oHXK9MYSSUmf3oC9ACc9JtOccoU2eLg5lMewZPy/2Iw2RD
Twfsh6FnyM5xD3bqw7N44ijPft3Z/RRiopwo038oohBM4Ts0FwPxcIY4v1y70+0v9ivYoDzWmYqN
YUueS59eg3SBG2nQPQz8DOwtjN1c3M0Z3llOSx0jDYRO6wWXXIXlUYHCihg3RTkBtBeK5Rsc56a1
FP4THchXFfDr03qKqSCZqVOttBp9lyOrGEQBaTSoXqvJg8HrPOMXP2GJOVuL/TUI4264zSGDk13k
iMFn50Cqrrnpy+HRok1lcnjv9uLAWxXBWthZXF+aC7A3ADfxh8eZn8xi26JLMcV6nrR/VPZrMtrU
YYKVimnAYc8r+1AWJ5egusVNiuucmMWVAQU3K+YIyGgPTn8bGC7tTmCDR/KvltgZ8G82C5JUbaY5
CxhzoG9abkM0dzlrOFObRB5NUxRcpdQiNYPmwXvTc7hl87vrvKDaUMUdFoG8uUHki3jvVlLbT+g5
iU3puStIgyEpeO+K1ETEln8ipnkK24EGrBoi9hdNZAy2s/VQf20UQeJarVFhLjXxcUc0FEz8g0cM
2pEyymZrEHiBgIFM6SajEW+eM0P/+JKFX6senZRAAmBo6MXaz3wGFMDAA9lmw1hiHXbIxcW1TaQR
dVLa8dwVVEHVBNKnt7+dlg+vld9+YiXHNFsiNTGr1SNPypB1PO7yUqnuzU6nJ9fkSplVvklD85EA
92efUaFdr09Wy3gyZ4eiSaNDs4VW16xefFI8Di2J1HFfm1tz6oC1oRhhUNduK7kYGy2741j0wR6d
fra5JYUiOE/1k3HjLCjLXA+jZHFIwukpr4N0B3zLJfO3RuAxmq8EkVymyv7RFMM7w7mZ0tL+pVXJ
WybtE8a+U6M86DPW243wlDTNVibeKZ/sZ3Cc+yLtaMiqV4/yhATJLOv6YyVXKqsKDYpBMhaNTJSb
44vENQnS6Smr08/F7xgAFsjNpPHihP7WE/NP0gzb3ApPiFvCGAUtKyRjPFmsIpPUYRY4cZfb6yPS
ou+q0tuOiQ/ve39uFNYbjwlhvd68vDbU7rp0T6IeHkK+7T2bcfopsw8jy1v9E2tYknPC8jQ4UxGt
gqGJHbRG7LXIhXy5FLtBmvnesI0ZpJl30pmuHvK2286eS4p45Z88Hz0wgx7uha6miB4RlkDRvugJ
fbhr5dXOAvhOZOtERGSLmPFTiuyx06jmwvUUGPJRpoReC1ajTm4QGqd+8bfgSTHmyDY133PLrGuW
al93IG0Wfzm6VUWyoojv2sRZntvkHp9ThSiIuGQ7QYm1WIzEzgtJ87tQMmGtVwhWA3fWpsNXtbYY
3trlnOupjaTl70Jxgx+KNsQFbvyDPJdtGvuz6I0nWdtvhc+TUFQzgg9O2xCg7zqz3vKDaLX8ekta
eLbLW/cjD5n3zTlKwiIrGfW37s4nzB3GNcp3rKoap3Jsu5l/7ELSA2Er49JQcU9FGcmCKi0rx7fu
Vm/rbkIqTVvtMoBFRpYkV8HLJVU3nECwMrEl3QQMDeSaMTnYJjx3YN/DWlkRCbC7kkB44p9OSTbQ
koy8fPUtjnJN5WWFLHBasukYzMalrZPu3kHruc9WzvQwO1kiLfekUK2Q/MRVahluzQWFNHxLD1Sd
pt30wttVUGGOXJI9NGHmA2FebCendVh4ZfoofEVhcjt5iFdVDt1N5wp7HzQETSrTOZSVpqhkvrdF
Ivlbg2vKzUeGwfe8LMYlYwFraW0dLQOlXKdFyYZq+Y8Tj+SDdPpaNAjabFLzjiDPcquMCY1fM5kn
OGyxU6f2sUFRdJgUgyg3aC+hMT0g6/B8sSDqtJlxG+l6ABJsbPPaWcAAwrjVKbNJYWkPtby3XuoB
r/PtuUAnOJ5m0+Cg9pu/SS/qFEA+1DbogpzUF1/ewow89SabHlNe9V/YYzKUs342BvPXcAOx42j/
tpIRpynjdBsQ3j5HbEwMAyPkS+pn02MnXOCBA18CQQ1QXjZpR3JsuKDiLZA3c7AxusexpTBy4jzr
UybAQ+ebEQ7m0zD79T5dreOk1b3F2OnorcG/lJCHwqiTvQWYN6rFBd37dFfQtYVQEUiLY7OUrB8a
FNrBVWuLRWui087NZ7IA/Bh9OvMSCvhN7RrMEe6XhDp4yl0vovQLEEd6dzkH79Yc+nfPG7/NTD9T
/ZsH1Tx3dr1l8FHvRgSymwzpgF1PFXoUrFzD/9g7s962sXVN/5XCvug7GuTijMY5QFuDJUuWJU9J
fEPIscN5nvnr+6GlpOxUqnbt0rkwGq2LKiR2KE7rW9/wDsJB1zgHCpI6a1lv7kHVVFiSOTehNjHJ
bnzwYnWVAJD1XTBo3ZAvM+o11hP4wJa+hK3kAFpkksOOdEkKdhYaUcbAFEJXcd1u9GSy7+XiWVWG
z6rtXTt+ni6MBsGlTlX3tCfAp+eZdzMiQjyt3ytc5ip3ZMa44Fpm9H4X5iDRZ/H8Oz3mWuvOehhA
8fCWi61lg5Bv8502ktsBE/q4/GU5pbHzPNg8eT19YfhQzHJ3UyOdhCBo30yzAeQ7480NmTvIv56i
vnHVZpl5IRrgxidmC4+NGiDBFSYg1/PzUGZkqEZVctkr4lG3OpW3jaFvEqDybw51cmG0/Y0etMEG
8Z+ywimzdwd74ooym/lomE18ttS5q/C9vWSuIhd4nKK4KP74DDJNeaR+VdxI9m6NYQIAxKwLSJ9a
hiI1/TdMvhrznq2umWh9BJJJyVYJ5IFlGIy9hIzgFui9toJDij5A6u40LLHOiVebjsb7PMpB6uh9
fuXio74IswS0jiU/QlfKr4NImilhpz25zO4Ru9sVyD3FVtJfpQ3uqIKGftsGwaIz6m9pftvLSCcB
NrAckJeG8bUdspTUynqBKq1NhVF/kutom4fVlyRfdxUgxJ3SyiwIEERdNquFL68cw37SdesRizYT
mBJvIvN1j1BNVseQToO7X27yblZmIzLD0lZwnR87sXV83dwkEdKhojQnaFw8mcDSmMEZ1CvxfVyv
a8MDMY7gQenAO5YS7UZzVPwCevaZMGBYaySJWKQU0marOHu196YVYZBNZuzGGNktXIJVr5eboib6
50LLpzmjk4vWKoGeZUM1SQrxEspMZ0odNmbcDNZVx8zdQwg8bIA8MBkEhGqpxk4JCzT5UP66T+NR
WKqML2tD9648ZgqU48FtpNYVRuuttACaXowz9ZJRWt9P/dpVL3FGDqdMa7u5Hxgj36T/qqLZvCpb
XKuGFg9TQJcXKrXjRGJf8knJ27C3QPxF+0YEUK8UyztHHzmbkDzOLahSKCSGi8DXVvAHtqjOY+6Z
VdGsF1/6uFlqGgTtwchMHqe/tRp9Xqpg340CYbBUNhaaqVvLIrxBd6+eYvlbI3tjXORY5+G1kU5q
ZDuRkudbfDxL4o6Wm+4qTxYM6FmHVy8NYX/sA30WkdldQW4TCcQOis1+liK+a+xCP92mfkT5KpBG
RqnuwrCBxfZmqZ/jGDdpkRYgYza3vgGnQlHNq4KOi+lDnGNnOLc8NV0ZAQqxWlauuzYKb0Xefanh
DbepQGtmigohyjSBWY6AqGiKQf2kY+Zz7mqlvBwU66HtMI40Abl2wSe1gS0aovwYOTdRXSEm4iBe
qwvlQhPVteQl32xqsTkNvl5oqzjA0lhP1HyRtOVnnI7Q1Ki1tSoBGCIHEDPkcapJW1Q3ioy3SXHd
+e6wMbGN3bitIl+YsL/6RlvQrWSW0cE2akJXGekdk6DL2i0I7/ict2QWIDMIq8jOV54W39ciuwtd
1GbzNp3Fbtls40Qlhxm8Z11D7swHgIelJKKoNqUr6QRlUAqTF9sViL/AjIHKKP1Fo3TuLoI4rypM
lYzYgazm1v469dHCz2SE6RNPhAsJee0A2OXm9/+UhrvtKI8uzLwuLgpTitZeK1cTHwTQKiKgNbUe
rtXMnnlO6DwiXTbF3PlW1xXvxomleqUNnjFjgovUE2aCIlauoYFlW2nw4VlR37vXQCisT2y49Bob
Toz6ucMYe+SXVXaBjWjFtksJfekJ6YUGnQzbtcLL1E92Upb2l80oTmfn7q4SqJB6JUyVoNkaOUz2
qlGfMQ6MfGRwYl3Jls6jm4f7oE6XFLPZlWGC4dN1bRX2HWz6VLykUKPntQGSjudn7eBoCUe5fiVv
gwevZ6oj7ZTSli811sFEp/KdK1LeTWI7M1eikVueZqqyGdfDzO/JAoPU2TfRkGzcPtnakk1vI0oT
Bp/QQXNdmVuaVWLrLSG72TIOZFYRYh3pEymTUoeBF2RzGU0VKOIhstYR2o/U+ViV4hyr9Cmm4oFs
bmy3uoDBfoEZ7IXJvvDsQd4shnhRGmgpSrVTrpweijzQ4Q2jjmqhBSYkuDrOsS+Q7EmagC3IvMGB
A9uVSwB2oyMger5SPA4ALcNcCqgTspKIi6oQzo3TUStjtWY8D+odEP9pSbRYyUZQX6g1Q7umcel8
WVI5jwLxhLO3+znVXbjtaD1fB9rw6EqlOUeAzrnsNYIKy3WOhyBAhrEStGV1qrkgvYXCoJwB66fR
KStPovqSvBvfzWjks9AfweXmSmDrsRvaeNnoKCNYJfquIZFeeN7C7aiv20a/ygnXV2OTa9qEKdUw
RfdFUwr1Xk6tGF4hf6QuQYViiOqFI/c2zlei3E2iPI2meQjGMNSTfquwU8yaxJqUfWuscwoaD9Wo
NGhQyUrg23l5uZAZdt4HXfUi92tjAHCMGX29yvoGtlSMW7DQcVUiMqCyUU+BkEwqr38BaayuDNN4
KZWbpI3SLU/6ssFgFZ9vCbVtP8T9URfIYLHoCCniCsF7Bpb5Mw30fDKUvrzOXNSjm0admqgiTswa
D5WY1BtamQyFGYQzI7V4XuOXO9etkSiUyDvZ92jr0dFGYcPHKWPiebm0qsvqusts/8JvoVYMre9s
ayWdRwawdM+EGTdU5yniWjk47tu6jHaNQgCJ8sa8LH1pE4XqDulJ1qNRJYtEHj67NdESEgSqTfG0
0aNgJrkxyyzZvN5IYgrdPwREfZRhzguvca/8wFuaet2tMvoWSoKrB4xhIlVvOZeiHO6KrppXNv3b
QNf7RVyVe9drH/xKym8ymvqTQFlYSaHuLAbRC68s0UEAQTQw4L1PWxSgLFYLjRG9WCpQH5dMDepJ
XBTiUjIxkTGV2rwE8vds0cbxW0dsGdyyi7RyOAfDm80y38cuEkdWR9HyRdqCPYn8Kp+0oYboRGhd
wGbULoRmKSu6AIUz6LdNUSXXfa7s/AyDo6b+wqzIXqhArZjO9w6sI3XuhyOAGRdNtGK+Znk7I6po
j7LhT0y90JA3HoK5Z8ByLOIB/UhJv5FMAPOtQV2XGWSdtMwSUWTAdMmyjLSaOQ5kBNBs5wgC3Geg
5VDoRjDH8K+d1PuEDFh3PmCygPdSvnZknllRpt8sHbSXVwpM2S23RqntQstSa1W0frXOAEwAsgMx
CRzfXxRxNEWGNJ8FUXJvxSVc/8pERKyDrVFak1hWaujCgD1EHna7DPb6FNnwZKLk1bfYzKPHTs5X
mTFjr+/WvXoJebqc0wh2p7FvBzh8NijiyoN3Objtgy4c8BRlhaxRCWvECEzM3nopWoKVeShKzfxs
WIxotLwgixn/aIqHFgWsT75filVbGKOy01cvjLq16peTQbCPhqhSea6LdrtmLQdkG+QQsMdtQnUC
wtCqYAo3O2CpSxfdwfNAST/ZsuFN1UK5AepyXwoYWLpIvoTycO9aCEjHUr+JVGuqK9duKV+7KLk4
slGiJ4oqDHjT56SOyYf1qKYtkjyAaL0qLFhMstpPm14exddJ8LO+mpkunqpI/UCAqQC3Fuo6HRaF
qS89yPMzs0H8xvbJdJZxbxJZFboJ5RBn8yLFzTc2rjwLjaMqaL6pZb1MmnZnOc6X2ip0+sbiPgna
R1XSUU2nRRjj6eao4nMY6muXpvi5WvrJnD6+pcFmZxdHSTpnYt4C2EOvtE2bHYyQZ34JywIo0sQW
JJZoxXDWUuAvDenJSjRavrAbUMpyKQ0BttAtKjUNCbsKc029yGBJ0V70QvMuNWqcEhT9TvOHaKbl
V3E+6iAgDwaQ6tprEfvpZSzb0Z9iYxSZWA4CmRlIubhLVemqQdR8b2XKBQk3fMVOjpd5S/cVB4fy
MpZVem+o/pQamJ++3iRxhr5NDia+RxyjMBrcYdsMpaDKQ47JGS7LQF2bLN6F5ATStOH7SI/0elo0
irpp0rXseDvdD4ZPMqo7ZgNvXfLxyMjAB+dNh4UiQvSzgpVyEcR3+Iua09xSvb1wF1XZwrIqBE4b
pvHQBKF81dX1LuPB0QLC+7URNOFaqNTkm8O1HQXdjEFYtVTYkGg/jwjrURRYVhD/VwdIrLZZk5A5
2rlJJ5fSM1FQnHqBfGNc6rmxdN14ayJVTHKDAUlreiDQrWGrbqHdi7WPBXMzjPNG39NncYr8R1rI
yiW6uSiml3p3UTN1nWAAEkzYVoytAEGEfA4qzF1Qv7hzwgUVeIGZRmFU6TQRXXNhFykNc8QsW6Bh
eJUhONG6IO9ahPknaUXHmHCL8LEEOqkowMf1fdOhKQcsw6xyTJcq+hdm6rsL3EFYKjIyTGE94JZQ
CFw55SSZdyGcTVsBAAVHq83zFgahPaGQTe60TtrnsSZdWuQioR3Y6xJTgutxFiWGMLtRwIxKEe9x
7tjbRGJc7FWWe9M5+hRdTntRtu5O7iPGQUCo2zAR67KWmSBUTPv8tgtmPqu1Q9iK4YPsbO2msoHK
ueWiiIwvMKsxbpC5pjyutmRxI82D7l4FoU2pIfsrhTTCbopwHg6eABQEpLWrDHun4HIDxTGvb0yN
yZRnRBq9KWUlWZATB1SDETCLrDu3BLMODjLE57sUZGq5uQk7cU8bosJPBzXCBkZWoJWQg+TsKXAy
eW2koO2TNO6mUexIU3fI3EWTMn+KdmWxi6shu+2c9MnxVaCp9ZNaPnpN1KLECBtJMWbUNvp1AidW
arx8acmQttQGHM2AfEqT4TxB4/OeOjK5jBy4X4FMMZ99DhKR7XE6mDpu9mBUgXJHgv+lS12k7lJ9
JSrKJnqYSEChBLtINYceT13kLHroSyHNCMOq9JVbwqCQSojX2iiYFUXsmG25Gqzysipj8RDnLYNF
vW12WSx/E6bDpi4rjwOS7ldt50EGzPWZEavqXNLV8MJL0E6lTY3ghd7Td1fcGLuZ7aB7C7ODxxL4
ME9L40FGa1YtHGplC1GxRPuUtRATuhipAwVlE3oY8txjC6a8Wiu2s2hV8AC+502LEI5ay/ZCpT3H
dtufSnAeAvpHIxv5XgjaAUkySNNOn9BYcPGCEFduguf5II20Hgk9FBTBztPwTk3SrVYoyjIvDOKe
qy8sHwGKqm/1Wb0ayqafhxFueWQQW0E8i+hT9UX9ZajRwu8ZS4BHic4VJ/usoRJ4ns7BhqB1D5YO
9Nwekqd87ilwKWP/M65PBDA8EkJDxk87BZoV5aq7bimf5TbGcBFcXBEAY7TMElZcQEiy6H7U3loq
LcjPWpDOZOVuEDp7UfZkxcQvBT0L0l6jX/ax2PlgmadZboiZRi5Bo+Ec5fR+kxnF1pR7+IoCRHqv
15dJ7erkKB7kNLO/TVJSi1hEMz0g/+pZwJd9RJGeexV0maCCNBrS9LQi1CnIGihAIpRV2mqG6jbA
AZXOc1Dluz7Uq01RTPKCgbIPGF3WHsOUuG/k3tYakmYOB53Bj9oBc2sBW4b9tybShjkF2rIyy3ah
B/6VZd4ocWSjEFWdW1gWT9JBaNet7z/WOToUOUx5X4j0snMLwJsljfS8yVaVlCpzGaeNi87VJ4Fr
0xscmKgMlpvOg1inM8WI+TKtRlHZFOWMHnWKZe6nIXuc2Eip9I0isJ7BbeoJOaA9OmHRZRHZaNNC
isioYEa4plAWOvSV3GlIzsFRVyaSXFYfqY+qbt/VZtXjLGcPk6jKkFLRUChl5HChZHd50gDPLIEZ
WnXQzAxY1+clFMkL8EIvAgOCqU1FIpq62Nie880cI5VPYbky0uQWr6+GWhpRN4xYxH1TW85UhjN0
Ts0I8bKuu3WQ5QxWHPRqesp5Lbe9W0jmuC+4kJOzDJKESeIzVTUEjOAceIBKXUAIPUhEShOViVIb
Ttuk8S/TDjs/JNEBiAIhL5BrmThaYV7ixb4nQKdrFwvKtWWESAAHVEJJT7VtOcMKzRgHCxZVYoPt
FAbPaATQ+jAZddO+VKOsvI58sBN55SWLnoHgrsuFtHPwYwhKDXAKuJvzRKqUmQY0bhX1UOKUhGGa
11nyzMb7BxjouZFb1nnnafg8I3zr5cS/eN34HtoHCiR4xbQfA0XQiS4R74Dvih6lsXRicvDUaT7L
OTrL+M+jZ4bGiu4xxR50I5w5OGGqXffJ7xCrEpRu53Ju3SVNjGJztcyYqehqel3n27AC5mfJ4Q0u
NNhYOCTSmfxZVtpdQXtjo9s0NWqkVEavsTVGKE9WiiwOWWSfeU8sZLIg3AWNHFUDhGJb5B3GKtfm
hF0fwQXbxofU0x/sHF0GDc+sQaIw0Sv+AxsaiAL9a6b4MvBF1GedspnDqlnGpTeN+2KhqvIql4Ov
yBaEl67yQiWkgaDhVVIKdeZqIsQViB5qi8kaWXAzcUJ1a5ufZdd70tE8JixDJYh9/5tqBN9EEXgT
BNqAl0nGJmqAlqOTu2uNx75wV9AKZhGgoBCLqKVTKOihIvhvYgOJkgYcOOdSDuJtgnAPk7KG1DBh
LtWPDGqD51dG9pwWOuw/6qRA3YVLCOsvYuggchf2nTvozIiqkswLkbo6+KZI1eeRTImsDwa2nb4T
6S2QKzpHRf05qeIneGhPcpo+xx7LxTeeWl+5BtWNChzxi7SkcjtrKnXSC/YD5flGU+ISQOZlU1Vb
25Zg03OsuGH4oWLv2QsyJLV0v0kqRQXTizGlRJTEvU0RQ8zs6g6rPlKdcgmk+koMo6oGRw1s6hC1
pZgmc9wFAkigVNrwkd1bvRRXgWf185pcf4pAw04bbhPZvgh8VZzTeueFDXd4QbST10uUx1Nxw3IW
9WTlHa9S79z5lCWqXn2WBwaIHuUFapx3JM4Q0Fx1l6cd2ZmTvBjBw8BEFm+ZiDGqdheg1xY50izT
uPONCvLQKT/DTN6M/7ebG9Mk/GtiRY7sLNIGsl40ylUqrv7EnllbdQu0pNe4/FIj1CsbOfe6pTWA
SidmzQqK3QV0e4Cvg/w1L3vIPj1PL5OXjYUrnqo6c8wAya3AM1Ta13Cot6+EA3Mr+cbnLo9AW7d7
eGdXWDbh1qMEt6VqPSD4txmgEApm07WdYnjVPmZ9fxX6gIxlTVvYKQgaXYh1BZ3IkqM96vP3PUBv
fahesG9bGXpsIs6lOhPZGoqDnP3/t/C867OX//rX/jn2k6mPoov/tXprpSBkFb8EPBiOd2q6r/az
V5vOXf1S9DcvZR1V350z/5MfHs0+/83XK7IiBE4Cr6eADar7ko5fcvzHm33MuU/38T75bZ88/8aI
5+25//6PD04QpsAOVPC36JkZsq6NdqBHJwj5zDJVTKoVBd1K6Ah4SB+dIIR8xk9MYRkYwSqYDHIu
JcxM77/+xY9UQ8UGQpd1AKlC1f4TJwj7Z7sEthkVBDtWCQp8Tl3mi95622eFlGN9CatRCfxvlLIb
s9AvMsO+o+LAPSlQiA4mInUSocEVu2wwvsCtuqjtRxRySUsldGm84SGsgUv7Oi10aRash6C4rFqa
3mY0c53mijnDQy7gFTJDzwb9IhgKqqyJHUozLcJbAdHK2pobLXYHkYvWILlNgHxPjlexoe6MAqI9
aVeba8yOlY0GfdNwnzrXY5pqz6wov6UpcDt0eCrDZtIYcIXg2aLqaYhue5eWVjxc6J0xNzUIxJkF
uyNeK5m2SbTuIVPpl1fJ1tDlGSv/AqWb82CUWBHO3UD1OLUc7Y7RyaJog+vYgfpgjqLRpV6gI0sX
hXR2V7nmQs1Kulx681ixtcj4UjE7QfhN1i5GWHMuwaGKq68SXCam+2stiP6NW7UyPqg0IoFKRuta
Xq7xQZqyaau8ULw5oyH5G0uPPiYXYvqggeJCtjIxzmP2SbfNr/W+vzYLqWTaGQJQNGdSDQmKp/Pm
9f+F9YY2Ooq/OwH6ZbJpyIYOHERmkPv+BEbANVN+H/o6O2aW+WurLuadHIHA63V9BvTymuIQaKcz
bBGcf2gSX13rSIQtY0PF6ub8pVcRKhqMkT0TYtBhKoh1OekAq7RY0OVBRsNypaVchfRlSnmi6VE8
BfXZ0ygqyCksRLhbFbr7iLVPId0usJNd5eR55x5GaPQaxVeciehfdMOuBpVFtx0nB6F8UnOxcph0
0mlYUZLkQO8y9+AI//9MLP+rUHuwlT6GQQa7SXWX/iEe/61fehu0/3igd+H5a4pOxhjsXT9N3kVY
5Wdr59cjvW4Nf3WEaF/5Vf1M8BbiTNUFrA5N/9dvDOnc49+b9hhbMY0xKGrHDz9+vwv98Zz/uBn9
s995d+Z/ujMClmO3+JvX/9NRfr9+RZwZXJ2wZKLEm+u3Bf7Uo2uOKmNSPX4+2vVjj3Q4p9+35T95
+H9+8fqZqROjdBVroDcXz8O3DV1DBlQ7XDsB7mM9/ENqoR7O65/fAKGRXGi852+e8pv7YGM1ZdqW
qVPGHj4f7j6Qq+CcJJ98I5QzQYKl2bp4Xe1j8vPmRljiTAa6auoyL8qHexOwEDR+Nir7T5eCMM90
W1Utm1D4+nm/ImzjTJFNlT39+CKwpX+s+yCAFZ0aDFXScE0omm6/v3pTx42N9FtTtcPN+XCbAQ4I
hzfzhFignxksdtIs9ZdLgB/LtmEQFT/co6doej2nEy7eIA3QeP0V60eke7P+x92Q1W+/mu6Nv3B4
094kSv9sp/87GcPfywbYEMb1eeoKoKRUhC1G67x3AdBUWf+yJnTzGB/58cda/8di+9QbQAgwhc27
YI1pEZ/3G4FpnJmWzH6oH3fEj3of5FMXhHWGDpZKIffr+2CeIXmomYSLw3r5cPsBKcvJm6JCVmAa
tmZbbK9vwoGpkQ7gP0Nm9NGWgckuaIhTn76ij9WPYFf5ZTgcr19nwzWEODz9D3kbxJjVE6RO2BUo
jmxhjs2ww3VScLx9DRRyJlNWcWH/aK+BourWYUmecPX2mWJb7AQ83bdXzVapyeTcmnWIkB9v6dNz
OnUFqMoZIm0QcKxfFgSmeYZOq1DGnu3r58PdBJrWKiNomauguhNCPblYVFXa1zJGtQTEw+f9e0EF
wXaANfExSf54OZKuHhO3f74ouAk0DHCFl48b308hQR/rJIyev//4w70XaJG+Vsyn9k6woaa9S7Jo
MYAYP++3SEvnPvEK0kE6/PjjhUiW76llg0L/hNah0LRfRwmqZl4WKqrjPfp4S4J67vBk/vmSUPAq
JyLQjfz1kjDONNkSvAzHTPLj1Y+GOs5QTkoVSBUtvN0Nko7DhvBT3WCfmWwlJtvmjx9/sPppTGdP
vAnEBF21KI704674002wzoRl2Ywsjy/KB1wOiqXC1ji1ilTMM+4A5A71p9zJPpNpogi66ofPh7sD
TH7FqYmjYp9p9FEtOuiHq2TFv08gFdmyNUbrHy1tZrsyDrXMCeFQOaMhOyZKx6D/U4ZgEQ5NWcj6
YbV9rB4SYIcj3uKf3wDB1k8DBXrHL2+APRbVBENTNg6ZwSET+Vj3QaYJ9D8QDZnFjwn4+zeAGwDx
f4R7HLeKD1c9vzYT6W+cvh2oMsMjWX2fG77OFg1Z2PKxkPhwUfDQTFRPvgHGmWwoFs/5l5mRrZ2B
gVNMOoqHz4eLCIJRyKl7IS1lnVJU04AkHz7vdgOLmyDYKphAHm7Ch1sNKjvZybGA4hg9CArxX3aS
LDYFk5DDcOVwEz5c2Timrie/CQYdAo22IkPlX7wJzBhG1JlgRXzUN8Gg6X16UORtV3TZ5J16kxVZ
5plt0lPVvm+aH28daIZ28pjZOLTVlOOU+afxikWsMEiaSZAPL8jH2xmO7ZNTbwRzJpojNOiMYxb0
fosEgUKGSM9O/w9y5L+RQv1AZiGWHj2/Arf8l/INlPbf/sL3fvofD3AcVI4YRAVc1rtfHGG2h0O/
vIJ3xz//9ztczivA980PvwN+X7/n+M+PF/jHr373Xd+v6vtfLvyXYl98xebt9auPp3nA7v6f5Nkr
9r9ti/3zS+m9g5a9wot+P6E/YJR/tAv+8vhFney/evvoV19xwDaf/BXIXcdvzxwAA6Hl1MOe+96+
+H6Y8ZkeIAanHnaxL/p9sn974OOs4uQj+/Gf3mnlMBE49Ssu93Fc//a/9nH2v39b7Usv9t/dIfp8
Y7Z06res9kUCxjx8f5MO3cqTj81SiH468GsH8NQDr/dh6e2f25eX7PsdeA0EhynsqUe/2j97/a+X
6aFtdeoXXD/7nP7bMz+mvqceeFs/11+9l6Lo3x380HE8/eBJsH96f+BXFNSpB77ZB/uy8vbvwLbH
FPDUY9/6Yei/C1jHBPvUA9/tYz/6bbN/rt/ekWNL59SD31fVvvhVEAc+OWZFpx7/00tZ/Xb+krj7
6PvBXoPuIeM89ehXe4I5Aasq3r3jx2bfqUe/qAOOXr097xGG8Dp/P/nY6bsz/gFvOPW4bPw/aDsb
/2v6xNNdlhEsnvL9dRxB1id/318lAmO/5YDhPPVrrnyc/N6nA783c049+F2Bc937N+h48P+BfGO6
fyYRG1lUm73Lw1jsm5fIf/ssXr/rFeJ26oWM3zA+6p+OPjY/KbxPPfrVPhnv0/cDvW6DrzSycQJ/
8sFfXLLJff9uVXBnjo3bUw8/fYm8n286h9aAU5x86B/r7c9pcj9qg3+WbU/YsZ593p73mfzr3Rm7
F6deAlJZ+6ryyz98w+8o9FO/4nWf2YfjhXw/39cX6Pey89RvuGQr+NPj06k+9fh3Lywt9+ccnzbo
cbB26vHX+2fuz/fzHG/OL6Euf/01v6okf3BM/1hffsfp/uqfvS+ex9/4Gr3si//+vwAAAP//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45925</xdr:colOff>
      <xdr:row>4</xdr:row>
      <xdr:rowOff>20413</xdr:rowOff>
    </xdr:from>
    <xdr:to>
      <xdr:col>29</xdr:col>
      <xdr:colOff>26120</xdr:colOff>
      <xdr:row>8</xdr:row>
      <xdr:rowOff>14025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33613" y="782413"/>
              <a:ext cx="1810317"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50235</xdr:colOff>
      <xdr:row>8</xdr:row>
      <xdr:rowOff>98993</xdr:rowOff>
    </xdr:from>
    <xdr:to>
      <xdr:col>29</xdr:col>
      <xdr:colOff>39954</xdr:colOff>
      <xdr:row>21</xdr:row>
      <xdr:rowOff>178368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6040329" y="1849212"/>
              <a:ext cx="1819841"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4</xdr:row>
      <xdr:rowOff>59531</xdr:rowOff>
    </xdr:from>
    <xdr:to>
      <xdr:col>7</xdr:col>
      <xdr:colOff>134722</xdr:colOff>
      <xdr:row>16</xdr:row>
      <xdr:rowOff>175075</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150813</xdr:colOff>
      <xdr:row>18</xdr:row>
      <xdr:rowOff>95249</xdr:rowOff>
    </xdr:from>
    <xdr:to>
      <xdr:col>7</xdr:col>
      <xdr:colOff>95036</xdr:colOff>
      <xdr:row>32</xdr:row>
      <xdr:rowOff>20293</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273842</xdr:colOff>
      <xdr:row>4</xdr:row>
      <xdr:rowOff>35716</xdr:rowOff>
    </xdr:from>
    <xdr:to>
      <xdr:col>21</xdr:col>
      <xdr:colOff>571501</xdr:colOff>
      <xdr:row>32</xdr:row>
      <xdr:rowOff>23813</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180975</xdr:rowOff>
    </xdr:from>
    <xdr:to>
      <xdr:col>23</xdr:col>
      <xdr:colOff>342899</xdr:colOff>
      <xdr:row>34</xdr:row>
      <xdr:rowOff>9525</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180975</xdr:rowOff>
    </xdr:from>
    <xdr:to>
      <xdr:col>4</xdr:col>
      <xdr:colOff>0</xdr:colOff>
      <xdr:row>11</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13239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12</xdr:row>
      <xdr:rowOff>95250</xdr:rowOff>
    </xdr:from>
    <xdr:to>
      <xdr:col>3</xdr:col>
      <xdr:colOff>600075</xdr:colOff>
      <xdr:row>25</xdr:row>
      <xdr:rowOff>142875</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60007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26</xdr:row>
      <xdr:rowOff>123825</xdr:rowOff>
    </xdr:from>
    <xdr:to>
      <xdr:col>3</xdr:col>
      <xdr:colOff>600075</xdr:colOff>
      <xdr:row>36</xdr:row>
      <xdr:rowOff>85725</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600075" y="5076825"/>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7</xdr:row>
      <xdr:rowOff>19051</xdr:rowOff>
    </xdr:from>
    <xdr:to>
      <xdr:col>28</xdr:col>
      <xdr:colOff>19050</xdr:colOff>
      <xdr:row>11</xdr:row>
      <xdr:rowOff>152401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59050" y="1352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12</xdr:row>
      <xdr:rowOff>104775</xdr:rowOff>
    </xdr:from>
    <xdr:to>
      <xdr:col>28</xdr:col>
      <xdr:colOff>0</xdr:colOff>
      <xdr:row>25</xdr:row>
      <xdr:rowOff>152400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52400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26</xdr:row>
      <xdr:rowOff>123825</xdr:rowOff>
    </xdr:from>
    <xdr:to>
      <xdr:col>28</xdr:col>
      <xdr:colOff>19050</xdr:colOff>
      <xdr:row>36</xdr:row>
      <xdr:rowOff>114300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5259050" y="507682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88220"/>
              <a:ext cx="9622631" cy="7000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2263" y="976313"/>
              <a:ext cx="9620250" cy="7000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3025" y="8391742"/>
              <a:ext cx="18392993" cy="97057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5198" y="18902795"/>
              <a:ext cx="9600679" cy="6721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20388" y="18930938"/>
              <a:ext cx="9585919" cy="6721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84249" y="26213233"/>
              <a:ext cx="9550109" cy="69619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6286" y="26196997"/>
              <a:ext cx="9547729" cy="69619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7</xdr:row>
      <xdr:rowOff>14287</xdr:rowOff>
    </xdr:from>
    <xdr:to>
      <xdr:col>15</xdr:col>
      <xdr:colOff>590550</xdr:colOff>
      <xdr:row>23</xdr:row>
      <xdr:rowOff>47625</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14287</xdr:rowOff>
    </xdr:from>
    <xdr:to>
      <xdr:col>21</xdr:col>
      <xdr:colOff>1485900</xdr:colOff>
      <xdr:row>23</xdr:row>
      <xdr:rowOff>47625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1" hier="-1"/>
    <pageField fld="1" item="7"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8"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5" hier="-1"/>
    <pageField fld="2" item="1"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i x="5"/>
        <i x="6"/>
        <i x="7" s="1"/>
        <i x="8"/>
        <i x="9"/>
        <i x="10" nd="1"/>
        <i x="1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0"/>
        <i x="1"/>
        <i x="2"/>
        <i x="3"/>
        <i x="4"/>
        <i x="5" s="1"/>
        <i x="6"/>
        <i x="7"/>
        <i x="8"/>
        <i x="9"/>
        <i x="10" nd="1"/>
        <i x="1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s="1"/>
        <i x="3"/>
        <i x="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i x="6"/>
        <i x="7"/>
        <i x="8" s="1"/>
        <i x="9"/>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i x="3"/>
        <i x="4" s="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C6201C-9173-4D72-AD83-0B4838C67E13}" cache="Slicer_year" caption="year" rowHeight="241300"/>
  <slicer name="MonthName" xr10:uid="{5C136BA1-22B2-4257-89AE-6599E00D4978}" cache="Slicer_MonthName" caption="MonthName"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rowHeight="241300"/>
  <slicer name="MonthName 1" xr10:uid="{BF6F820D-3DF4-40A7-8F76-45E19961432F}" cache="Slicer_MonthName1" caption="MonthName" rowHeight="241300"/>
  <slicer name="week_of_month 1" xr10:uid="{6985FDA2-7F99-47F3-AD03-A46ADAA139ED}" cache="Slicer_week_of_month1" caption="week_of_month" rowHeight="241300"/>
  <slicer name="year 2" xr10:uid="{89CBBA7D-EDCA-467A-91B4-AF194B525DB9}" cache="Slicer_year2" caption="year" rowHeight="241300"/>
  <slicer name="MonthName 2" xr10:uid="{FB0EC5E1-100B-424B-BF14-63D7FCC66453}" cache="Slicer_MonthName2" caption="MonthName" startItem="4" rowHeight="241300"/>
  <slicer name="week_of_month 2" xr10:uid="{168B1D9E-E672-476D-A314-75FB429B35A8}" cache="Slicer_week_of_month2" caption="week_of_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rowHeight="241300"/>
  <slicer name="Statefilter 2" xr10:uid="{904FCBAC-2754-42D1-AAF6-4C239B3DAC88}" cache="Slicer_Statefilter" caption="Statefilter" startItem="13" rowHeight="241300"/>
  <slicer name="Statefilter 1" xr10:uid="{BB713D38-2E84-43D0-944C-39845715E375}" cache="Slicer_Statefilter" caption="Statefilter" startItem="28" rowHeight="241300"/>
  <slicer name="Statefilter 3" xr10:uid="{F70A7680-0E44-47EB-8E9A-0D3E4F035E42}" cache="Slicer_Statefilter" caption="Statefilter"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zoomScale="80" zoomScaleNormal="80" workbookViewId="0">
      <pane ySplit="1" topLeftCell="A2" activePane="bottomLeft" state="frozen"/>
      <selection pane="bottomLeft" activeCell="T27" sqref="T27"/>
    </sheetView>
  </sheetViews>
  <sheetFormatPr defaultRowHeight="15" x14ac:dyDescent="0.25"/>
  <cols>
    <col min="1" max="1" width="5.5703125" customWidth="1"/>
    <col min="2" max="3" width="9.5703125" customWidth="1"/>
    <col min="4" max="4" width="9.85546875" customWidth="1"/>
    <col min="5" max="5" width="10.140625" customWidth="1"/>
    <col min="6" max="6" width="9.7109375" customWidth="1"/>
    <col min="7" max="7" width="9.28515625" customWidth="1"/>
    <col min="8" max="8" width="11.5703125" customWidth="1"/>
    <col min="9" max="9" width="12" customWidth="1"/>
    <col min="10" max="10" width="10.28515625" customWidth="1"/>
    <col min="11" max="11" width="9.85546875" customWidth="1"/>
    <col min="12" max="12" width="12" customWidth="1"/>
    <col min="13" max="13" width="11.28515625" customWidth="1"/>
    <col min="14" max="14" width="9.5703125" customWidth="1"/>
    <col min="15" max="15" width="12.28515625" customWidth="1"/>
    <col min="16" max="16" width="10.85546875" customWidth="1"/>
    <col min="19" max="19" width="19.28515625" customWidth="1"/>
    <col min="20" max="20" width="19.140625" customWidth="1"/>
    <col min="21" max="21" width="22.7109375" customWidth="1"/>
    <col min="22" max="22" width="22.42578125" customWidth="1"/>
    <col min="23" max="23" width="24.42578125" customWidth="1"/>
    <col min="24" max="24" width="24.28515625" customWidth="1"/>
    <col min="25" max="25" width="24.42578125" customWidth="1"/>
    <col min="26" max="26" width="24.28515625" customWidth="1"/>
    <col min="27" max="27" width="22.42578125" customWidth="1"/>
    <col min="28" max="28" width="22.28515625" customWidth="1"/>
    <col min="29" max="29" width="22" customWidth="1"/>
    <col min="30" max="30" width="21.7109375" customWidth="1"/>
    <col min="31" max="31" width="17.5703125" customWidth="1"/>
    <col min="32" max="32" width="17.85546875" customWidth="1"/>
    <col min="33" max="33" width="17.5703125" bestFit="1" customWidth="1"/>
  </cols>
  <sheetData>
    <row r="1" spans="1:31" ht="30.75" thickBot="1" x14ac:dyDescent="0.3">
      <c r="A1" s="13" t="s">
        <v>0</v>
      </c>
      <c r="B1" s="13" t="s">
        <v>1</v>
      </c>
      <c r="C1" s="13" t="s">
        <v>67</v>
      </c>
      <c r="D1" s="13" t="s">
        <v>2</v>
      </c>
      <c r="E1" s="13" t="s">
        <v>3</v>
      </c>
      <c r="F1" s="13" t="s">
        <v>4</v>
      </c>
      <c r="G1" s="13" t="s">
        <v>5</v>
      </c>
      <c r="H1" s="13" t="s">
        <v>6</v>
      </c>
      <c r="I1" s="13" t="s">
        <v>7</v>
      </c>
      <c r="J1" s="13" t="s">
        <v>8</v>
      </c>
      <c r="K1" s="13" t="s">
        <v>9</v>
      </c>
      <c r="L1" s="13" t="s">
        <v>10</v>
      </c>
      <c r="M1" s="13" t="s">
        <v>11</v>
      </c>
      <c r="N1" s="13" t="s">
        <v>12</v>
      </c>
      <c r="O1" s="13" t="s">
        <v>13</v>
      </c>
      <c r="P1" s="13" t="s">
        <v>14</v>
      </c>
      <c r="R1" s="16"/>
      <c r="U1" s="17"/>
      <c r="V1" s="33" t="s">
        <v>15</v>
      </c>
      <c r="W1" s="34"/>
      <c r="X1" s="34"/>
      <c r="Y1" s="34"/>
      <c r="Z1" s="34"/>
      <c r="AA1" s="35"/>
      <c r="AB1" s="17"/>
      <c r="AC1" s="17"/>
      <c r="AD1" s="17"/>
      <c r="AE1" s="18"/>
    </row>
    <row r="2" spans="1:31" ht="15.75" thickBot="1" x14ac:dyDescent="0.3">
      <c r="A2">
        <v>2020</v>
      </c>
      <c r="B2" t="s">
        <v>16</v>
      </c>
      <c r="C2">
        <v>1</v>
      </c>
      <c r="D2">
        <v>5</v>
      </c>
      <c r="E2">
        <v>2</v>
      </c>
      <c r="F2">
        <v>2</v>
      </c>
      <c r="G2">
        <v>0</v>
      </c>
      <c r="H2">
        <v>0</v>
      </c>
      <c r="I2">
        <v>0</v>
      </c>
      <c r="J2">
        <v>0</v>
      </c>
      <c r="K2">
        <v>0</v>
      </c>
      <c r="L2">
        <v>0</v>
      </c>
      <c r="M2">
        <v>0</v>
      </c>
      <c r="N2">
        <v>0</v>
      </c>
      <c r="O2">
        <v>0</v>
      </c>
      <c r="P2">
        <v>0</v>
      </c>
      <c r="R2" s="1"/>
      <c r="S2" s="8" t="s">
        <v>0</v>
      </c>
      <c r="T2" s="9">
        <v>2021</v>
      </c>
      <c r="V2" s="36"/>
      <c r="W2" s="37"/>
      <c r="X2" s="37"/>
      <c r="Y2" s="37"/>
      <c r="Z2" s="37"/>
      <c r="AA2" s="38"/>
      <c r="AE2" s="2"/>
    </row>
    <row r="3" spans="1:31" ht="15.75" thickBot="1" x14ac:dyDescent="0.3">
      <c r="A3">
        <v>2020</v>
      </c>
      <c r="B3" t="s">
        <v>18</v>
      </c>
      <c r="C3">
        <v>2</v>
      </c>
      <c r="D3">
        <v>1</v>
      </c>
      <c r="E3">
        <v>2</v>
      </c>
      <c r="F3">
        <v>4</v>
      </c>
      <c r="G3">
        <v>0</v>
      </c>
      <c r="H3">
        <v>0</v>
      </c>
      <c r="I3">
        <v>0</v>
      </c>
      <c r="J3">
        <v>0</v>
      </c>
      <c r="K3">
        <v>0</v>
      </c>
      <c r="L3">
        <v>0</v>
      </c>
      <c r="M3">
        <v>0</v>
      </c>
      <c r="N3">
        <v>0</v>
      </c>
      <c r="O3">
        <v>0</v>
      </c>
      <c r="P3">
        <v>0</v>
      </c>
      <c r="R3" s="1"/>
      <c r="S3" s="8" t="s">
        <v>1</v>
      </c>
      <c r="T3" s="10" t="s">
        <v>50</v>
      </c>
      <c r="V3" s="39"/>
      <c r="W3" s="40"/>
      <c r="X3" s="40"/>
      <c r="Y3" s="40"/>
      <c r="Z3" s="40"/>
      <c r="AA3" s="41"/>
      <c r="AE3" s="2"/>
    </row>
    <row r="4" spans="1:31" ht="15.75" thickBot="1" x14ac:dyDescent="0.3">
      <c r="A4">
        <v>2020</v>
      </c>
      <c r="B4" t="s">
        <v>18</v>
      </c>
      <c r="C4">
        <v>2</v>
      </c>
      <c r="D4">
        <v>1</v>
      </c>
      <c r="E4">
        <v>2</v>
      </c>
      <c r="F4">
        <v>6</v>
      </c>
      <c r="G4">
        <v>0</v>
      </c>
      <c r="H4">
        <v>0</v>
      </c>
      <c r="I4">
        <v>0</v>
      </c>
      <c r="J4">
        <v>0</v>
      </c>
      <c r="K4">
        <v>0</v>
      </c>
      <c r="L4">
        <v>0</v>
      </c>
      <c r="M4">
        <v>0</v>
      </c>
      <c r="N4">
        <v>0</v>
      </c>
      <c r="O4">
        <v>0</v>
      </c>
      <c r="P4">
        <v>0</v>
      </c>
      <c r="R4" s="1"/>
      <c r="AE4" s="2"/>
    </row>
    <row r="5" spans="1:31" ht="15.75" thickBot="1" x14ac:dyDescent="0.3">
      <c r="A5">
        <v>2020</v>
      </c>
      <c r="B5" t="s">
        <v>18</v>
      </c>
      <c r="C5">
        <v>2</v>
      </c>
      <c r="D5">
        <v>2</v>
      </c>
      <c r="E5">
        <v>0</v>
      </c>
      <c r="F5">
        <v>6</v>
      </c>
      <c r="G5">
        <v>0</v>
      </c>
      <c r="H5">
        <v>0</v>
      </c>
      <c r="I5">
        <v>6</v>
      </c>
      <c r="J5">
        <v>6</v>
      </c>
      <c r="K5">
        <v>0</v>
      </c>
      <c r="L5">
        <v>0</v>
      </c>
      <c r="M5">
        <v>0</v>
      </c>
      <c r="N5">
        <v>0</v>
      </c>
      <c r="O5">
        <v>0</v>
      </c>
      <c r="P5">
        <v>0</v>
      </c>
      <c r="R5" s="1"/>
      <c r="S5" s="11" t="s">
        <v>19</v>
      </c>
      <c r="T5" s="12" t="s">
        <v>20</v>
      </c>
      <c r="U5" s="12" t="s">
        <v>21</v>
      </c>
      <c r="V5" s="12" t="s">
        <v>22</v>
      </c>
      <c r="W5" s="12" t="s">
        <v>23</v>
      </c>
      <c r="X5" s="12" t="s">
        <v>24</v>
      </c>
      <c r="Y5" s="12" t="s">
        <v>25</v>
      </c>
      <c r="Z5" s="12" t="s">
        <v>26</v>
      </c>
      <c r="AA5" s="12" t="s">
        <v>27</v>
      </c>
      <c r="AB5" s="12" t="s">
        <v>28</v>
      </c>
      <c r="AC5" s="12" t="s">
        <v>29</v>
      </c>
      <c r="AD5" s="10" t="s">
        <v>30</v>
      </c>
      <c r="AE5" s="2"/>
    </row>
    <row r="6" spans="1:31" ht="15.75" thickBot="1" x14ac:dyDescent="0.3">
      <c r="A6">
        <v>2020</v>
      </c>
      <c r="B6" t="s">
        <v>31</v>
      </c>
      <c r="C6">
        <v>3</v>
      </c>
      <c r="D6">
        <v>1</v>
      </c>
      <c r="E6">
        <v>4</v>
      </c>
      <c r="F6">
        <v>10</v>
      </c>
      <c r="G6">
        <v>0</v>
      </c>
      <c r="H6">
        <v>0</v>
      </c>
      <c r="I6">
        <v>0</v>
      </c>
      <c r="J6">
        <v>6</v>
      </c>
      <c r="K6">
        <v>0</v>
      </c>
      <c r="L6">
        <v>0</v>
      </c>
      <c r="M6">
        <v>0</v>
      </c>
      <c r="N6">
        <v>0</v>
      </c>
      <c r="O6">
        <v>0</v>
      </c>
      <c r="P6">
        <v>0</v>
      </c>
      <c r="R6" s="1"/>
      <c r="S6" s="11">
        <v>112921222</v>
      </c>
      <c r="T6" s="12">
        <v>1085571623</v>
      </c>
      <c r="U6" s="12">
        <v>2312010</v>
      </c>
      <c r="V6" s="12">
        <v>65621492</v>
      </c>
      <c r="W6" s="12">
        <v>272893204</v>
      </c>
      <c r="X6" s="12">
        <v>1004761148</v>
      </c>
      <c r="Y6" s="12">
        <v>94569335</v>
      </c>
      <c r="Z6" s="12">
        <v>300009011</v>
      </c>
      <c r="AA6" s="12">
        <v>2346544</v>
      </c>
      <c r="AB6" s="12">
        <v>63972658</v>
      </c>
      <c r="AC6" s="12">
        <v>29342</v>
      </c>
      <c r="AD6" s="10">
        <v>878108</v>
      </c>
      <c r="AE6" s="2"/>
    </row>
    <row r="7" spans="1:31" x14ac:dyDescent="0.25">
      <c r="A7">
        <v>2020</v>
      </c>
      <c r="B7" t="s">
        <v>31</v>
      </c>
      <c r="C7">
        <v>3</v>
      </c>
      <c r="D7">
        <v>1</v>
      </c>
      <c r="E7">
        <v>2</v>
      </c>
      <c r="F7">
        <v>12</v>
      </c>
      <c r="G7">
        <v>0</v>
      </c>
      <c r="H7">
        <v>0</v>
      </c>
      <c r="I7">
        <v>0</v>
      </c>
      <c r="J7">
        <v>6</v>
      </c>
      <c r="K7">
        <v>0</v>
      </c>
      <c r="L7">
        <v>0</v>
      </c>
      <c r="M7">
        <v>0</v>
      </c>
      <c r="N7">
        <v>0</v>
      </c>
      <c r="O7">
        <v>0</v>
      </c>
      <c r="P7">
        <v>0</v>
      </c>
      <c r="R7" s="1"/>
      <c r="AE7" s="2"/>
    </row>
    <row r="8" spans="1:31" x14ac:dyDescent="0.25">
      <c r="A8">
        <v>2020</v>
      </c>
      <c r="B8" t="s">
        <v>31</v>
      </c>
      <c r="C8">
        <v>3</v>
      </c>
      <c r="D8">
        <v>1</v>
      </c>
      <c r="E8">
        <v>44</v>
      </c>
      <c r="F8">
        <v>56</v>
      </c>
      <c r="G8">
        <v>0</v>
      </c>
      <c r="H8">
        <v>0</v>
      </c>
      <c r="I8">
        <v>0</v>
      </c>
      <c r="J8">
        <v>6</v>
      </c>
      <c r="K8">
        <v>0</v>
      </c>
      <c r="L8">
        <v>0</v>
      </c>
      <c r="M8">
        <v>0</v>
      </c>
      <c r="N8">
        <v>0</v>
      </c>
      <c r="O8">
        <v>0</v>
      </c>
      <c r="P8">
        <v>0</v>
      </c>
      <c r="R8" s="1"/>
      <c r="S8" s="42" t="s">
        <v>32</v>
      </c>
      <c r="T8" s="43"/>
      <c r="X8" s="44" t="s">
        <v>33</v>
      </c>
      <c r="Y8" s="44"/>
      <c r="AA8" s="44" t="s">
        <v>34</v>
      </c>
      <c r="AB8" s="44"/>
      <c r="AE8" s="2"/>
    </row>
    <row r="9" spans="1:31" x14ac:dyDescent="0.25">
      <c r="A9">
        <v>2020</v>
      </c>
      <c r="B9" t="s">
        <v>31</v>
      </c>
      <c r="C9">
        <v>3</v>
      </c>
      <c r="D9">
        <v>1</v>
      </c>
      <c r="E9">
        <v>4</v>
      </c>
      <c r="F9">
        <v>60</v>
      </c>
      <c r="G9">
        <v>0</v>
      </c>
      <c r="H9">
        <v>0</v>
      </c>
      <c r="I9">
        <v>0</v>
      </c>
      <c r="J9">
        <v>6</v>
      </c>
      <c r="K9">
        <v>0</v>
      </c>
      <c r="L9">
        <v>0</v>
      </c>
      <c r="M9">
        <v>0</v>
      </c>
      <c r="N9">
        <v>0</v>
      </c>
      <c r="O9">
        <v>0</v>
      </c>
      <c r="P9">
        <v>0</v>
      </c>
      <c r="R9" s="32"/>
      <c r="S9" s="3" t="s">
        <v>35</v>
      </c>
      <c r="T9" s="3">
        <f>Y9</f>
        <v>112921222</v>
      </c>
      <c r="X9" s="3" t="s">
        <v>35</v>
      </c>
      <c r="Y9" s="3">
        <f>GETPIVOTDATA("Sum of daily_tested",$S$5)</f>
        <v>112921222</v>
      </c>
      <c r="AA9" s="3" t="s">
        <v>35</v>
      </c>
      <c r="AB9" s="3">
        <f>GETPIVOTDATA("Max of total_tested",$S$5)</f>
        <v>1085571623</v>
      </c>
      <c r="AE9" s="2"/>
    </row>
    <row r="10" spans="1:31" x14ac:dyDescent="0.25">
      <c r="A10">
        <v>2020</v>
      </c>
      <c r="B10" t="s">
        <v>31</v>
      </c>
      <c r="C10">
        <v>3</v>
      </c>
      <c r="D10">
        <v>1</v>
      </c>
      <c r="E10">
        <v>2</v>
      </c>
      <c r="F10">
        <v>62</v>
      </c>
      <c r="G10">
        <v>0</v>
      </c>
      <c r="H10">
        <v>0</v>
      </c>
      <c r="I10">
        <v>0</v>
      </c>
      <c r="J10">
        <v>6</v>
      </c>
      <c r="K10">
        <v>0</v>
      </c>
      <c r="L10">
        <v>0</v>
      </c>
      <c r="M10">
        <v>0</v>
      </c>
      <c r="N10">
        <v>0</v>
      </c>
      <c r="O10">
        <v>0</v>
      </c>
      <c r="P10">
        <v>0</v>
      </c>
      <c r="R10" s="32"/>
      <c r="S10" s="3" t="s">
        <v>36</v>
      </c>
      <c r="T10" s="3">
        <f>AB9</f>
        <v>1085571623</v>
      </c>
      <c r="X10" s="3" t="s">
        <v>37</v>
      </c>
      <c r="Y10" s="3">
        <f>GETPIVOTDATA("Sum of daily_confirmed",$S$5)</f>
        <v>2312010</v>
      </c>
      <c r="AA10" s="3" t="s">
        <v>37</v>
      </c>
      <c r="AB10" s="3">
        <f>GETPIVOTDATA("Max of total_confirmed",$S$5)</f>
        <v>65621492</v>
      </c>
      <c r="AE10" s="2"/>
    </row>
    <row r="11" spans="1:31" x14ac:dyDescent="0.25">
      <c r="A11">
        <v>2020</v>
      </c>
      <c r="B11" t="s">
        <v>31</v>
      </c>
      <c r="C11">
        <v>3</v>
      </c>
      <c r="D11">
        <v>1</v>
      </c>
      <c r="E11">
        <v>6</v>
      </c>
      <c r="F11">
        <v>68</v>
      </c>
      <c r="G11">
        <v>0</v>
      </c>
      <c r="H11">
        <v>0</v>
      </c>
      <c r="I11">
        <v>0</v>
      </c>
      <c r="J11">
        <v>6</v>
      </c>
      <c r="K11">
        <v>0</v>
      </c>
      <c r="L11">
        <v>0</v>
      </c>
      <c r="M11">
        <v>0</v>
      </c>
      <c r="N11">
        <v>0</v>
      </c>
      <c r="O11">
        <v>0</v>
      </c>
      <c r="P11">
        <v>0</v>
      </c>
      <c r="R11" s="32"/>
      <c r="S11" s="3" t="s">
        <v>37</v>
      </c>
      <c r="T11" s="3">
        <f>Y10</f>
        <v>2312010</v>
      </c>
      <c r="X11" s="3" t="s">
        <v>38</v>
      </c>
      <c r="Y11" s="3">
        <f>GETPIVOTDATA("Sum of daily_vaccinated1",$S$5)</f>
        <v>272893204</v>
      </c>
      <c r="AA11" s="3" t="s">
        <v>38</v>
      </c>
      <c r="AB11" s="3">
        <f>GETPIVOTDATA("Max of total_vaccinated1",$S$5)</f>
        <v>1004761148</v>
      </c>
      <c r="AE11" s="2"/>
    </row>
    <row r="12" spans="1:31" x14ac:dyDescent="0.25">
      <c r="A12">
        <v>2020</v>
      </c>
      <c r="B12" t="s">
        <v>31</v>
      </c>
      <c r="C12">
        <v>3</v>
      </c>
      <c r="D12">
        <v>2</v>
      </c>
      <c r="E12">
        <v>10</v>
      </c>
      <c r="F12">
        <v>78</v>
      </c>
      <c r="G12">
        <v>0</v>
      </c>
      <c r="H12">
        <v>0</v>
      </c>
      <c r="I12">
        <v>0</v>
      </c>
      <c r="J12">
        <v>6</v>
      </c>
      <c r="K12">
        <v>0</v>
      </c>
      <c r="L12">
        <v>0</v>
      </c>
      <c r="M12">
        <v>0</v>
      </c>
      <c r="N12">
        <v>0</v>
      </c>
      <c r="O12">
        <v>0</v>
      </c>
      <c r="P12">
        <v>0</v>
      </c>
      <c r="R12" s="32"/>
      <c r="S12" s="3" t="s">
        <v>39</v>
      </c>
      <c r="T12" s="3">
        <f>AB10</f>
        <v>65621492</v>
      </c>
      <c r="X12" s="3" t="s">
        <v>40</v>
      </c>
      <c r="Y12" s="3">
        <f>GETPIVOTDATA("Sum of daily_vaccinated2",$S$5)</f>
        <v>94569335</v>
      </c>
      <c r="AA12" s="3" t="s">
        <v>40</v>
      </c>
      <c r="AB12" s="3">
        <f>GETPIVOTDATA("Max of total_vaccinated2",$S$5)</f>
        <v>300009011</v>
      </c>
      <c r="AE12" s="2"/>
    </row>
    <row r="13" spans="1:31" x14ac:dyDescent="0.25">
      <c r="A13">
        <v>2020</v>
      </c>
      <c r="B13" t="s">
        <v>31</v>
      </c>
      <c r="C13">
        <v>3</v>
      </c>
      <c r="D13">
        <v>2</v>
      </c>
      <c r="E13">
        <v>18</v>
      </c>
      <c r="F13">
        <v>96</v>
      </c>
      <c r="G13">
        <v>0</v>
      </c>
      <c r="H13">
        <v>0</v>
      </c>
      <c r="I13">
        <v>0</v>
      </c>
      <c r="J13">
        <v>6</v>
      </c>
      <c r="K13">
        <v>0</v>
      </c>
      <c r="L13">
        <v>0</v>
      </c>
      <c r="M13">
        <v>0</v>
      </c>
      <c r="N13">
        <v>0</v>
      </c>
      <c r="O13">
        <v>0</v>
      </c>
      <c r="P13">
        <v>0</v>
      </c>
      <c r="R13" s="32"/>
      <c r="S13" s="3" t="s">
        <v>38</v>
      </c>
      <c r="T13" s="3">
        <f>Y11</f>
        <v>272893204</v>
      </c>
      <c r="X13" s="3" t="s">
        <v>41</v>
      </c>
      <c r="Y13" s="3">
        <f>GETPIVOTDATA("Sum of daily_recovered",$S$5)</f>
        <v>2346544</v>
      </c>
      <c r="AA13" s="3" t="s">
        <v>41</v>
      </c>
      <c r="AB13" s="3">
        <f>GETPIVOTDATA("Max of total_recovered",$S$5)</f>
        <v>63972658</v>
      </c>
      <c r="AE13" s="2"/>
    </row>
    <row r="14" spans="1:31" x14ac:dyDescent="0.25">
      <c r="A14">
        <v>2020</v>
      </c>
      <c r="B14" t="s">
        <v>31</v>
      </c>
      <c r="C14">
        <v>3</v>
      </c>
      <c r="D14">
        <v>2</v>
      </c>
      <c r="E14">
        <v>30</v>
      </c>
      <c r="F14">
        <v>126</v>
      </c>
      <c r="G14">
        <v>0</v>
      </c>
      <c r="H14">
        <v>0</v>
      </c>
      <c r="I14">
        <v>0</v>
      </c>
      <c r="J14">
        <v>6</v>
      </c>
      <c r="K14">
        <v>0</v>
      </c>
      <c r="L14">
        <v>0</v>
      </c>
      <c r="M14">
        <v>0</v>
      </c>
      <c r="N14">
        <v>0</v>
      </c>
      <c r="O14">
        <v>0</v>
      </c>
      <c r="P14">
        <v>0</v>
      </c>
      <c r="R14" s="32"/>
      <c r="S14" s="3" t="s">
        <v>42</v>
      </c>
      <c r="T14" s="3">
        <f>AB11</f>
        <v>1004761148</v>
      </c>
      <c r="X14" s="3" t="s">
        <v>43</v>
      </c>
      <c r="Y14" s="3">
        <f>GETPIVOTDATA("Sum of daily_deceased",$S$5)</f>
        <v>29342</v>
      </c>
      <c r="AA14" s="3" t="s">
        <v>43</v>
      </c>
      <c r="AB14" s="3">
        <f>GETPIVOTDATA("Max of total_deceased",$S$5)</f>
        <v>878108</v>
      </c>
      <c r="AE14" s="2"/>
    </row>
    <row r="15" spans="1:31" x14ac:dyDescent="0.25">
      <c r="A15">
        <v>2020</v>
      </c>
      <c r="B15" t="s">
        <v>31</v>
      </c>
      <c r="C15">
        <v>3</v>
      </c>
      <c r="D15">
        <v>2</v>
      </c>
      <c r="E15">
        <v>16</v>
      </c>
      <c r="F15">
        <v>142</v>
      </c>
      <c r="G15">
        <v>0</v>
      </c>
      <c r="H15">
        <v>0</v>
      </c>
      <c r="I15">
        <v>0</v>
      </c>
      <c r="J15">
        <v>6</v>
      </c>
      <c r="K15">
        <v>0</v>
      </c>
      <c r="L15">
        <v>0</v>
      </c>
      <c r="M15">
        <v>0</v>
      </c>
      <c r="N15">
        <v>0</v>
      </c>
      <c r="O15">
        <v>0</v>
      </c>
      <c r="P15">
        <v>0</v>
      </c>
      <c r="R15" s="32"/>
      <c r="S15" s="3" t="s">
        <v>40</v>
      </c>
      <c r="T15" s="3">
        <f>Y12</f>
        <v>94569335</v>
      </c>
      <c r="AE15" s="2"/>
    </row>
    <row r="16" spans="1:31" x14ac:dyDescent="0.25">
      <c r="A16">
        <v>2020</v>
      </c>
      <c r="B16" t="s">
        <v>31</v>
      </c>
      <c r="C16">
        <v>3</v>
      </c>
      <c r="D16">
        <v>2</v>
      </c>
      <c r="E16">
        <v>20</v>
      </c>
      <c r="F16">
        <v>162</v>
      </c>
      <c r="G16">
        <v>0</v>
      </c>
      <c r="H16">
        <v>0</v>
      </c>
      <c r="I16">
        <v>0</v>
      </c>
      <c r="J16">
        <v>6</v>
      </c>
      <c r="K16">
        <v>0</v>
      </c>
      <c r="L16">
        <v>0</v>
      </c>
      <c r="M16">
        <v>0</v>
      </c>
      <c r="N16">
        <v>0</v>
      </c>
      <c r="O16">
        <v>0</v>
      </c>
      <c r="P16">
        <v>0</v>
      </c>
      <c r="R16" s="32"/>
      <c r="S16" s="3" t="s">
        <v>44</v>
      </c>
      <c r="T16" s="3">
        <f>AB12</f>
        <v>300009011</v>
      </c>
      <c r="AE16" s="2"/>
    </row>
    <row r="17" spans="1:31" x14ac:dyDescent="0.25">
      <c r="A17">
        <v>2020</v>
      </c>
      <c r="B17" t="s">
        <v>31</v>
      </c>
      <c r="C17">
        <v>3</v>
      </c>
      <c r="D17">
        <v>2</v>
      </c>
      <c r="E17">
        <v>20</v>
      </c>
      <c r="F17">
        <v>182</v>
      </c>
      <c r="G17">
        <v>2</v>
      </c>
      <c r="H17">
        <v>2</v>
      </c>
      <c r="I17">
        <v>0</v>
      </c>
      <c r="J17">
        <v>6</v>
      </c>
      <c r="K17">
        <v>6500</v>
      </c>
      <c r="L17">
        <v>6500</v>
      </c>
      <c r="M17">
        <v>0</v>
      </c>
      <c r="N17">
        <v>0</v>
      </c>
      <c r="O17">
        <v>0</v>
      </c>
      <c r="P17">
        <v>0</v>
      </c>
      <c r="R17" s="32"/>
      <c r="S17" s="3" t="s">
        <v>41</v>
      </c>
      <c r="T17" s="3">
        <f>Y13</f>
        <v>2346544</v>
      </c>
      <c r="V17" t="s">
        <v>56</v>
      </c>
      <c r="W17" s="15">
        <f>Data_1!Y10/Data_1!Y9</f>
        <v>2.0474539320872742E-2</v>
      </c>
      <c r="AE17" s="2"/>
    </row>
    <row r="18" spans="1:31" x14ac:dyDescent="0.25">
      <c r="A18">
        <v>2020</v>
      </c>
      <c r="B18" t="s">
        <v>31</v>
      </c>
      <c r="C18">
        <v>3</v>
      </c>
      <c r="D18">
        <v>2</v>
      </c>
      <c r="E18">
        <v>22</v>
      </c>
      <c r="F18">
        <v>204</v>
      </c>
      <c r="G18">
        <v>0</v>
      </c>
      <c r="H18">
        <v>2</v>
      </c>
      <c r="I18">
        <v>0</v>
      </c>
      <c r="J18">
        <v>6</v>
      </c>
      <c r="K18">
        <v>0</v>
      </c>
      <c r="L18">
        <v>6500</v>
      </c>
      <c r="M18">
        <v>0</v>
      </c>
      <c r="N18">
        <v>0</v>
      </c>
      <c r="O18">
        <v>0</v>
      </c>
      <c r="P18">
        <v>0</v>
      </c>
      <c r="R18" s="32"/>
      <c r="S18" s="3" t="s">
        <v>45</v>
      </c>
      <c r="T18" s="3">
        <f>AB13</f>
        <v>63972658</v>
      </c>
      <c r="V18" t="s">
        <v>57</v>
      </c>
      <c r="W18" s="14">
        <f>AB10/AB9</f>
        <v>6.044879085790178E-2</v>
      </c>
      <c r="AE18" s="2"/>
    </row>
    <row r="19" spans="1:31" ht="15" customHeight="1" x14ac:dyDescent="0.25">
      <c r="A19">
        <v>2020</v>
      </c>
      <c r="B19" t="s">
        <v>31</v>
      </c>
      <c r="C19">
        <v>3</v>
      </c>
      <c r="D19">
        <v>3</v>
      </c>
      <c r="E19">
        <v>20</v>
      </c>
      <c r="F19">
        <v>224</v>
      </c>
      <c r="G19">
        <v>0</v>
      </c>
      <c r="H19">
        <v>2</v>
      </c>
      <c r="I19">
        <v>0</v>
      </c>
      <c r="J19">
        <v>6</v>
      </c>
      <c r="K19">
        <v>0</v>
      </c>
      <c r="L19">
        <v>6500</v>
      </c>
      <c r="M19">
        <v>0</v>
      </c>
      <c r="N19">
        <v>0</v>
      </c>
      <c r="O19">
        <v>0</v>
      </c>
      <c r="P19">
        <v>0</v>
      </c>
      <c r="R19" s="32"/>
      <c r="S19" s="3" t="s">
        <v>43</v>
      </c>
      <c r="T19" s="3">
        <f>Y14</f>
        <v>29342</v>
      </c>
      <c r="V19" t="s">
        <v>58</v>
      </c>
      <c r="W19" s="14">
        <f>AB13/AB10</f>
        <v>0.97487356733675001</v>
      </c>
      <c r="AE19" s="2"/>
    </row>
    <row r="20" spans="1:31" x14ac:dyDescent="0.25">
      <c r="A20">
        <v>2020</v>
      </c>
      <c r="B20" t="s">
        <v>31</v>
      </c>
      <c r="C20">
        <v>3</v>
      </c>
      <c r="D20">
        <v>3</v>
      </c>
      <c r="E20">
        <v>28</v>
      </c>
      <c r="F20">
        <v>252</v>
      </c>
      <c r="G20">
        <v>0</v>
      </c>
      <c r="H20">
        <v>2</v>
      </c>
      <c r="I20">
        <v>0</v>
      </c>
      <c r="J20">
        <v>6</v>
      </c>
      <c r="K20">
        <v>0</v>
      </c>
      <c r="L20">
        <v>6500</v>
      </c>
      <c r="M20">
        <v>0</v>
      </c>
      <c r="N20">
        <v>0</v>
      </c>
      <c r="O20">
        <v>0</v>
      </c>
      <c r="P20">
        <v>0</v>
      </c>
      <c r="R20" s="32"/>
      <c r="S20" s="3" t="s">
        <v>46</v>
      </c>
      <c r="T20" s="3">
        <f>AB14</f>
        <v>878108</v>
      </c>
      <c r="V20" t="s">
        <v>59</v>
      </c>
      <c r="W20" s="14">
        <f>AB14/AB10</f>
        <v>1.3381408639718219E-2</v>
      </c>
      <c r="AE20" s="2"/>
    </row>
    <row r="21" spans="1:31" x14ac:dyDescent="0.25">
      <c r="A21">
        <v>2020</v>
      </c>
      <c r="B21" t="s">
        <v>31</v>
      </c>
      <c r="C21">
        <v>3</v>
      </c>
      <c r="D21">
        <v>3</v>
      </c>
      <c r="E21">
        <v>40</v>
      </c>
      <c r="F21">
        <v>292</v>
      </c>
      <c r="G21">
        <v>0</v>
      </c>
      <c r="H21">
        <v>2</v>
      </c>
      <c r="I21">
        <v>0</v>
      </c>
      <c r="J21">
        <v>6</v>
      </c>
      <c r="K21">
        <v>0</v>
      </c>
      <c r="L21">
        <v>6500</v>
      </c>
      <c r="M21">
        <v>0</v>
      </c>
      <c r="N21">
        <v>0</v>
      </c>
      <c r="O21">
        <v>0</v>
      </c>
      <c r="P21">
        <v>0</v>
      </c>
      <c r="R21" s="1"/>
      <c r="AE21" s="2"/>
    </row>
    <row r="22" spans="1:31" ht="15.75" thickBot="1" x14ac:dyDescent="0.3">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25">
      <c r="A23">
        <v>2020</v>
      </c>
      <c r="B23" t="s">
        <v>31</v>
      </c>
      <c r="C23">
        <v>3</v>
      </c>
      <c r="D23">
        <v>3</v>
      </c>
      <c r="E23">
        <v>54</v>
      </c>
      <c r="F23">
        <v>396</v>
      </c>
      <c r="G23">
        <v>0</v>
      </c>
      <c r="H23">
        <v>2</v>
      </c>
      <c r="I23">
        <v>0</v>
      </c>
      <c r="J23">
        <v>6</v>
      </c>
      <c r="K23">
        <v>1050</v>
      </c>
      <c r="L23">
        <v>14175</v>
      </c>
      <c r="M23">
        <v>0</v>
      </c>
      <c r="N23">
        <v>0</v>
      </c>
      <c r="O23">
        <v>0</v>
      </c>
      <c r="P23">
        <v>0</v>
      </c>
    </row>
    <row r="24" spans="1:31" x14ac:dyDescent="0.25">
      <c r="A24">
        <v>2020</v>
      </c>
      <c r="B24" t="s">
        <v>31</v>
      </c>
      <c r="C24">
        <v>3</v>
      </c>
      <c r="D24">
        <v>3</v>
      </c>
      <c r="E24">
        <v>116</v>
      </c>
      <c r="F24">
        <v>512</v>
      </c>
      <c r="G24">
        <v>0</v>
      </c>
      <c r="H24">
        <v>2</v>
      </c>
      <c r="I24">
        <v>2</v>
      </c>
      <c r="J24">
        <v>8</v>
      </c>
      <c r="K24">
        <v>1229</v>
      </c>
      <c r="L24">
        <v>15404</v>
      </c>
      <c r="M24">
        <v>0</v>
      </c>
      <c r="N24">
        <v>0</v>
      </c>
      <c r="O24">
        <v>0</v>
      </c>
      <c r="P24">
        <v>0</v>
      </c>
    </row>
    <row r="25" spans="1:31" x14ac:dyDescent="0.25">
      <c r="A25">
        <v>2020</v>
      </c>
      <c r="B25" t="s">
        <v>31</v>
      </c>
      <c r="C25">
        <v>3</v>
      </c>
      <c r="D25">
        <v>3</v>
      </c>
      <c r="E25">
        <v>156</v>
      </c>
      <c r="F25">
        <v>668</v>
      </c>
      <c r="G25">
        <v>0</v>
      </c>
      <c r="H25">
        <v>2</v>
      </c>
      <c r="I25">
        <v>0</v>
      </c>
      <c r="J25">
        <v>8</v>
      </c>
      <c r="K25">
        <v>1507</v>
      </c>
      <c r="L25">
        <v>16911</v>
      </c>
      <c r="M25">
        <v>0</v>
      </c>
      <c r="N25">
        <v>0</v>
      </c>
      <c r="O25">
        <v>0</v>
      </c>
      <c r="P25">
        <v>0</v>
      </c>
    </row>
    <row r="26" spans="1:31" x14ac:dyDescent="0.25">
      <c r="A26">
        <v>2020</v>
      </c>
      <c r="B26" t="s">
        <v>31</v>
      </c>
      <c r="C26">
        <v>3</v>
      </c>
      <c r="D26">
        <v>4</v>
      </c>
      <c r="E26">
        <v>138</v>
      </c>
      <c r="F26">
        <v>806</v>
      </c>
      <c r="G26">
        <v>0</v>
      </c>
      <c r="H26">
        <v>2</v>
      </c>
      <c r="I26">
        <v>0</v>
      </c>
      <c r="J26">
        <v>8</v>
      </c>
      <c r="K26">
        <v>1216</v>
      </c>
      <c r="L26">
        <v>18127</v>
      </c>
      <c r="M26">
        <v>0</v>
      </c>
      <c r="N26">
        <v>0</v>
      </c>
      <c r="O26">
        <v>0</v>
      </c>
      <c r="P26">
        <v>0</v>
      </c>
    </row>
    <row r="27" spans="1:31" x14ac:dyDescent="0.25">
      <c r="A27">
        <v>2020</v>
      </c>
      <c r="B27" t="s">
        <v>31</v>
      </c>
      <c r="C27">
        <v>3</v>
      </c>
      <c r="D27">
        <v>4</v>
      </c>
      <c r="E27">
        <v>188</v>
      </c>
      <c r="F27">
        <v>994</v>
      </c>
      <c r="G27">
        <v>0</v>
      </c>
      <c r="H27">
        <v>2</v>
      </c>
      <c r="I27">
        <v>0</v>
      </c>
      <c r="J27">
        <v>8</v>
      </c>
      <c r="K27">
        <v>2580</v>
      </c>
      <c r="L27">
        <v>20707</v>
      </c>
      <c r="M27">
        <v>0</v>
      </c>
      <c r="N27">
        <v>0</v>
      </c>
      <c r="O27">
        <v>0</v>
      </c>
      <c r="P27">
        <v>0</v>
      </c>
    </row>
    <row r="28" spans="1:31" x14ac:dyDescent="0.25">
      <c r="A28">
        <v>2020</v>
      </c>
      <c r="B28" t="s">
        <v>31</v>
      </c>
      <c r="C28">
        <v>3</v>
      </c>
      <c r="D28">
        <v>4</v>
      </c>
      <c r="E28">
        <v>148</v>
      </c>
      <c r="F28">
        <v>1142</v>
      </c>
      <c r="G28">
        <v>0</v>
      </c>
      <c r="H28">
        <v>2</v>
      </c>
      <c r="I28">
        <v>4</v>
      </c>
      <c r="J28">
        <v>12</v>
      </c>
      <c r="K28">
        <v>1987</v>
      </c>
      <c r="L28">
        <v>22694</v>
      </c>
      <c r="M28">
        <v>0</v>
      </c>
      <c r="N28">
        <v>0</v>
      </c>
      <c r="O28">
        <v>0</v>
      </c>
      <c r="P28">
        <v>0</v>
      </c>
    </row>
    <row r="29" spans="1:31" x14ac:dyDescent="0.25">
      <c r="A29">
        <v>2020</v>
      </c>
      <c r="B29" t="s">
        <v>31</v>
      </c>
      <c r="C29">
        <v>3</v>
      </c>
      <c r="D29">
        <v>4</v>
      </c>
      <c r="E29">
        <v>172</v>
      </c>
      <c r="F29">
        <v>1314</v>
      </c>
      <c r="G29">
        <v>0</v>
      </c>
      <c r="H29">
        <v>2</v>
      </c>
      <c r="I29">
        <v>0</v>
      </c>
      <c r="J29">
        <v>12</v>
      </c>
      <c r="K29">
        <v>2450</v>
      </c>
      <c r="L29">
        <v>25144</v>
      </c>
      <c r="M29">
        <v>0</v>
      </c>
      <c r="N29">
        <v>0</v>
      </c>
      <c r="O29">
        <v>0</v>
      </c>
      <c r="P29">
        <v>0</v>
      </c>
    </row>
    <row r="30" spans="1:31" x14ac:dyDescent="0.25">
      <c r="A30">
        <v>2020</v>
      </c>
      <c r="B30" t="s">
        <v>31</v>
      </c>
      <c r="C30">
        <v>3</v>
      </c>
      <c r="D30">
        <v>4</v>
      </c>
      <c r="E30">
        <v>146</v>
      </c>
      <c r="F30">
        <v>1460</v>
      </c>
      <c r="G30">
        <v>2</v>
      </c>
      <c r="H30">
        <v>4</v>
      </c>
      <c r="I30">
        <v>0</v>
      </c>
      <c r="J30">
        <v>12</v>
      </c>
      <c r="K30">
        <v>2544</v>
      </c>
      <c r="L30">
        <v>27688</v>
      </c>
      <c r="M30">
        <v>0</v>
      </c>
      <c r="N30">
        <v>0</v>
      </c>
      <c r="O30">
        <v>0</v>
      </c>
      <c r="P30">
        <v>0</v>
      </c>
    </row>
    <row r="31" spans="1:31" x14ac:dyDescent="0.25">
      <c r="A31">
        <v>2020</v>
      </c>
      <c r="B31" t="s">
        <v>31</v>
      </c>
      <c r="C31">
        <v>3</v>
      </c>
      <c r="D31">
        <v>4</v>
      </c>
      <c r="E31">
        <v>306</v>
      </c>
      <c r="F31">
        <v>1766</v>
      </c>
      <c r="G31">
        <v>2</v>
      </c>
      <c r="H31">
        <v>6</v>
      </c>
      <c r="I31">
        <v>4</v>
      </c>
      <c r="J31">
        <v>16</v>
      </c>
      <c r="K31">
        <v>0</v>
      </c>
      <c r="L31">
        <v>27688</v>
      </c>
      <c r="M31">
        <v>0</v>
      </c>
      <c r="N31">
        <v>0</v>
      </c>
      <c r="O31">
        <v>0</v>
      </c>
      <c r="P31">
        <v>0</v>
      </c>
    </row>
    <row r="32" spans="1:31" x14ac:dyDescent="0.25">
      <c r="A32">
        <v>2020</v>
      </c>
      <c r="B32" t="s">
        <v>31</v>
      </c>
      <c r="C32">
        <v>3</v>
      </c>
      <c r="D32">
        <v>4</v>
      </c>
      <c r="E32">
        <v>272</v>
      </c>
      <c r="F32">
        <v>2038</v>
      </c>
      <c r="G32">
        <v>0</v>
      </c>
      <c r="H32">
        <v>6</v>
      </c>
      <c r="I32">
        <v>0</v>
      </c>
      <c r="J32">
        <v>16</v>
      </c>
      <c r="K32">
        <v>0</v>
      </c>
      <c r="L32">
        <v>27688</v>
      </c>
      <c r="M32">
        <v>0</v>
      </c>
      <c r="N32">
        <v>0</v>
      </c>
      <c r="O32">
        <v>0</v>
      </c>
      <c r="P32">
        <v>0</v>
      </c>
    </row>
    <row r="33" spans="1:16" x14ac:dyDescent="0.25">
      <c r="A33">
        <v>2020</v>
      </c>
      <c r="B33" t="s">
        <v>31</v>
      </c>
      <c r="C33">
        <v>3</v>
      </c>
      <c r="D33">
        <v>5</v>
      </c>
      <c r="E33">
        <v>240</v>
      </c>
      <c r="F33">
        <v>2278</v>
      </c>
      <c r="G33">
        <v>50</v>
      </c>
      <c r="H33">
        <v>56</v>
      </c>
      <c r="I33">
        <v>182</v>
      </c>
      <c r="J33">
        <v>198</v>
      </c>
      <c r="K33">
        <v>0</v>
      </c>
      <c r="L33">
        <v>27688</v>
      </c>
      <c r="M33">
        <v>0</v>
      </c>
      <c r="N33">
        <v>0</v>
      </c>
      <c r="O33">
        <v>0</v>
      </c>
      <c r="P33">
        <v>0</v>
      </c>
    </row>
    <row r="34" spans="1:16" x14ac:dyDescent="0.25">
      <c r="A34">
        <v>2020</v>
      </c>
      <c r="B34" t="s">
        <v>31</v>
      </c>
      <c r="C34">
        <v>3</v>
      </c>
      <c r="D34">
        <v>5</v>
      </c>
      <c r="E34">
        <v>374</v>
      </c>
      <c r="F34">
        <v>2652</v>
      </c>
      <c r="G34">
        <v>26</v>
      </c>
      <c r="H34">
        <v>82</v>
      </c>
      <c r="I34">
        <v>84</v>
      </c>
      <c r="J34">
        <v>282</v>
      </c>
      <c r="K34">
        <v>10754</v>
      </c>
      <c r="L34">
        <v>38442</v>
      </c>
      <c r="M34">
        <v>0</v>
      </c>
      <c r="N34">
        <v>0</v>
      </c>
      <c r="O34">
        <v>0</v>
      </c>
      <c r="P34">
        <v>0</v>
      </c>
    </row>
    <row r="35" spans="1:16" x14ac:dyDescent="0.25">
      <c r="A35">
        <v>2020</v>
      </c>
      <c r="B35" t="s">
        <v>31</v>
      </c>
      <c r="C35">
        <v>3</v>
      </c>
      <c r="D35">
        <v>5</v>
      </c>
      <c r="E35">
        <v>618</v>
      </c>
      <c r="F35">
        <v>3270</v>
      </c>
      <c r="G35">
        <v>12</v>
      </c>
      <c r="H35">
        <v>94</v>
      </c>
      <c r="I35">
        <v>38</v>
      </c>
      <c r="J35">
        <v>320</v>
      </c>
      <c r="K35">
        <v>4346</v>
      </c>
      <c r="L35">
        <v>42788</v>
      </c>
      <c r="M35">
        <v>0</v>
      </c>
      <c r="N35">
        <v>0</v>
      </c>
      <c r="O35">
        <v>0</v>
      </c>
      <c r="P35">
        <v>0</v>
      </c>
    </row>
    <row r="36" spans="1:16" x14ac:dyDescent="0.25">
      <c r="A36">
        <v>2020</v>
      </c>
      <c r="B36" t="s">
        <v>47</v>
      </c>
      <c r="C36">
        <v>4</v>
      </c>
      <c r="D36">
        <v>1</v>
      </c>
      <c r="E36">
        <v>848</v>
      </c>
      <c r="F36">
        <v>4118</v>
      </c>
      <c r="G36">
        <v>22</v>
      </c>
      <c r="H36">
        <v>116</v>
      </c>
      <c r="I36">
        <v>18</v>
      </c>
      <c r="J36">
        <v>338</v>
      </c>
      <c r="K36">
        <v>16408</v>
      </c>
      <c r="L36">
        <v>59196</v>
      </c>
      <c r="M36">
        <v>0</v>
      </c>
      <c r="N36">
        <v>0</v>
      </c>
      <c r="O36">
        <v>0</v>
      </c>
      <c r="P36">
        <v>0</v>
      </c>
    </row>
    <row r="37" spans="1:16" x14ac:dyDescent="0.25">
      <c r="A37">
        <v>2020</v>
      </c>
      <c r="B37" t="s">
        <v>47</v>
      </c>
      <c r="C37">
        <v>4</v>
      </c>
      <c r="D37">
        <v>1</v>
      </c>
      <c r="E37">
        <v>972</v>
      </c>
      <c r="F37">
        <v>5090</v>
      </c>
      <c r="G37">
        <v>22</v>
      </c>
      <c r="H37">
        <v>138</v>
      </c>
      <c r="I37">
        <v>44</v>
      </c>
      <c r="J37">
        <v>382</v>
      </c>
      <c r="K37">
        <v>14841</v>
      </c>
      <c r="L37">
        <v>74037</v>
      </c>
      <c r="M37">
        <v>0</v>
      </c>
      <c r="N37">
        <v>0</v>
      </c>
      <c r="O37">
        <v>0</v>
      </c>
      <c r="P37">
        <v>0</v>
      </c>
    </row>
    <row r="38" spans="1:16" x14ac:dyDescent="0.25">
      <c r="A38">
        <v>2020</v>
      </c>
      <c r="B38" t="s">
        <v>47</v>
      </c>
      <c r="C38">
        <v>4</v>
      </c>
      <c r="D38">
        <v>1</v>
      </c>
      <c r="E38">
        <v>1120</v>
      </c>
      <c r="F38">
        <v>6210</v>
      </c>
      <c r="G38">
        <v>28</v>
      </c>
      <c r="H38">
        <v>166</v>
      </c>
      <c r="I38">
        <v>78</v>
      </c>
      <c r="J38">
        <v>460</v>
      </c>
      <c r="K38">
        <v>25068</v>
      </c>
      <c r="L38">
        <v>99105</v>
      </c>
      <c r="M38">
        <v>0</v>
      </c>
      <c r="N38">
        <v>0</v>
      </c>
      <c r="O38">
        <v>0</v>
      </c>
      <c r="P38">
        <v>0</v>
      </c>
    </row>
    <row r="39" spans="1:16" x14ac:dyDescent="0.25">
      <c r="A39">
        <v>2020</v>
      </c>
      <c r="B39" t="s">
        <v>47</v>
      </c>
      <c r="C39">
        <v>4</v>
      </c>
      <c r="D39">
        <v>1</v>
      </c>
      <c r="E39">
        <v>1158</v>
      </c>
      <c r="F39">
        <v>7368</v>
      </c>
      <c r="G39">
        <v>26</v>
      </c>
      <c r="H39">
        <v>192</v>
      </c>
      <c r="I39">
        <v>112</v>
      </c>
      <c r="J39">
        <v>572</v>
      </c>
      <c r="K39">
        <v>11693</v>
      </c>
      <c r="L39">
        <v>110798</v>
      </c>
      <c r="M39">
        <v>0</v>
      </c>
      <c r="N39">
        <v>0</v>
      </c>
      <c r="O39">
        <v>0</v>
      </c>
      <c r="P39">
        <v>0</v>
      </c>
    </row>
    <row r="40" spans="1:16" x14ac:dyDescent="0.25">
      <c r="A40">
        <v>2020</v>
      </c>
      <c r="B40" t="s">
        <v>47</v>
      </c>
      <c r="C40">
        <v>4</v>
      </c>
      <c r="D40">
        <v>1</v>
      </c>
      <c r="E40">
        <v>1218</v>
      </c>
      <c r="F40">
        <v>8586</v>
      </c>
      <c r="G40">
        <v>44</v>
      </c>
      <c r="H40">
        <v>236</v>
      </c>
      <c r="I40">
        <v>86</v>
      </c>
      <c r="J40">
        <v>658</v>
      </c>
      <c r="K40">
        <v>37173</v>
      </c>
      <c r="L40">
        <v>147971</v>
      </c>
      <c r="M40">
        <v>0</v>
      </c>
      <c r="N40">
        <v>0</v>
      </c>
      <c r="O40">
        <v>0</v>
      </c>
      <c r="P40">
        <v>0</v>
      </c>
    </row>
    <row r="41" spans="1:16" x14ac:dyDescent="0.25">
      <c r="A41">
        <v>2020</v>
      </c>
      <c r="B41" t="s">
        <v>47</v>
      </c>
      <c r="C41">
        <v>4</v>
      </c>
      <c r="D41">
        <v>1</v>
      </c>
      <c r="E41">
        <v>968</v>
      </c>
      <c r="F41">
        <v>9554</v>
      </c>
      <c r="G41">
        <v>32</v>
      </c>
      <c r="H41">
        <v>268</v>
      </c>
      <c r="I41">
        <v>130</v>
      </c>
      <c r="J41">
        <v>788</v>
      </c>
      <c r="K41">
        <v>13961</v>
      </c>
      <c r="L41">
        <v>161932</v>
      </c>
      <c r="M41">
        <v>0</v>
      </c>
      <c r="N41">
        <v>0</v>
      </c>
      <c r="O41">
        <v>0</v>
      </c>
      <c r="P41">
        <v>0</v>
      </c>
    </row>
    <row r="42" spans="1:16" x14ac:dyDescent="0.25">
      <c r="A42">
        <v>2020</v>
      </c>
      <c r="B42" t="s">
        <v>47</v>
      </c>
      <c r="C42">
        <v>4</v>
      </c>
      <c r="D42">
        <v>1</v>
      </c>
      <c r="E42">
        <v>1146</v>
      </c>
      <c r="F42">
        <v>10700</v>
      </c>
      <c r="G42">
        <v>54</v>
      </c>
      <c r="H42">
        <v>322</v>
      </c>
      <c r="I42">
        <v>150</v>
      </c>
      <c r="J42">
        <v>938</v>
      </c>
      <c r="K42">
        <v>46824</v>
      </c>
      <c r="L42">
        <v>208756</v>
      </c>
      <c r="M42">
        <v>0</v>
      </c>
      <c r="N42">
        <v>0</v>
      </c>
      <c r="O42">
        <v>0</v>
      </c>
      <c r="P42">
        <v>0</v>
      </c>
    </row>
    <row r="43" spans="1:16" x14ac:dyDescent="0.25">
      <c r="A43">
        <v>2020</v>
      </c>
      <c r="B43" t="s">
        <v>47</v>
      </c>
      <c r="C43">
        <v>4</v>
      </c>
      <c r="D43">
        <v>2</v>
      </c>
      <c r="E43">
        <v>1130</v>
      </c>
      <c r="F43">
        <v>11830</v>
      </c>
      <c r="G43">
        <v>40</v>
      </c>
      <c r="H43">
        <v>362</v>
      </c>
      <c r="I43">
        <v>192</v>
      </c>
      <c r="J43">
        <v>1130</v>
      </c>
      <c r="K43">
        <v>24444</v>
      </c>
      <c r="L43">
        <v>233200</v>
      </c>
      <c r="M43">
        <v>0</v>
      </c>
      <c r="N43">
        <v>0</v>
      </c>
      <c r="O43">
        <v>0</v>
      </c>
      <c r="P43">
        <v>0</v>
      </c>
    </row>
    <row r="44" spans="1:16" x14ac:dyDescent="0.25">
      <c r="A44">
        <v>2020</v>
      </c>
      <c r="B44" t="s">
        <v>47</v>
      </c>
      <c r="C44">
        <v>4</v>
      </c>
      <c r="D44">
        <v>2</v>
      </c>
      <c r="E44">
        <v>1626</v>
      </c>
      <c r="F44">
        <v>13456</v>
      </c>
      <c r="G44">
        <v>92</v>
      </c>
      <c r="H44">
        <v>454</v>
      </c>
      <c r="I44">
        <v>140</v>
      </c>
      <c r="J44">
        <v>1270</v>
      </c>
      <c r="K44">
        <v>29575</v>
      </c>
      <c r="L44">
        <v>262775</v>
      </c>
      <c r="M44">
        <v>0</v>
      </c>
      <c r="N44">
        <v>0</v>
      </c>
      <c r="O44">
        <v>0</v>
      </c>
      <c r="P44">
        <v>0</v>
      </c>
    </row>
    <row r="45" spans="1:16" x14ac:dyDescent="0.25">
      <c r="A45">
        <v>2020</v>
      </c>
      <c r="B45" t="s">
        <v>47</v>
      </c>
      <c r="C45">
        <v>4</v>
      </c>
      <c r="D45">
        <v>2</v>
      </c>
      <c r="E45">
        <v>1742</v>
      </c>
      <c r="F45">
        <v>15198</v>
      </c>
      <c r="G45">
        <v>44</v>
      </c>
      <c r="H45">
        <v>498</v>
      </c>
      <c r="I45">
        <v>302</v>
      </c>
      <c r="J45">
        <v>1572</v>
      </c>
      <c r="K45">
        <v>54335</v>
      </c>
      <c r="L45">
        <v>317110</v>
      </c>
      <c r="M45">
        <v>0</v>
      </c>
      <c r="N45">
        <v>0</v>
      </c>
      <c r="O45">
        <v>0</v>
      </c>
      <c r="P45">
        <v>0</v>
      </c>
    </row>
    <row r="46" spans="1:16" x14ac:dyDescent="0.25">
      <c r="A46">
        <v>2020</v>
      </c>
      <c r="B46" t="s">
        <v>47</v>
      </c>
      <c r="C46">
        <v>4</v>
      </c>
      <c r="D46">
        <v>2</v>
      </c>
      <c r="E46">
        <v>1708</v>
      </c>
      <c r="F46">
        <v>16906</v>
      </c>
      <c r="G46">
        <v>82</v>
      </c>
      <c r="H46">
        <v>580</v>
      </c>
      <c r="I46">
        <v>372</v>
      </c>
      <c r="J46">
        <v>1944</v>
      </c>
      <c r="K46">
        <v>34273</v>
      </c>
      <c r="L46">
        <v>351383</v>
      </c>
      <c r="M46">
        <v>0</v>
      </c>
      <c r="N46">
        <v>0</v>
      </c>
      <c r="O46">
        <v>0</v>
      </c>
      <c r="P46">
        <v>0</v>
      </c>
    </row>
    <row r="47" spans="1:16" x14ac:dyDescent="0.25">
      <c r="A47">
        <v>2020</v>
      </c>
      <c r="B47" t="s">
        <v>47</v>
      </c>
      <c r="C47">
        <v>4</v>
      </c>
      <c r="D47">
        <v>2</v>
      </c>
      <c r="E47">
        <v>1516</v>
      </c>
      <c r="F47">
        <v>18422</v>
      </c>
      <c r="G47">
        <v>84</v>
      </c>
      <c r="H47">
        <v>664</v>
      </c>
      <c r="I47">
        <v>228</v>
      </c>
      <c r="J47">
        <v>2172</v>
      </c>
      <c r="K47">
        <v>36443</v>
      </c>
      <c r="L47">
        <v>387826</v>
      </c>
      <c r="M47">
        <v>0</v>
      </c>
      <c r="N47">
        <v>0</v>
      </c>
      <c r="O47">
        <v>0</v>
      </c>
      <c r="P47">
        <v>0</v>
      </c>
    </row>
    <row r="48" spans="1:16" x14ac:dyDescent="0.25">
      <c r="A48">
        <v>2020</v>
      </c>
      <c r="B48" t="s">
        <v>47</v>
      </c>
      <c r="C48">
        <v>4</v>
      </c>
      <c r="D48">
        <v>2</v>
      </c>
      <c r="E48">
        <v>2486</v>
      </c>
      <c r="F48">
        <v>20908</v>
      </c>
      <c r="G48">
        <v>54</v>
      </c>
      <c r="H48">
        <v>718</v>
      </c>
      <c r="I48">
        <v>224</v>
      </c>
      <c r="J48">
        <v>2396</v>
      </c>
      <c r="K48">
        <v>43745</v>
      </c>
      <c r="L48">
        <v>431571</v>
      </c>
      <c r="M48">
        <v>0</v>
      </c>
      <c r="N48">
        <v>0</v>
      </c>
      <c r="O48">
        <v>0</v>
      </c>
      <c r="P48">
        <v>0</v>
      </c>
    </row>
    <row r="49" spans="1:16" x14ac:dyDescent="0.25">
      <c r="A49">
        <v>2020</v>
      </c>
      <c r="B49" t="s">
        <v>47</v>
      </c>
      <c r="C49">
        <v>4</v>
      </c>
      <c r="D49">
        <v>2</v>
      </c>
      <c r="E49">
        <v>2062</v>
      </c>
      <c r="F49">
        <v>22970</v>
      </c>
      <c r="G49">
        <v>74</v>
      </c>
      <c r="H49">
        <v>792</v>
      </c>
      <c r="I49">
        <v>334</v>
      </c>
      <c r="J49">
        <v>2730</v>
      </c>
      <c r="K49">
        <v>48958</v>
      </c>
      <c r="L49">
        <v>480529</v>
      </c>
      <c r="M49">
        <v>0</v>
      </c>
      <c r="N49">
        <v>0</v>
      </c>
      <c r="O49">
        <v>0</v>
      </c>
      <c r="P49">
        <v>0</v>
      </c>
    </row>
    <row r="50" spans="1:16" x14ac:dyDescent="0.25">
      <c r="A50">
        <v>2020</v>
      </c>
      <c r="B50" t="s">
        <v>47</v>
      </c>
      <c r="C50">
        <v>4</v>
      </c>
      <c r="D50">
        <v>3</v>
      </c>
      <c r="E50">
        <v>1772</v>
      </c>
      <c r="F50">
        <v>24742</v>
      </c>
      <c r="G50">
        <v>54</v>
      </c>
      <c r="H50">
        <v>846</v>
      </c>
      <c r="I50">
        <v>288</v>
      </c>
      <c r="J50">
        <v>3018</v>
      </c>
      <c r="K50">
        <v>58092</v>
      </c>
      <c r="L50">
        <v>538621</v>
      </c>
      <c r="M50">
        <v>0</v>
      </c>
      <c r="N50">
        <v>0</v>
      </c>
      <c r="O50">
        <v>0</v>
      </c>
      <c r="P50">
        <v>0</v>
      </c>
    </row>
    <row r="51" spans="1:16" x14ac:dyDescent="0.25">
      <c r="A51">
        <v>2020</v>
      </c>
      <c r="B51" t="s">
        <v>47</v>
      </c>
      <c r="C51">
        <v>4</v>
      </c>
      <c r="D51">
        <v>3</v>
      </c>
      <c r="E51">
        <v>2122</v>
      </c>
      <c r="F51">
        <v>26864</v>
      </c>
      <c r="G51">
        <v>52</v>
      </c>
      <c r="H51">
        <v>898</v>
      </c>
      <c r="I51">
        <v>516</v>
      </c>
      <c r="J51">
        <v>3534</v>
      </c>
      <c r="K51">
        <v>67134</v>
      </c>
      <c r="L51">
        <v>605755</v>
      </c>
      <c r="M51">
        <v>0</v>
      </c>
      <c r="N51">
        <v>0</v>
      </c>
      <c r="O51">
        <v>0</v>
      </c>
      <c r="P51">
        <v>0</v>
      </c>
    </row>
    <row r="52" spans="1:16" x14ac:dyDescent="0.25">
      <c r="A52">
        <v>2020</v>
      </c>
      <c r="B52" t="s">
        <v>47</v>
      </c>
      <c r="C52">
        <v>4</v>
      </c>
      <c r="D52">
        <v>3</v>
      </c>
      <c r="E52">
        <v>1844</v>
      </c>
      <c r="F52">
        <v>28708</v>
      </c>
      <c r="G52">
        <v>76</v>
      </c>
      <c r="H52">
        <v>974</v>
      </c>
      <c r="I52">
        <v>546</v>
      </c>
      <c r="J52">
        <v>4080</v>
      </c>
      <c r="K52">
        <v>64978</v>
      </c>
      <c r="L52">
        <v>670733</v>
      </c>
      <c r="M52">
        <v>0</v>
      </c>
      <c r="N52">
        <v>0</v>
      </c>
      <c r="O52">
        <v>0</v>
      </c>
      <c r="P52">
        <v>0</v>
      </c>
    </row>
    <row r="53" spans="1:16" x14ac:dyDescent="0.25">
      <c r="A53">
        <v>2020</v>
      </c>
      <c r="B53" t="s">
        <v>47</v>
      </c>
      <c r="C53">
        <v>4</v>
      </c>
      <c r="D53">
        <v>3</v>
      </c>
      <c r="E53">
        <v>2742</v>
      </c>
      <c r="F53">
        <v>31450</v>
      </c>
      <c r="G53">
        <v>70</v>
      </c>
      <c r="H53">
        <v>1044</v>
      </c>
      <c r="I53">
        <v>852</v>
      </c>
      <c r="J53">
        <v>4932</v>
      </c>
      <c r="K53">
        <v>68697</v>
      </c>
      <c r="L53">
        <v>739430</v>
      </c>
      <c r="M53">
        <v>0</v>
      </c>
      <c r="N53">
        <v>0</v>
      </c>
      <c r="O53">
        <v>0</v>
      </c>
      <c r="P53">
        <v>0</v>
      </c>
    </row>
    <row r="54" spans="1:16" x14ac:dyDescent="0.25">
      <c r="A54">
        <v>2020</v>
      </c>
      <c r="B54" t="s">
        <v>47</v>
      </c>
      <c r="C54">
        <v>4</v>
      </c>
      <c r="D54">
        <v>3</v>
      </c>
      <c r="E54">
        <v>3160</v>
      </c>
      <c r="F54">
        <v>34610</v>
      </c>
      <c r="G54">
        <v>76</v>
      </c>
      <c r="H54">
        <v>1120</v>
      </c>
      <c r="I54">
        <v>776</v>
      </c>
      <c r="J54">
        <v>5708</v>
      </c>
      <c r="K54">
        <v>88950</v>
      </c>
      <c r="L54">
        <v>828380</v>
      </c>
      <c r="M54">
        <v>0</v>
      </c>
      <c r="N54">
        <v>0</v>
      </c>
      <c r="O54">
        <v>0</v>
      </c>
      <c r="P54">
        <v>0</v>
      </c>
    </row>
    <row r="55" spans="1:16" x14ac:dyDescent="0.25">
      <c r="A55">
        <v>2020</v>
      </c>
      <c r="B55" t="s">
        <v>47</v>
      </c>
      <c r="C55">
        <v>4</v>
      </c>
      <c r="D55">
        <v>3</v>
      </c>
      <c r="E55">
        <v>2478</v>
      </c>
      <c r="F55">
        <v>37088</v>
      </c>
      <c r="G55">
        <v>66</v>
      </c>
      <c r="H55">
        <v>1186</v>
      </c>
      <c r="I55">
        <v>838</v>
      </c>
      <c r="J55">
        <v>6546</v>
      </c>
      <c r="K55">
        <v>38964</v>
      </c>
      <c r="L55">
        <v>867344</v>
      </c>
      <c r="M55">
        <v>0</v>
      </c>
      <c r="N55">
        <v>0</v>
      </c>
      <c r="O55">
        <v>0</v>
      </c>
      <c r="P55">
        <v>0</v>
      </c>
    </row>
    <row r="56" spans="1:16" x14ac:dyDescent="0.25">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25">
      <c r="A57">
        <v>2020</v>
      </c>
      <c r="B57" t="s">
        <v>47</v>
      </c>
      <c r="C57">
        <v>4</v>
      </c>
      <c r="D57">
        <v>4</v>
      </c>
      <c r="E57">
        <v>2584</v>
      </c>
      <c r="F57">
        <v>42746</v>
      </c>
      <c r="G57">
        <v>72</v>
      </c>
      <c r="H57">
        <v>1364</v>
      </c>
      <c r="I57">
        <v>788</v>
      </c>
      <c r="J57">
        <v>8740</v>
      </c>
      <c r="K57">
        <v>84970</v>
      </c>
      <c r="L57">
        <v>1054759</v>
      </c>
      <c r="M57">
        <v>0</v>
      </c>
      <c r="N57">
        <v>0</v>
      </c>
      <c r="O57">
        <v>0</v>
      </c>
      <c r="P57">
        <v>0</v>
      </c>
    </row>
    <row r="58" spans="1:16" x14ac:dyDescent="0.25">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25">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25">
      <c r="A60">
        <v>2020</v>
      </c>
      <c r="B60" t="s">
        <v>47</v>
      </c>
      <c r="C60">
        <v>4</v>
      </c>
      <c r="D60">
        <v>4</v>
      </c>
      <c r="E60">
        <v>3670</v>
      </c>
      <c r="F60">
        <v>52566</v>
      </c>
      <c r="G60">
        <v>88</v>
      </c>
      <c r="H60">
        <v>1650</v>
      </c>
      <c r="I60">
        <v>884</v>
      </c>
      <c r="J60">
        <v>11876</v>
      </c>
      <c r="K60">
        <v>95691</v>
      </c>
      <c r="L60">
        <v>1335909</v>
      </c>
      <c r="M60">
        <v>0</v>
      </c>
      <c r="N60">
        <v>0</v>
      </c>
      <c r="O60">
        <v>0</v>
      </c>
      <c r="P60">
        <v>0</v>
      </c>
    </row>
    <row r="61" spans="1:16" x14ac:dyDescent="0.25">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25">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25">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25">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25">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25">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25">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25">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25">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25">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25">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25">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25">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25">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25">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25">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25">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25">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25">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25">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25">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25">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25">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25">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25">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25">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25">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25">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25">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25">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25">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25">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25">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25">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25">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25">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25">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25">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25">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25">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25">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25">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25">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25">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25">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25">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25">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25">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25">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25">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25">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25">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25">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25">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25">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25">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25">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25">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25">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25">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25">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25">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25">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25">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25">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25">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25">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25">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25">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25">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25">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25">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25">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25">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25">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25">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25">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25">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25">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25">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25">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25">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25">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25">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25">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25">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25">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25">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25">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25">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25">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25">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25">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25">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25">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25">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25">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25">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25">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25">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25">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25">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25">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25">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25">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25">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25">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25">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25">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25">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25">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25">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25">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25">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25">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25">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25">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25">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25">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25">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25">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25">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25">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25">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25">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25">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25">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25">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25">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25">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25">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25">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25">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25">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25">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25">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25">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25">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25">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25">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25">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25">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25">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25">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25">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25">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25">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25">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25">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25">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25">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25">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25">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25">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25">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25">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25">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25">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25">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25">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25">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25">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25">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25">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25">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25">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25">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25">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25">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25">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25">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25">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25">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25">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25">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25">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25">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25">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25">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25">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25">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25">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25">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25">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25">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25">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25">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25">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25">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25">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25">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25">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25">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25">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25">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25">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25">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25">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25">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25">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25">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25">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25">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25">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25">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25">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25">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25">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25">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25">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25">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25">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25">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25">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25">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25">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25">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25">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25">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25">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25">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25">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25">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25">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25">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25">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25">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25">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25">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25">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25">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25">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25">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25">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25">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25">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25">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25">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25">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25">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25">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25">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25">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25">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25">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25">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25">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25">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25">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25">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25">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25">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25">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25">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25">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25">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25">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25">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25">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25">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25">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25">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25">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25">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25">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25">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25">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25">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25">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25">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25">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25">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25">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25">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25">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25">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25">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25">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25">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25">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25">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25">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25">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25">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25">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25">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25">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25">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25">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25">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25">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25">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25">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25">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25">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25">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25">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25">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25">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25">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25">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25">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25">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25">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25">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25">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25">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25">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25">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25">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25">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25">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25">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25">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25">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25">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25">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25">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25">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25">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25">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25">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25">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25">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25">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25">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25">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25">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25">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25">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25">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25">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25">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25">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25">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25">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25">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25">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25">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25">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25">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25">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25">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25">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25">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25">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25">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25">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25">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25">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25">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25">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25">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25">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25">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25">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25">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25">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25">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25">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25">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25">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25">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25">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25">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25">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25">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25">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25">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25">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25">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25">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25">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25">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25">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25">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25">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25">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25">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25">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25">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25">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25">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25">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25">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25">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25">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25">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25">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25">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25">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25">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25">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25">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25">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25">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25">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25">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25">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25">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25">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25">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25">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25">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25">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25">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25">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25">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25">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25">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25">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25">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25">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25">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25">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25">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25">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25">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25">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25">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25">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25">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25">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25">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25">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25">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25">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25">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25">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25">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25">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25">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25">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25">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25">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25">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25">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25">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25">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25">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25">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25">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25">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25">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25">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25">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25">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25">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25">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25">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25">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25">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25">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25">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25">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25">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25">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25">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25">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25">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25">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25">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25">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25">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25">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25">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25">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25">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25">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25">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25">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25">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25">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25">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25">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25">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25">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25">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25">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25">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25">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25">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25">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25">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25">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25">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25">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25">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25">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25">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25">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25">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25">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25">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25">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25">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25">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25">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25">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25">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25">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25">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25">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25">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25">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25">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25">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25">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25">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25">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25">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25">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25">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25">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25">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25">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25">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25">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25">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25">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25">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25">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25">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25">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25">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25">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25">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25">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25">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25">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25">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25">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25">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25">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25">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25">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25">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25">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25">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25">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25">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25">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25">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25">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25">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25">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25">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25">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25">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25">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25">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25">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25">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25">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V1:AA3"/>
    <mergeCell ref="S8:T8"/>
    <mergeCell ref="X8:Y8"/>
    <mergeCell ref="AA8:AB8"/>
    <mergeCell ref="R9:R10"/>
    <mergeCell ref="R11:R12"/>
    <mergeCell ref="R13:R14"/>
    <mergeCell ref="R15:R16"/>
    <mergeCell ref="R17:R18"/>
    <mergeCell ref="R19:R2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topLeftCell="H7" workbookViewId="0">
      <selection activeCell="N1" sqref="N1"/>
    </sheetView>
  </sheetViews>
  <sheetFormatPr defaultRowHeight="15" x14ac:dyDescent="0.25"/>
  <cols>
    <col min="1" max="1" width="7.140625" customWidth="1"/>
    <col min="2" max="3" width="14.42578125" customWidth="1"/>
    <col min="4" max="4" width="18" customWidth="1"/>
    <col min="5" max="5" width="17.85546875" customWidth="1"/>
    <col min="6" max="6" width="17.140625" customWidth="1"/>
    <col min="7" max="7" width="17.7109375" customWidth="1"/>
    <col min="8" max="8" width="14.28515625" customWidth="1"/>
    <col min="9" max="10" width="19.140625" customWidth="1"/>
    <col min="13" max="13" width="16.5703125" customWidth="1"/>
    <col min="14" max="14" width="20.140625" customWidth="1"/>
    <col min="15" max="16" width="21.7109375" customWidth="1"/>
    <col min="17" max="17" width="19.85546875" customWidth="1"/>
    <col min="18" max="18" width="19.28515625" customWidth="1"/>
    <col min="19" max="19" width="16.28515625" customWidth="1"/>
    <col min="20" max="617" width="16.28515625" bestFit="1" customWidth="1"/>
    <col min="618" max="618" width="11.28515625" bestFit="1" customWidth="1"/>
  </cols>
  <sheetData>
    <row r="1" spans="1:18" x14ac:dyDescent="0.25">
      <c r="A1" t="s">
        <v>0</v>
      </c>
      <c r="B1" t="s">
        <v>1</v>
      </c>
      <c r="C1" t="s">
        <v>67</v>
      </c>
      <c r="D1" t="s">
        <v>2</v>
      </c>
      <c r="E1" t="s">
        <v>3</v>
      </c>
      <c r="F1" t="s">
        <v>5</v>
      </c>
      <c r="G1" t="s">
        <v>7</v>
      </c>
      <c r="H1" t="s">
        <v>9</v>
      </c>
      <c r="I1" t="s">
        <v>11</v>
      </c>
      <c r="J1" t="s">
        <v>13</v>
      </c>
      <c r="M1" s="19" t="s">
        <v>0</v>
      </c>
      <c r="N1" s="20">
        <v>2021</v>
      </c>
    </row>
    <row r="2" spans="1:18" x14ac:dyDescent="0.25">
      <c r="A2">
        <v>2020</v>
      </c>
      <c r="B2" t="s">
        <v>16</v>
      </c>
      <c r="C2">
        <v>1</v>
      </c>
      <c r="D2">
        <v>5</v>
      </c>
      <c r="E2">
        <v>2</v>
      </c>
      <c r="F2">
        <v>0</v>
      </c>
      <c r="G2">
        <v>0</v>
      </c>
      <c r="H2">
        <v>0</v>
      </c>
      <c r="I2">
        <v>0</v>
      </c>
      <c r="J2">
        <v>0</v>
      </c>
      <c r="M2" s="19" t="s">
        <v>1</v>
      </c>
      <c r="N2" t="s">
        <v>48</v>
      </c>
    </row>
    <row r="3" spans="1:18" x14ac:dyDescent="0.25">
      <c r="A3">
        <v>2020</v>
      </c>
      <c r="B3" t="s">
        <v>18</v>
      </c>
      <c r="C3">
        <v>2</v>
      </c>
      <c r="D3">
        <v>1</v>
      </c>
      <c r="E3">
        <v>2</v>
      </c>
      <c r="F3">
        <v>0</v>
      </c>
      <c r="G3">
        <v>0</v>
      </c>
      <c r="H3">
        <v>0</v>
      </c>
      <c r="I3">
        <v>0</v>
      </c>
      <c r="J3">
        <v>0</v>
      </c>
      <c r="M3" s="19" t="s">
        <v>2</v>
      </c>
      <c r="N3" s="20">
        <v>2</v>
      </c>
    </row>
    <row r="4" spans="1:18" x14ac:dyDescent="0.25">
      <c r="A4">
        <v>2020</v>
      </c>
      <c r="B4" t="s">
        <v>18</v>
      </c>
      <c r="C4">
        <v>2</v>
      </c>
      <c r="D4">
        <v>1</v>
      </c>
      <c r="E4">
        <v>2</v>
      </c>
      <c r="F4">
        <v>0</v>
      </c>
      <c r="G4">
        <v>0</v>
      </c>
      <c r="H4">
        <v>0</v>
      </c>
      <c r="I4">
        <v>0</v>
      </c>
      <c r="J4">
        <v>0</v>
      </c>
    </row>
    <row r="5" spans="1:18" x14ac:dyDescent="0.25">
      <c r="A5">
        <v>2020</v>
      </c>
      <c r="B5" t="s">
        <v>18</v>
      </c>
      <c r="C5">
        <v>2</v>
      </c>
      <c r="D5">
        <v>2</v>
      </c>
      <c r="E5">
        <v>0</v>
      </c>
      <c r="F5">
        <v>0</v>
      </c>
      <c r="G5">
        <v>6</v>
      </c>
      <c r="H5">
        <v>0</v>
      </c>
      <c r="I5">
        <v>0</v>
      </c>
      <c r="J5">
        <v>0</v>
      </c>
      <c r="M5" t="s">
        <v>19</v>
      </c>
      <c r="N5" t="s">
        <v>21</v>
      </c>
      <c r="O5" t="s">
        <v>23</v>
      </c>
      <c r="P5" t="s">
        <v>25</v>
      </c>
      <c r="Q5" t="s">
        <v>27</v>
      </c>
      <c r="R5" t="s">
        <v>29</v>
      </c>
    </row>
    <row r="6" spans="1:18" x14ac:dyDescent="0.25">
      <c r="A6">
        <v>2020</v>
      </c>
      <c r="B6" t="s">
        <v>31</v>
      </c>
      <c r="C6">
        <v>3</v>
      </c>
      <c r="D6">
        <v>1</v>
      </c>
      <c r="E6">
        <v>4</v>
      </c>
      <c r="F6">
        <v>0</v>
      </c>
      <c r="G6">
        <v>0</v>
      </c>
      <c r="H6">
        <v>0</v>
      </c>
      <c r="I6">
        <v>0</v>
      </c>
      <c r="J6">
        <v>0</v>
      </c>
      <c r="M6">
        <v>27854998</v>
      </c>
      <c r="N6">
        <v>1149254</v>
      </c>
      <c r="O6">
        <v>41138312</v>
      </c>
      <c r="P6">
        <v>4533839</v>
      </c>
      <c r="Q6">
        <v>1878012</v>
      </c>
      <c r="R6">
        <v>51452</v>
      </c>
    </row>
    <row r="7" spans="1:18" x14ac:dyDescent="0.25">
      <c r="A7">
        <v>2020</v>
      </c>
      <c r="B7" t="s">
        <v>31</v>
      </c>
      <c r="C7">
        <v>3</v>
      </c>
      <c r="D7">
        <v>1</v>
      </c>
      <c r="E7">
        <v>2</v>
      </c>
      <c r="F7">
        <v>0</v>
      </c>
      <c r="G7">
        <v>0</v>
      </c>
      <c r="H7">
        <v>0</v>
      </c>
      <c r="I7">
        <v>0</v>
      </c>
      <c r="J7">
        <v>0</v>
      </c>
    </row>
    <row r="8" spans="1:18" x14ac:dyDescent="0.25">
      <c r="A8">
        <v>2020</v>
      </c>
      <c r="B8" t="s">
        <v>31</v>
      </c>
      <c r="C8">
        <v>3</v>
      </c>
      <c r="D8">
        <v>1</v>
      </c>
      <c r="E8">
        <v>44</v>
      </c>
      <c r="F8">
        <v>0</v>
      </c>
      <c r="G8">
        <v>0</v>
      </c>
      <c r="H8">
        <v>0</v>
      </c>
      <c r="I8">
        <v>0</v>
      </c>
      <c r="J8">
        <v>0</v>
      </c>
    </row>
    <row r="9" spans="1:18" x14ac:dyDescent="0.25">
      <c r="A9">
        <v>2020</v>
      </c>
      <c r="B9" t="s">
        <v>31</v>
      </c>
      <c r="C9">
        <v>3</v>
      </c>
      <c r="D9">
        <v>1</v>
      </c>
      <c r="E9">
        <v>4</v>
      </c>
      <c r="F9">
        <v>0</v>
      </c>
      <c r="G9">
        <v>0</v>
      </c>
      <c r="H9">
        <v>0</v>
      </c>
      <c r="I9">
        <v>0</v>
      </c>
      <c r="J9">
        <v>0</v>
      </c>
    </row>
    <row r="10" spans="1:18" x14ac:dyDescent="0.25">
      <c r="A10">
        <v>2020</v>
      </c>
      <c r="B10" t="s">
        <v>31</v>
      </c>
      <c r="C10">
        <v>3</v>
      </c>
      <c r="D10">
        <v>1</v>
      </c>
      <c r="E10">
        <v>2</v>
      </c>
      <c r="F10">
        <v>0</v>
      </c>
      <c r="G10">
        <v>0</v>
      </c>
      <c r="H10">
        <v>0</v>
      </c>
      <c r="I10">
        <v>0</v>
      </c>
      <c r="J10">
        <v>0</v>
      </c>
    </row>
    <row r="11" spans="1:18" x14ac:dyDescent="0.25">
      <c r="A11">
        <v>2020</v>
      </c>
      <c r="B11" t="s">
        <v>31</v>
      </c>
      <c r="C11">
        <v>3</v>
      </c>
      <c r="D11">
        <v>1</v>
      </c>
      <c r="E11">
        <v>6</v>
      </c>
      <c r="F11">
        <v>0</v>
      </c>
      <c r="G11">
        <v>0</v>
      </c>
      <c r="H11">
        <v>0</v>
      </c>
      <c r="I11">
        <v>0</v>
      </c>
      <c r="J11">
        <v>0</v>
      </c>
    </row>
    <row r="12" spans="1:18" x14ac:dyDescent="0.25">
      <c r="A12">
        <v>2020</v>
      </c>
      <c r="B12" t="s">
        <v>31</v>
      </c>
      <c r="C12">
        <v>3</v>
      </c>
      <c r="D12">
        <v>2</v>
      </c>
      <c r="E12">
        <v>10</v>
      </c>
      <c r="F12">
        <v>0</v>
      </c>
      <c r="G12">
        <v>0</v>
      </c>
      <c r="H12">
        <v>0</v>
      </c>
      <c r="I12">
        <v>0</v>
      </c>
      <c r="J12">
        <v>0</v>
      </c>
    </row>
    <row r="13" spans="1:18" x14ac:dyDescent="0.25">
      <c r="A13">
        <v>2020</v>
      </c>
      <c r="B13" t="s">
        <v>31</v>
      </c>
      <c r="C13">
        <v>3</v>
      </c>
      <c r="D13">
        <v>2</v>
      </c>
      <c r="E13">
        <v>18</v>
      </c>
      <c r="F13">
        <v>0</v>
      </c>
      <c r="G13">
        <v>0</v>
      </c>
      <c r="H13">
        <v>0</v>
      </c>
      <c r="I13">
        <v>0</v>
      </c>
      <c r="J13">
        <v>0</v>
      </c>
      <c r="M13" s="19" t="s">
        <v>0</v>
      </c>
      <c r="N13" s="20">
        <v>2021</v>
      </c>
    </row>
    <row r="14" spans="1:18" x14ac:dyDescent="0.25">
      <c r="A14">
        <v>2020</v>
      </c>
      <c r="B14" t="s">
        <v>31</v>
      </c>
      <c r="C14">
        <v>3</v>
      </c>
      <c r="D14">
        <v>2</v>
      </c>
      <c r="E14">
        <v>30</v>
      </c>
      <c r="F14">
        <v>0</v>
      </c>
      <c r="G14">
        <v>0</v>
      </c>
      <c r="H14">
        <v>0</v>
      </c>
      <c r="I14">
        <v>0</v>
      </c>
      <c r="J14">
        <v>0</v>
      </c>
      <c r="M14" s="19" t="s">
        <v>1</v>
      </c>
      <c r="N14" t="s">
        <v>51</v>
      </c>
    </row>
    <row r="15" spans="1:18" x14ac:dyDescent="0.25">
      <c r="A15">
        <v>2020</v>
      </c>
      <c r="B15" t="s">
        <v>31</v>
      </c>
      <c r="C15">
        <v>3</v>
      </c>
      <c r="D15">
        <v>2</v>
      </c>
      <c r="E15">
        <v>16</v>
      </c>
      <c r="F15">
        <v>0</v>
      </c>
      <c r="G15">
        <v>0</v>
      </c>
      <c r="H15">
        <v>0</v>
      </c>
      <c r="I15">
        <v>0</v>
      </c>
      <c r="J15">
        <v>0</v>
      </c>
      <c r="M15" s="19" t="s">
        <v>2</v>
      </c>
      <c r="N15" s="20">
        <v>4</v>
      </c>
    </row>
    <row r="16" spans="1:18" x14ac:dyDescent="0.25">
      <c r="A16">
        <v>2020</v>
      </c>
      <c r="B16" t="s">
        <v>31</v>
      </c>
      <c r="C16">
        <v>3</v>
      </c>
      <c r="D16">
        <v>2</v>
      </c>
      <c r="E16">
        <v>20</v>
      </c>
      <c r="F16">
        <v>0</v>
      </c>
      <c r="G16">
        <v>0</v>
      </c>
      <c r="H16">
        <v>0</v>
      </c>
      <c r="I16">
        <v>0</v>
      </c>
      <c r="J16">
        <v>0</v>
      </c>
    </row>
    <row r="17" spans="1:18" x14ac:dyDescent="0.25">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25">
      <c r="A18">
        <v>2020</v>
      </c>
      <c r="B18" t="s">
        <v>31</v>
      </c>
      <c r="C18">
        <v>3</v>
      </c>
      <c r="D18">
        <v>2</v>
      </c>
      <c r="E18">
        <v>22</v>
      </c>
      <c r="F18">
        <v>0</v>
      </c>
      <c r="G18">
        <v>0</v>
      </c>
      <c r="H18">
        <v>0</v>
      </c>
      <c r="I18">
        <v>0</v>
      </c>
      <c r="J18">
        <v>0</v>
      </c>
      <c r="M18">
        <v>21939904</v>
      </c>
      <c r="N18">
        <v>369918</v>
      </c>
      <c r="O18">
        <v>56946506</v>
      </c>
      <c r="P18">
        <v>43347788</v>
      </c>
      <c r="Q18">
        <v>404794</v>
      </c>
      <c r="R18">
        <v>3960</v>
      </c>
    </row>
    <row r="19" spans="1:18" x14ac:dyDescent="0.25">
      <c r="A19">
        <v>2020</v>
      </c>
      <c r="B19" t="s">
        <v>31</v>
      </c>
      <c r="C19">
        <v>3</v>
      </c>
      <c r="D19">
        <v>3</v>
      </c>
      <c r="E19">
        <v>20</v>
      </c>
      <c r="F19">
        <v>0</v>
      </c>
      <c r="G19">
        <v>0</v>
      </c>
      <c r="H19">
        <v>0</v>
      </c>
      <c r="I19">
        <v>0</v>
      </c>
      <c r="J19">
        <v>0</v>
      </c>
    </row>
    <row r="20" spans="1:18" x14ac:dyDescent="0.25">
      <c r="A20">
        <v>2020</v>
      </c>
      <c r="B20" t="s">
        <v>31</v>
      </c>
      <c r="C20">
        <v>3</v>
      </c>
      <c r="D20">
        <v>3</v>
      </c>
      <c r="E20">
        <v>28</v>
      </c>
      <c r="F20">
        <v>0</v>
      </c>
      <c r="G20">
        <v>0</v>
      </c>
      <c r="H20">
        <v>0</v>
      </c>
      <c r="I20">
        <v>0</v>
      </c>
      <c r="J20">
        <v>0</v>
      </c>
    </row>
    <row r="21" spans="1:18" x14ac:dyDescent="0.25">
      <c r="A21">
        <v>2020</v>
      </c>
      <c r="B21" t="s">
        <v>31</v>
      </c>
      <c r="C21">
        <v>3</v>
      </c>
      <c r="D21">
        <v>3</v>
      </c>
      <c r="E21">
        <v>40</v>
      </c>
      <c r="F21">
        <v>0</v>
      </c>
      <c r="G21">
        <v>0</v>
      </c>
      <c r="H21">
        <v>0</v>
      </c>
      <c r="I21">
        <v>0</v>
      </c>
      <c r="J21">
        <v>0</v>
      </c>
    </row>
    <row r="22" spans="1:18" x14ac:dyDescent="0.25">
      <c r="A22">
        <v>2020</v>
      </c>
      <c r="B22" t="s">
        <v>31</v>
      </c>
      <c r="C22">
        <v>3</v>
      </c>
      <c r="D22">
        <v>3</v>
      </c>
      <c r="E22">
        <v>50</v>
      </c>
      <c r="F22">
        <v>0</v>
      </c>
      <c r="G22">
        <v>0</v>
      </c>
      <c r="H22">
        <v>6625</v>
      </c>
      <c r="I22">
        <v>0</v>
      </c>
      <c r="J22">
        <v>0</v>
      </c>
      <c r="N22" s="3"/>
      <c r="O22" s="3" t="s">
        <v>62</v>
      </c>
      <c r="P22" s="3" t="s">
        <v>63</v>
      </c>
    </row>
    <row r="23" spans="1:18" x14ac:dyDescent="0.25">
      <c r="A23">
        <v>2020</v>
      </c>
      <c r="B23" t="s">
        <v>31</v>
      </c>
      <c r="C23">
        <v>3</v>
      </c>
      <c r="D23">
        <v>3</v>
      </c>
      <c r="E23">
        <v>54</v>
      </c>
      <c r="F23">
        <v>0</v>
      </c>
      <c r="G23">
        <v>0</v>
      </c>
      <c r="H23">
        <v>1050</v>
      </c>
      <c r="I23">
        <v>0</v>
      </c>
      <c r="J23">
        <v>0</v>
      </c>
      <c r="N23" s="3" t="s">
        <v>35</v>
      </c>
      <c r="O23" s="3">
        <f>GETPIVOTDATA("Sum of daily_tested",$M$5)</f>
        <v>27854998</v>
      </c>
      <c r="P23" s="3">
        <f>GETPIVOTDATA("Sum of daily_tested",$M$17)</f>
        <v>21939904</v>
      </c>
    </row>
    <row r="24" spans="1:18" x14ac:dyDescent="0.25">
      <c r="A24">
        <v>2020</v>
      </c>
      <c r="B24" t="s">
        <v>31</v>
      </c>
      <c r="C24">
        <v>3</v>
      </c>
      <c r="D24">
        <v>3</v>
      </c>
      <c r="E24">
        <v>116</v>
      </c>
      <c r="F24">
        <v>0</v>
      </c>
      <c r="G24">
        <v>2</v>
      </c>
      <c r="H24">
        <v>1229</v>
      </c>
      <c r="I24">
        <v>0</v>
      </c>
      <c r="J24">
        <v>0</v>
      </c>
      <c r="N24" s="3" t="s">
        <v>37</v>
      </c>
      <c r="O24" s="3">
        <f>GETPIVOTDATA("Sum of daily_confirmed",$M$5)</f>
        <v>1149254</v>
      </c>
      <c r="P24" s="3">
        <f>GETPIVOTDATA("Sum of daily_confirmed",$M$17)</f>
        <v>369918</v>
      </c>
    </row>
    <row r="25" spans="1:18" x14ac:dyDescent="0.25">
      <c r="A25">
        <v>2020</v>
      </c>
      <c r="B25" t="s">
        <v>31</v>
      </c>
      <c r="C25">
        <v>3</v>
      </c>
      <c r="D25">
        <v>3</v>
      </c>
      <c r="E25">
        <v>156</v>
      </c>
      <c r="F25">
        <v>0</v>
      </c>
      <c r="G25">
        <v>0</v>
      </c>
      <c r="H25">
        <v>1507</v>
      </c>
      <c r="I25">
        <v>0</v>
      </c>
      <c r="J25">
        <v>0</v>
      </c>
      <c r="N25" s="3" t="s">
        <v>60</v>
      </c>
      <c r="O25" s="3">
        <f>GETPIVOTDATA("Sum of daily_vaccinated1",$M$5)</f>
        <v>41138312</v>
      </c>
      <c r="P25" s="3">
        <f>GETPIVOTDATA("Sum of daily_vaccinated1",$M$17)</f>
        <v>56946506</v>
      </c>
    </row>
    <row r="26" spans="1:18" x14ac:dyDescent="0.25">
      <c r="A26">
        <v>2020</v>
      </c>
      <c r="B26" t="s">
        <v>31</v>
      </c>
      <c r="C26">
        <v>3</v>
      </c>
      <c r="D26">
        <v>4</v>
      </c>
      <c r="E26">
        <v>138</v>
      </c>
      <c r="F26">
        <v>0</v>
      </c>
      <c r="G26">
        <v>0</v>
      </c>
      <c r="H26">
        <v>1216</v>
      </c>
      <c r="I26">
        <v>0</v>
      </c>
      <c r="J26">
        <v>0</v>
      </c>
      <c r="N26" s="3" t="s">
        <v>61</v>
      </c>
      <c r="O26" s="3">
        <f>GETPIVOTDATA("Sum of daily_vaccinated2",$M$5)</f>
        <v>4533839</v>
      </c>
      <c r="P26" s="3">
        <f>GETPIVOTDATA("Sum of daily_vaccinated2",$M$17)</f>
        <v>43347788</v>
      </c>
    </row>
    <row r="27" spans="1:18" x14ac:dyDescent="0.25">
      <c r="A27">
        <v>2020</v>
      </c>
      <c r="B27" t="s">
        <v>31</v>
      </c>
      <c r="C27">
        <v>3</v>
      </c>
      <c r="D27">
        <v>4</v>
      </c>
      <c r="E27">
        <v>188</v>
      </c>
      <c r="F27">
        <v>0</v>
      </c>
      <c r="G27">
        <v>0</v>
      </c>
      <c r="H27">
        <v>2580</v>
      </c>
      <c r="I27">
        <v>0</v>
      </c>
      <c r="J27">
        <v>0</v>
      </c>
      <c r="N27" s="3" t="s">
        <v>41</v>
      </c>
      <c r="O27" s="3">
        <f>GETPIVOTDATA("Sum of daily_recovered",$M$5)</f>
        <v>1878012</v>
      </c>
      <c r="P27" s="3">
        <f>GETPIVOTDATA("Sum of daily_recovered",$M$17)</f>
        <v>404794</v>
      </c>
    </row>
    <row r="28" spans="1:18" x14ac:dyDescent="0.25">
      <c r="A28">
        <v>2020</v>
      </c>
      <c r="B28" t="s">
        <v>31</v>
      </c>
      <c r="C28">
        <v>3</v>
      </c>
      <c r="D28">
        <v>4</v>
      </c>
      <c r="E28">
        <v>148</v>
      </c>
      <c r="F28">
        <v>0</v>
      </c>
      <c r="G28">
        <v>4</v>
      </c>
      <c r="H28">
        <v>1987</v>
      </c>
      <c r="I28">
        <v>0</v>
      </c>
      <c r="J28">
        <v>0</v>
      </c>
      <c r="N28" s="3" t="s">
        <v>43</v>
      </c>
      <c r="O28" s="3">
        <f>GETPIVOTDATA("Sum of daily_deceased",$M$5)</f>
        <v>51452</v>
      </c>
      <c r="P28" s="3">
        <f>GETPIVOTDATA("Sum of daily_deceased",$M$17)</f>
        <v>3960</v>
      </c>
    </row>
    <row r="29" spans="1:18" x14ac:dyDescent="0.25">
      <c r="A29">
        <v>2020</v>
      </c>
      <c r="B29" t="s">
        <v>31</v>
      </c>
      <c r="C29">
        <v>3</v>
      </c>
      <c r="D29">
        <v>4</v>
      </c>
      <c r="E29">
        <v>172</v>
      </c>
      <c r="F29">
        <v>0</v>
      </c>
      <c r="G29">
        <v>0</v>
      </c>
      <c r="H29">
        <v>2450</v>
      </c>
      <c r="I29">
        <v>0</v>
      </c>
      <c r="J29">
        <v>0</v>
      </c>
    </row>
    <row r="30" spans="1:18" x14ac:dyDescent="0.25">
      <c r="A30">
        <v>2020</v>
      </c>
      <c r="B30" t="s">
        <v>31</v>
      </c>
      <c r="C30">
        <v>3</v>
      </c>
      <c r="D30">
        <v>4</v>
      </c>
      <c r="E30">
        <v>146</v>
      </c>
      <c r="F30">
        <v>2</v>
      </c>
      <c r="G30">
        <v>0</v>
      </c>
      <c r="H30">
        <v>2544</v>
      </c>
      <c r="I30">
        <v>0</v>
      </c>
      <c r="J30">
        <v>0</v>
      </c>
    </row>
    <row r="31" spans="1:18" x14ac:dyDescent="0.25">
      <c r="A31">
        <v>2020</v>
      </c>
      <c r="B31" t="s">
        <v>31</v>
      </c>
      <c r="C31">
        <v>3</v>
      </c>
      <c r="D31">
        <v>4</v>
      </c>
      <c r="E31">
        <v>306</v>
      </c>
      <c r="F31">
        <v>2</v>
      </c>
      <c r="G31">
        <v>4</v>
      </c>
      <c r="H31">
        <v>0</v>
      </c>
      <c r="I31">
        <v>0</v>
      </c>
      <c r="J31">
        <v>0</v>
      </c>
    </row>
    <row r="32" spans="1:18" x14ac:dyDescent="0.25">
      <c r="A32">
        <v>2020</v>
      </c>
      <c r="B32" t="s">
        <v>31</v>
      </c>
      <c r="C32">
        <v>3</v>
      </c>
      <c r="D32">
        <v>4</v>
      </c>
      <c r="E32">
        <v>272</v>
      </c>
      <c r="F32">
        <v>0</v>
      </c>
      <c r="G32">
        <v>0</v>
      </c>
      <c r="H32">
        <v>0</v>
      </c>
      <c r="I32">
        <v>0</v>
      </c>
      <c r="J32">
        <v>0</v>
      </c>
    </row>
    <row r="33" spans="1:10" x14ac:dyDescent="0.25">
      <c r="A33">
        <v>2020</v>
      </c>
      <c r="B33" t="s">
        <v>31</v>
      </c>
      <c r="C33">
        <v>3</v>
      </c>
      <c r="D33">
        <v>5</v>
      </c>
      <c r="E33">
        <v>240</v>
      </c>
      <c r="F33">
        <v>50</v>
      </c>
      <c r="G33">
        <v>182</v>
      </c>
      <c r="H33">
        <v>0</v>
      </c>
      <c r="I33">
        <v>0</v>
      </c>
      <c r="J33">
        <v>0</v>
      </c>
    </row>
    <row r="34" spans="1:10" x14ac:dyDescent="0.25">
      <c r="A34">
        <v>2020</v>
      </c>
      <c r="B34" t="s">
        <v>31</v>
      </c>
      <c r="C34">
        <v>3</v>
      </c>
      <c r="D34">
        <v>5</v>
      </c>
      <c r="E34">
        <v>374</v>
      </c>
      <c r="F34">
        <v>26</v>
      </c>
      <c r="G34">
        <v>84</v>
      </c>
      <c r="H34">
        <v>10754</v>
      </c>
      <c r="I34">
        <v>0</v>
      </c>
      <c r="J34">
        <v>0</v>
      </c>
    </row>
    <row r="35" spans="1:10" x14ac:dyDescent="0.25">
      <c r="A35">
        <v>2020</v>
      </c>
      <c r="B35" t="s">
        <v>31</v>
      </c>
      <c r="C35">
        <v>3</v>
      </c>
      <c r="D35">
        <v>5</v>
      </c>
      <c r="E35">
        <v>618</v>
      </c>
      <c r="F35">
        <v>12</v>
      </c>
      <c r="G35">
        <v>38</v>
      </c>
      <c r="H35">
        <v>4346</v>
      </c>
      <c r="I35">
        <v>0</v>
      </c>
      <c r="J35">
        <v>0</v>
      </c>
    </row>
    <row r="36" spans="1:10" x14ac:dyDescent="0.25">
      <c r="A36">
        <v>2020</v>
      </c>
      <c r="B36" t="s">
        <v>47</v>
      </c>
      <c r="C36">
        <v>4</v>
      </c>
      <c r="D36">
        <v>1</v>
      </c>
      <c r="E36">
        <v>848</v>
      </c>
      <c r="F36">
        <v>22</v>
      </c>
      <c r="G36">
        <v>18</v>
      </c>
      <c r="H36">
        <v>16408</v>
      </c>
      <c r="I36">
        <v>0</v>
      </c>
      <c r="J36">
        <v>0</v>
      </c>
    </row>
    <row r="37" spans="1:10" x14ac:dyDescent="0.25">
      <c r="A37">
        <v>2020</v>
      </c>
      <c r="B37" t="s">
        <v>47</v>
      </c>
      <c r="C37">
        <v>4</v>
      </c>
      <c r="D37">
        <v>1</v>
      </c>
      <c r="E37">
        <v>972</v>
      </c>
      <c r="F37">
        <v>22</v>
      </c>
      <c r="G37">
        <v>44</v>
      </c>
      <c r="H37">
        <v>14841</v>
      </c>
      <c r="I37">
        <v>0</v>
      </c>
      <c r="J37">
        <v>0</v>
      </c>
    </row>
    <row r="38" spans="1:10" x14ac:dyDescent="0.25">
      <c r="A38">
        <v>2020</v>
      </c>
      <c r="B38" t="s">
        <v>47</v>
      </c>
      <c r="C38">
        <v>4</v>
      </c>
      <c r="D38">
        <v>1</v>
      </c>
      <c r="E38">
        <v>1120</v>
      </c>
      <c r="F38">
        <v>28</v>
      </c>
      <c r="G38">
        <v>78</v>
      </c>
      <c r="H38">
        <v>25068</v>
      </c>
      <c r="I38">
        <v>0</v>
      </c>
      <c r="J38">
        <v>0</v>
      </c>
    </row>
    <row r="39" spans="1:10" x14ac:dyDescent="0.25">
      <c r="A39">
        <v>2020</v>
      </c>
      <c r="B39" t="s">
        <v>47</v>
      </c>
      <c r="C39">
        <v>4</v>
      </c>
      <c r="D39">
        <v>1</v>
      </c>
      <c r="E39">
        <v>1158</v>
      </c>
      <c r="F39">
        <v>26</v>
      </c>
      <c r="G39">
        <v>112</v>
      </c>
      <c r="H39">
        <v>11693</v>
      </c>
      <c r="I39">
        <v>0</v>
      </c>
      <c r="J39">
        <v>0</v>
      </c>
    </row>
    <row r="40" spans="1:10" x14ac:dyDescent="0.25">
      <c r="A40">
        <v>2020</v>
      </c>
      <c r="B40" t="s">
        <v>47</v>
      </c>
      <c r="C40">
        <v>4</v>
      </c>
      <c r="D40">
        <v>1</v>
      </c>
      <c r="E40">
        <v>1218</v>
      </c>
      <c r="F40">
        <v>44</v>
      </c>
      <c r="G40">
        <v>86</v>
      </c>
      <c r="H40">
        <v>37173</v>
      </c>
      <c r="I40">
        <v>0</v>
      </c>
      <c r="J40">
        <v>0</v>
      </c>
    </row>
    <row r="41" spans="1:10" x14ac:dyDescent="0.25">
      <c r="A41">
        <v>2020</v>
      </c>
      <c r="B41" t="s">
        <v>47</v>
      </c>
      <c r="C41">
        <v>4</v>
      </c>
      <c r="D41">
        <v>1</v>
      </c>
      <c r="E41">
        <v>968</v>
      </c>
      <c r="F41">
        <v>32</v>
      </c>
      <c r="G41">
        <v>130</v>
      </c>
      <c r="H41">
        <v>13961</v>
      </c>
      <c r="I41">
        <v>0</v>
      </c>
      <c r="J41">
        <v>0</v>
      </c>
    </row>
    <row r="42" spans="1:10" x14ac:dyDescent="0.25">
      <c r="A42">
        <v>2020</v>
      </c>
      <c r="B42" t="s">
        <v>47</v>
      </c>
      <c r="C42">
        <v>4</v>
      </c>
      <c r="D42">
        <v>1</v>
      </c>
      <c r="E42">
        <v>1146</v>
      </c>
      <c r="F42">
        <v>54</v>
      </c>
      <c r="G42">
        <v>150</v>
      </c>
      <c r="H42">
        <v>46824</v>
      </c>
      <c r="I42">
        <v>0</v>
      </c>
      <c r="J42">
        <v>0</v>
      </c>
    </row>
    <row r="43" spans="1:10" x14ac:dyDescent="0.25">
      <c r="A43">
        <v>2020</v>
      </c>
      <c r="B43" t="s">
        <v>47</v>
      </c>
      <c r="C43">
        <v>4</v>
      </c>
      <c r="D43">
        <v>2</v>
      </c>
      <c r="E43">
        <v>1130</v>
      </c>
      <c r="F43">
        <v>40</v>
      </c>
      <c r="G43">
        <v>192</v>
      </c>
      <c r="H43">
        <v>24444</v>
      </c>
      <c r="I43">
        <v>0</v>
      </c>
      <c r="J43">
        <v>0</v>
      </c>
    </row>
    <row r="44" spans="1:10" x14ac:dyDescent="0.25">
      <c r="A44">
        <v>2020</v>
      </c>
      <c r="B44" t="s">
        <v>47</v>
      </c>
      <c r="C44">
        <v>4</v>
      </c>
      <c r="D44">
        <v>2</v>
      </c>
      <c r="E44">
        <v>1626</v>
      </c>
      <c r="F44">
        <v>92</v>
      </c>
      <c r="G44">
        <v>140</v>
      </c>
      <c r="H44">
        <v>29575</v>
      </c>
      <c r="I44">
        <v>0</v>
      </c>
      <c r="J44">
        <v>0</v>
      </c>
    </row>
    <row r="45" spans="1:10" x14ac:dyDescent="0.25">
      <c r="A45">
        <v>2020</v>
      </c>
      <c r="B45" t="s">
        <v>47</v>
      </c>
      <c r="C45">
        <v>4</v>
      </c>
      <c r="D45">
        <v>2</v>
      </c>
      <c r="E45">
        <v>1742</v>
      </c>
      <c r="F45">
        <v>44</v>
      </c>
      <c r="G45">
        <v>302</v>
      </c>
      <c r="H45">
        <v>54335</v>
      </c>
      <c r="I45">
        <v>0</v>
      </c>
      <c r="J45">
        <v>0</v>
      </c>
    </row>
    <row r="46" spans="1:10" x14ac:dyDescent="0.25">
      <c r="A46">
        <v>2020</v>
      </c>
      <c r="B46" t="s">
        <v>47</v>
      </c>
      <c r="C46">
        <v>4</v>
      </c>
      <c r="D46">
        <v>2</v>
      </c>
      <c r="E46">
        <v>1708</v>
      </c>
      <c r="F46">
        <v>82</v>
      </c>
      <c r="G46">
        <v>372</v>
      </c>
      <c r="H46">
        <v>34273</v>
      </c>
      <c r="I46">
        <v>0</v>
      </c>
      <c r="J46">
        <v>0</v>
      </c>
    </row>
    <row r="47" spans="1:10" x14ac:dyDescent="0.25">
      <c r="A47">
        <v>2020</v>
      </c>
      <c r="B47" t="s">
        <v>47</v>
      </c>
      <c r="C47">
        <v>4</v>
      </c>
      <c r="D47">
        <v>2</v>
      </c>
      <c r="E47">
        <v>1516</v>
      </c>
      <c r="F47">
        <v>84</v>
      </c>
      <c r="G47">
        <v>228</v>
      </c>
      <c r="H47">
        <v>36443</v>
      </c>
      <c r="I47">
        <v>0</v>
      </c>
      <c r="J47">
        <v>0</v>
      </c>
    </row>
    <row r="48" spans="1:10" x14ac:dyDescent="0.25">
      <c r="A48">
        <v>2020</v>
      </c>
      <c r="B48" t="s">
        <v>47</v>
      </c>
      <c r="C48">
        <v>4</v>
      </c>
      <c r="D48">
        <v>2</v>
      </c>
      <c r="E48">
        <v>2486</v>
      </c>
      <c r="F48">
        <v>54</v>
      </c>
      <c r="G48">
        <v>224</v>
      </c>
      <c r="H48">
        <v>43745</v>
      </c>
      <c r="I48">
        <v>0</v>
      </c>
      <c r="J48">
        <v>0</v>
      </c>
    </row>
    <row r="49" spans="1:10" x14ac:dyDescent="0.25">
      <c r="A49">
        <v>2020</v>
      </c>
      <c r="B49" t="s">
        <v>47</v>
      </c>
      <c r="C49">
        <v>4</v>
      </c>
      <c r="D49">
        <v>2</v>
      </c>
      <c r="E49">
        <v>2062</v>
      </c>
      <c r="F49">
        <v>74</v>
      </c>
      <c r="G49">
        <v>334</v>
      </c>
      <c r="H49">
        <v>48958</v>
      </c>
      <c r="I49">
        <v>0</v>
      </c>
      <c r="J49">
        <v>0</v>
      </c>
    </row>
    <row r="50" spans="1:10" x14ac:dyDescent="0.25">
      <c r="A50">
        <v>2020</v>
      </c>
      <c r="B50" t="s">
        <v>47</v>
      </c>
      <c r="C50">
        <v>4</v>
      </c>
      <c r="D50">
        <v>3</v>
      </c>
      <c r="E50">
        <v>1772</v>
      </c>
      <c r="F50">
        <v>54</v>
      </c>
      <c r="G50">
        <v>288</v>
      </c>
      <c r="H50">
        <v>58092</v>
      </c>
      <c r="I50">
        <v>0</v>
      </c>
      <c r="J50">
        <v>0</v>
      </c>
    </row>
    <row r="51" spans="1:10" x14ac:dyDescent="0.25">
      <c r="A51">
        <v>2020</v>
      </c>
      <c r="B51" t="s">
        <v>47</v>
      </c>
      <c r="C51">
        <v>4</v>
      </c>
      <c r="D51">
        <v>3</v>
      </c>
      <c r="E51">
        <v>2122</v>
      </c>
      <c r="F51">
        <v>52</v>
      </c>
      <c r="G51">
        <v>516</v>
      </c>
      <c r="H51">
        <v>67134</v>
      </c>
      <c r="I51">
        <v>0</v>
      </c>
      <c r="J51">
        <v>0</v>
      </c>
    </row>
    <row r="52" spans="1:10" x14ac:dyDescent="0.25">
      <c r="A52">
        <v>2020</v>
      </c>
      <c r="B52" t="s">
        <v>47</v>
      </c>
      <c r="C52">
        <v>4</v>
      </c>
      <c r="D52">
        <v>3</v>
      </c>
      <c r="E52">
        <v>1844</v>
      </c>
      <c r="F52">
        <v>76</v>
      </c>
      <c r="G52">
        <v>546</v>
      </c>
      <c r="H52">
        <v>64978</v>
      </c>
      <c r="I52">
        <v>0</v>
      </c>
      <c r="J52">
        <v>0</v>
      </c>
    </row>
    <row r="53" spans="1:10" x14ac:dyDescent="0.25">
      <c r="A53">
        <v>2020</v>
      </c>
      <c r="B53" t="s">
        <v>47</v>
      </c>
      <c r="C53">
        <v>4</v>
      </c>
      <c r="D53">
        <v>3</v>
      </c>
      <c r="E53">
        <v>2742</v>
      </c>
      <c r="F53">
        <v>70</v>
      </c>
      <c r="G53">
        <v>852</v>
      </c>
      <c r="H53">
        <v>68697</v>
      </c>
      <c r="I53">
        <v>0</v>
      </c>
      <c r="J53">
        <v>0</v>
      </c>
    </row>
    <row r="54" spans="1:10" x14ac:dyDescent="0.25">
      <c r="A54">
        <v>2020</v>
      </c>
      <c r="B54" t="s">
        <v>47</v>
      </c>
      <c r="C54">
        <v>4</v>
      </c>
      <c r="D54">
        <v>3</v>
      </c>
      <c r="E54">
        <v>3160</v>
      </c>
      <c r="F54">
        <v>76</v>
      </c>
      <c r="G54">
        <v>776</v>
      </c>
      <c r="H54">
        <v>88950</v>
      </c>
      <c r="I54">
        <v>0</v>
      </c>
      <c r="J54">
        <v>0</v>
      </c>
    </row>
    <row r="55" spans="1:10" x14ac:dyDescent="0.25">
      <c r="A55">
        <v>2020</v>
      </c>
      <c r="B55" t="s">
        <v>47</v>
      </c>
      <c r="C55">
        <v>4</v>
      </c>
      <c r="D55">
        <v>3</v>
      </c>
      <c r="E55">
        <v>2478</v>
      </c>
      <c r="F55">
        <v>66</v>
      </c>
      <c r="G55">
        <v>838</v>
      </c>
      <c r="H55">
        <v>38964</v>
      </c>
      <c r="I55">
        <v>0</v>
      </c>
      <c r="J55">
        <v>0</v>
      </c>
    </row>
    <row r="56" spans="1:10" x14ac:dyDescent="0.25">
      <c r="A56">
        <v>2020</v>
      </c>
      <c r="B56" t="s">
        <v>47</v>
      </c>
      <c r="C56">
        <v>4</v>
      </c>
      <c r="D56">
        <v>3</v>
      </c>
      <c r="E56">
        <v>3074</v>
      </c>
      <c r="F56">
        <v>106</v>
      </c>
      <c r="G56">
        <v>1406</v>
      </c>
      <c r="H56">
        <v>102445</v>
      </c>
      <c r="I56">
        <v>0</v>
      </c>
      <c r="J56">
        <v>0</v>
      </c>
    </row>
    <row r="57" spans="1:10" x14ac:dyDescent="0.25">
      <c r="A57">
        <v>2020</v>
      </c>
      <c r="B57" t="s">
        <v>47</v>
      </c>
      <c r="C57">
        <v>4</v>
      </c>
      <c r="D57">
        <v>4</v>
      </c>
      <c r="E57">
        <v>2584</v>
      </c>
      <c r="F57">
        <v>72</v>
      </c>
      <c r="G57">
        <v>788</v>
      </c>
      <c r="H57">
        <v>84970</v>
      </c>
      <c r="I57">
        <v>0</v>
      </c>
      <c r="J57">
        <v>0</v>
      </c>
    </row>
    <row r="58" spans="1:10" x14ac:dyDescent="0.25">
      <c r="A58">
        <v>2020</v>
      </c>
      <c r="B58" t="s">
        <v>47</v>
      </c>
      <c r="C58">
        <v>4</v>
      </c>
      <c r="D58">
        <v>4</v>
      </c>
      <c r="E58">
        <v>3334</v>
      </c>
      <c r="F58">
        <v>80</v>
      </c>
      <c r="G58">
        <v>1284</v>
      </c>
      <c r="H58">
        <v>88882</v>
      </c>
      <c r="I58">
        <v>0</v>
      </c>
      <c r="J58">
        <v>0</v>
      </c>
    </row>
    <row r="59" spans="1:10" x14ac:dyDescent="0.25">
      <c r="A59">
        <v>2020</v>
      </c>
      <c r="B59" t="s">
        <v>47</v>
      </c>
      <c r="C59">
        <v>4</v>
      </c>
      <c r="D59">
        <v>4</v>
      </c>
      <c r="E59">
        <v>2816</v>
      </c>
      <c r="F59">
        <v>118</v>
      </c>
      <c r="G59">
        <v>968</v>
      </c>
      <c r="H59">
        <v>96577</v>
      </c>
      <c r="I59">
        <v>0</v>
      </c>
      <c r="J59">
        <v>0</v>
      </c>
    </row>
    <row r="60" spans="1:10" x14ac:dyDescent="0.25">
      <c r="A60">
        <v>2020</v>
      </c>
      <c r="B60" t="s">
        <v>47</v>
      </c>
      <c r="C60">
        <v>4</v>
      </c>
      <c r="D60">
        <v>4</v>
      </c>
      <c r="E60">
        <v>3670</v>
      </c>
      <c r="F60">
        <v>88</v>
      </c>
      <c r="G60">
        <v>884</v>
      </c>
      <c r="H60">
        <v>95691</v>
      </c>
      <c r="I60">
        <v>0</v>
      </c>
      <c r="J60">
        <v>0</v>
      </c>
    </row>
    <row r="61" spans="1:10" x14ac:dyDescent="0.25">
      <c r="A61">
        <v>2020</v>
      </c>
      <c r="B61" t="s">
        <v>47</v>
      </c>
      <c r="C61">
        <v>4</v>
      </c>
      <c r="D61">
        <v>4</v>
      </c>
      <c r="E61">
        <v>3214</v>
      </c>
      <c r="F61">
        <v>112</v>
      </c>
      <c r="G61">
        <v>1170</v>
      </c>
      <c r="H61">
        <v>88954</v>
      </c>
      <c r="I61">
        <v>0</v>
      </c>
      <c r="J61">
        <v>0</v>
      </c>
    </row>
    <row r="62" spans="1:10" x14ac:dyDescent="0.25">
      <c r="A62">
        <v>2020</v>
      </c>
      <c r="B62" t="s">
        <v>47</v>
      </c>
      <c r="C62">
        <v>4</v>
      </c>
      <c r="D62">
        <v>4</v>
      </c>
      <c r="E62">
        <v>3136</v>
      </c>
      <c r="F62">
        <v>116</v>
      </c>
      <c r="G62">
        <v>1160</v>
      </c>
      <c r="H62">
        <v>104817</v>
      </c>
      <c r="I62">
        <v>0</v>
      </c>
      <c r="J62">
        <v>0</v>
      </c>
    </row>
    <row r="63" spans="1:10" x14ac:dyDescent="0.25">
      <c r="A63">
        <v>2020</v>
      </c>
      <c r="B63" t="s">
        <v>47</v>
      </c>
      <c r="C63">
        <v>4</v>
      </c>
      <c r="D63">
        <v>4</v>
      </c>
      <c r="E63">
        <v>3804</v>
      </c>
      <c r="F63">
        <v>138</v>
      </c>
      <c r="G63">
        <v>1272</v>
      </c>
      <c r="H63">
        <v>111884</v>
      </c>
      <c r="I63">
        <v>0</v>
      </c>
      <c r="J63">
        <v>0</v>
      </c>
    </row>
    <row r="64" spans="1:10" x14ac:dyDescent="0.25">
      <c r="A64">
        <v>2020</v>
      </c>
      <c r="B64" t="s">
        <v>47</v>
      </c>
      <c r="C64">
        <v>4</v>
      </c>
      <c r="D64">
        <v>5</v>
      </c>
      <c r="E64">
        <v>3410</v>
      </c>
      <c r="F64">
        <v>142</v>
      </c>
      <c r="G64">
        <v>1380</v>
      </c>
      <c r="H64">
        <v>123620</v>
      </c>
      <c r="I64">
        <v>0</v>
      </c>
      <c r="J64">
        <v>0</v>
      </c>
    </row>
    <row r="65" spans="1:10" x14ac:dyDescent="0.25">
      <c r="A65">
        <v>2020</v>
      </c>
      <c r="B65" t="s">
        <v>47</v>
      </c>
      <c r="C65">
        <v>4</v>
      </c>
      <c r="D65">
        <v>5</v>
      </c>
      <c r="E65">
        <v>3604</v>
      </c>
      <c r="F65">
        <v>150</v>
      </c>
      <c r="G65">
        <v>1260</v>
      </c>
      <c r="H65">
        <v>140722</v>
      </c>
      <c r="I65">
        <v>0</v>
      </c>
      <c r="J65">
        <v>0</v>
      </c>
    </row>
    <row r="66" spans="1:10" x14ac:dyDescent="0.25">
      <c r="A66">
        <v>2020</v>
      </c>
      <c r="B66" t="s">
        <v>17</v>
      </c>
      <c r="C66">
        <v>5</v>
      </c>
      <c r="D66">
        <v>1</v>
      </c>
      <c r="E66">
        <v>4792</v>
      </c>
      <c r="F66">
        <v>154</v>
      </c>
      <c r="G66">
        <v>1924</v>
      </c>
      <c r="H66">
        <v>140237</v>
      </c>
      <c r="I66">
        <v>0</v>
      </c>
      <c r="J66">
        <v>0</v>
      </c>
    </row>
    <row r="67" spans="1:10" x14ac:dyDescent="0.25">
      <c r="A67">
        <v>2020</v>
      </c>
      <c r="B67" t="s">
        <v>17</v>
      </c>
      <c r="C67">
        <v>5</v>
      </c>
      <c r="D67">
        <v>1</v>
      </c>
      <c r="E67">
        <v>5128</v>
      </c>
      <c r="F67">
        <v>184</v>
      </c>
      <c r="G67">
        <v>1662</v>
      </c>
      <c r="H67">
        <v>144889</v>
      </c>
      <c r="I67">
        <v>0</v>
      </c>
      <c r="J67">
        <v>0</v>
      </c>
    </row>
    <row r="68" spans="1:10" x14ac:dyDescent="0.25">
      <c r="A68">
        <v>2020</v>
      </c>
      <c r="B68" t="s">
        <v>17</v>
      </c>
      <c r="C68">
        <v>5</v>
      </c>
      <c r="D68">
        <v>1</v>
      </c>
      <c r="E68">
        <v>5904</v>
      </c>
      <c r="F68">
        <v>280</v>
      </c>
      <c r="G68">
        <v>1822</v>
      </c>
      <c r="H68">
        <v>137827</v>
      </c>
      <c r="I68">
        <v>0</v>
      </c>
      <c r="J68">
        <v>0</v>
      </c>
    </row>
    <row r="69" spans="1:10" x14ac:dyDescent="0.25">
      <c r="A69">
        <v>2020</v>
      </c>
      <c r="B69" t="s">
        <v>17</v>
      </c>
      <c r="C69">
        <v>5</v>
      </c>
      <c r="D69">
        <v>1</v>
      </c>
      <c r="E69">
        <v>7312</v>
      </c>
      <c r="F69">
        <v>206</v>
      </c>
      <c r="G69">
        <v>2164</v>
      </c>
      <c r="H69">
        <v>161706</v>
      </c>
      <c r="I69">
        <v>0</v>
      </c>
      <c r="J69">
        <v>0</v>
      </c>
    </row>
    <row r="70" spans="1:10" x14ac:dyDescent="0.25">
      <c r="A70">
        <v>2020</v>
      </c>
      <c r="B70" t="s">
        <v>17</v>
      </c>
      <c r="C70">
        <v>5</v>
      </c>
      <c r="D70">
        <v>1</v>
      </c>
      <c r="E70">
        <v>5942</v>
      </c>
      <c r="F70">
        <v>256</v>
      </c>
      <c r="G70">
        <v>2590</v>
      </c>
      <c r="H70">
        <v>160826</v>
      </c>
      <c r="I70">
        <v>0</v>
      </c>
      <c r="J70">
        <v>0</v>
      </c>
    </row>
    <row r="71" spans="1:10" x14ac:dyDescent="0.25">
      <c r="A71">
        <v>2020</v>
      </c>
      <c r="B71" t="s">
        <v>17</v>
      </c>
      <c r="C71">
        <v>5</v>
      </c>
      <c r="D71">
        <v>1</v>
      </c>
      <c r="E71">
        <v>7204</v>
      </c>
      <c r="F71">
        <v>182</v>
      </c>
      <c r="G71">
        <v>2322</v>
      </c>
      <c r="H71">
        <v>150112</v>
      </c>
      <c r="I71">
        <v>0</v>
      </c>
      <c r="J71">
        <v>0</v>
      </c>
    </row>
    <row r="72" spans="1:10" x14ac:dyDescent="0.25">
      <c r="A72">
        <v>2020</v>
      </c>
      <c r="B72" t="s">
        <v>17</v>
      </c>
      <c r="C72">
        <v>5</v>
      </c>
      <c r="D72">
        <v>1</v>
      </c>
      <c r="E72">
        <v>6688</v>
      </c>
      <c r="F72">
        <v>208</v>
      </c>
      <c r="G72">
        <v>2950</v>
      </c>
      <c r="H72">
        <v>161621</v>
      </c>
      <c r="I72">
        <v>0</v>
      </c>
      <c r="J72">
        <v>0</v>
      </c>
    </row>
    <row r="73" spans="1:10" x14ac:dyDescent="0.25">
      <c r="A73">
        <v>2020</v>
      </c>
      <c r="B73" t="s">
        <v>17</v>
      </c>
      <c r="C73">
        <v>5</v>
      </c>
      <c r="D73">
        <v>2</v>
      </c>
      <c r="E73">
        <v>6678</v>
      </c>
      <c r="F73">
        <v>194</v>
      </c>
      <c r="G73">
        <v>2222</v>
      </c>
      <c r="H73">
        <v>169610</v>
      </c>
      <c r="I73">
        <v>0</v>
      </c>
      <c r="J73">
        <v>0</v>
      </c>
    </row>
    <row r="74" spans="1:10" x14ac:dyDescent="0.25">
      <c r="A74">
        <v>2020</v>
      </c>
      <c r="B74" t="s">
        <v>17</v>
      </c>
      <c r="C74">
        <v>5</v>
      </c>
      <c r="D74">
        <v>2</v>
      </c>
      <c r="E74">
        <v>6350</v>
      </c>
      <c r="F74">
        <v>232</v>
      </c>
      <c r="G74">
        <v>2828</v>
      </c>
      <c r="H74">
        <v>171076</v>
      </c>
      <c r="I74">
        <v>0</v>
      </c>
      <c r="J74">
        <v>0</v>
      </c>
    </row>
    <row r="75" spans="1:10" x14ac:dyDescent="0.25">
      <c r="A75">
        <v>2020</v>
      </c>
      <c r="B75" t="s">
        <v>17</v>
      </c>
      <c r="C75">
        <v>5</v>
      </c>
      <c r="D75">
        <v>2</v>
      </c>
      <c r="E75">
        <v>8622</v>
      </c>
      <c r="F75">
        <v>224</v>
      </c>
      <c r="G75">
        <v>3338</v>
      </c>
      <c r="H75">
        <v>161028</v>
      </c>
      <c r="I75">
        <v>0</v>
      </c>
      <c r="J75">
        <v>0</v>
      </c>
    </row>
    <row r="76" spans="1:10" x14ac:dyDescent="0.25">
      <c r="A76">
        <v>2020</v>
      </c>
      <c r="B76" t="s">
        <v>17</v>
      </c>
      <c r="C76">
        <v>5</v>
      </c>
      <c r="D76">
        <v>2</v>
      </c>
      <c r="E76">
        <v>7184</v>
      </c>
      <c r="F76">
        <v>162</v>
      </c>
      <c r="G76">
        <v>3158</v>
      </c>
      <c r="H76">
        <v>152513</v>
      </c>
      <c r="I76">
        <v>0</v>
      </c>
      <c r="J76">
        <v>0</v>
      </c>
    </row>
    <row r="77" spans="1:10" x14ac:dyDescent="0.25">
      <c r="A77">
        <v>2020</v>
      </c>
      <c r="B77" t="s">
        <v>17</v>
      </c>
      <c r="C77">
        <v>5</v>
      </c>
      <c r="D77">
        <v>2</v>
      </c>
      <c r="E77">
        <v>7124</v>
      </c>
      <c r="F77">
        <v>240</v>
      </c>
      <c r="G77">
        <v>3810</v>
      </c>
      <c r="H77">
        <v>184348</v>
      </c>
      <c r="I77">
        <v>0</v>
      </c>
      <c r="J77">
        <v>0</v>
      </c>
    </row>
    <row r="78" spans="1:10" x14ac:dyDescent="0.25">
      <c r="A78">
        <v>2020</v>
      </c>
      <c r="B78" t="s">
        <v>17</v>
      </c>
      <c r="C78">
        <v>5</v>
      </c>
      <c r="D78">
        <v>2</v>
      </c>
      <c r="E78">
        <v>7452</v>
      </c>
      <c r="F78">
        <v>274</v>
      </c>
      <c r="G78">
        <v>3926</v>
      </c>
      <c r="H78">
        <v>187617</v>
      </c>
      <c r="I78">
        <v>0</v>
      </c>
      <c r="J78">
        <v>0</v>
      </c>
    </row>
    <row r="79" spans="1:10" x14ac:dyDescent="0.25">
      <c r="A79">
        <v>2020</v>
      </c>
      <c r="B79" t="s">
        <v>17</v>
      </c>
      <c r="C79">
        <v>5</v>
      </c>
      <c r="D79">
        <v>2</v>
      </c>
      <c r="E79">
        <v>7982</v>
      </c>
      <c r="F79">
        <v>194</v>
      </c>
      <c r="G79">
        <v>3188</v>
      </c>
      <c r="H79">
        <v>195775</v>
      </c>
      <c r="I79">
        <v>0</v>
      </c>
      <c r="J79">
        <v>0</v>
      </c>
    </row>
    <row r="80" spans="1:10" x14ac:dyDescent="0.25">
      <c r="A80">
        <v>2020</v>
      </c>
      <c r="B80" t="s">
        <v>17</v>
      </c>
      <c r="C80">
        <v>5</v>
      </c>
      <c r="D80">
        <v>3</v>
      </c>
      <c r="E80">
        <v>7616</v>
      </c>
      <c r="F80">
        <v>208</v>
      </c>
      <c r="G80">
        <v>4468</v>
      </c>
      <c r="H80">
        <v>194504</v>
      </c>
      <c r="I80">
        <v>0</v>
      </c>
      <c r="J80">
        <v>0</v>
      </c>
    </row>
    <row r="81" spans="1:10" x14ac:dyDescent="0.25">
      <c r="A81">
        <v>2020</v>
      </c>
      <c r="B81" t="s">
        <v>17</v>
      </c>
      <c r="C81">
        <v>5</v>
      </c>
      <c r="D81">
        <v>3</v>
      </c>
      <c r="E81">
        <v>9588</v>
      </c>
      <c r="F81">
        <v>240</v>
      </c>
      <c r="G81">
        <v>8024</v>
      </c>
      <c r="H81">
        <v>198953</v>
      </c>
      <c r="I81">
        <v>0</v>
      </c>
      <c r="J81">
        <v>0</v>
      </c>
    </row>
    <row r="82" spans="1:10" x14ac:dyDescent="0.25">
      <c r="A82">
        <v>2020</v>
      </c>
      <c r="B82" t="s">
        <v>17</v>
      </c>
      <c r="C82">
        <v>5</v>
      </c>
      <c r="D82">
        <v>3</v>
      </c>
      <c r="E82">
        <v>10098</v>
      </c>
      <c r="F82">
        <v>304</v>
      </c>
      <c r="G82">
        <v>5076</v>
      </c>
      <c r="H82">
        <v>193873</v>
      </c>
      <c r="I82">
        <v>0</v>
      </c>
      <c r="J82">
        <v>0</v>
      </c>
    </row>
    <row r="83" spans="1:10" x14ac:dyDescent="0.25">
      <c r="A83">
        <v>2020</v>
      </c>
      <c r="B83" t="s">
        <v>17</v>
      </c>
      <c r="C83">
        <v>5</v>
      </c>
      <c r="D83">
        <v>3</v>
      </c>
      <c r="E83">
        <v>9256</v>
      </c>
      <c r="F83">
        <v>262</v>
      </c>
      <c r="G83">
        <v>4964</v>
      </c>
      <c r="H83">
        <v>209796</v>
      </c>
      <c r="I83">
        <v>0</v>
      </c>
      <c r="J83">
        <v>0</v>
      </c>
    </row>
    <row r="84" spans="1:10" x14ac:dyDescent="0.25">
      <c r="A84">
        <v>2020</v>
      </c>
      <c r="B84" t="s">
        <v>17</v>
      </c>
      <c r="C84">
        <v>5</v>
      </c>
      <c r="D84">
        <v>3</v>
      </c>
      <c r="E84">
        <v>12308</v>
      </c>
      <c r="F84">
        <v>292</v>
      </c>
      <c r="G84">
        <v>6064</v>
      </c>
      <c r="H84">
        <v>224601</v>
      </c>
      <c r="I84">
        <v>0</v>
      </c>
      <c r="J84">
        <v>0</v>
      </c>
    </row>
    <row r="85" spans="1:10" x14ac:dyDescent="0.25">
      <c r="A85">
        <v>2020</v>
      </c>
      <c r="B85" t="s">
        <v>17</v>
      </c>
      <c r="C85">
        <v>5</v>
      </c>
      <c r="D85">
        <v>3</v>
      </c>
      <c r="E85">
        <v>11440</v>
      </c>
      <c r="F85">
        <v>268</v>
      </c>
      <c r="G85">
        <v>6226</v>
      </c>
      <c r="H85">
        <v>221886</v>
      </c>
      <c r="I85">
        <v>0</v>
      </c>
      <c r="J85">
        <v>0</v>
      </c>
    </row>
    <row r="86" spans="1:10" x14ac:dyDescent="0.25">
      <c r="A86">
        <v>2020</v>
      </c>
      <c r="B86" t="s">
        <v>17</v>
      </c>
      <c r="C86">
        <v>5</v>
      </c>
      <c r="D86">
        <v>3</v>
      </c>
      <c r="E86">
        <v>12046</v>
      </c>
      <c r="F86">
        <v>296</v>
      </c>
      <c r="G86">
        <v>6262</v>
      </c>
      <c r="H86">
        <v>226192</v>
      </c>
      <c r="I86">
        <v>0</v>
      </c>
      <c r="J86">
        <v>0</v>
      </c>
    </row>
    <row r="87" spans="1:10" x14ac:dyDescent="0.25">
      <c r="A87">
        <v>2020</v>
      </c>
      <c r="B87" t="s">
        <v>17</v>
      </c>
      <c r="C87">
        <v>5</v>
      </c>
      <c r="D87">
        <v>4</v>
      </c>
      <c r="E87">
        <v>13072</v>
      </c>
      <c r="F87">
        <v>284</v>
      </c>
      <c r="G87">
        <v>6560</v>
      </c>
      <c r="H87">
        <v>240570</v>
      </c>
      <c r="I87">
        <v>0</v>
      </c>
      <c r="J87">
        <v>0</v>
      </c>
    </row>
    <row r="88" spans="1:10" x14ac:dyDescent="0.25">
      <c r="A88">
        <v>2020</v>
      </c>
      <c r="B88" t="s">
        <v>17</v>
      </c>
      <c r="C88">
        <v>5</v>
      </c>
      <c r="D88">
        <v>4</v>
      </c>
      <c r="E88">
        <v>13330</v>
      </c>
      <c r="F88">
        <v>284</v>
      </c>
      <c r="G88">
        <v>5152</v>
      </c>
      <c r="H88">
        <v>236187</v>
      </c>
      <c r="I88">
        <v>0</v>
      </c>
      <c r="J88">
        <v>0</v>
      </c>
    </row>
    <row r="89" spans="1:10" x14ac:dyDescent="0.25">
      <c r="A89">
        <v>2020</v>
      </c>
      <c r="B89" t="s">
        <v>17</v>
      </c>
      <c r="C89">
        <v>5</v>
      </c>
      <c r="D89">
        <v>4</v>
      </c>
      <c r="E89">
        <v>14222</v>
      </c>
      <c r="F89">
        <v>312</v>
      </c>
      <c r="G89">
        <v>6570</v>
      </c>
      <c r="H89">
        <v>220803</v>
      </c>
      <c r="I89">
        <v>0</v>
      </c>
      <c r="J89">
        <v>0</v>
      </c>
    </row>
    <row r="90" spans="1:10" x14ac:dyDescent="0.25">
      <c r="A90">
        <v>2020</v>
      </c>
      <c r="B90" t="s">
        <v>17</v>
      </c>
      <c r="C90">
        <v>5</v>
      </c>
      <c r="D90">
        <v>4</v>
      </c>
      <c r="E90">
        <v>12828</v>
      </c>
      <c r="F90">
        <v>298</v>
      </c>
      <c r="G90">
        <v>6024</v>
      </c>
      <c r="H90">
        <v>211522</v>
      </c>
      <c r="I90">
        <v>0</v>
      </c>
      <c r="J90">
        <v>0</v>
      </c>
    </row>
    <row r="91" spans="1:10" x14ac:dyDescent="0.25">
      <c r="A91">
        <v>2020</v>
      </c>
      <c r="B91" t="s">
        <v>17</v>
      </c>
      <c r="C91">
        <v>5</v>
      </c>
      <c r="D91">
        <v>4</v>
      </c>
      <c r="E91">
        <v>11814</v>
      </c>
      <c r="F91">
        <v>346</v>
      </c>
      <c r="G91">
        <v>7170</v>
      </c>
      <c r="H91">
        <v>222584</v>
      </c>
      <c r="I91">
        <v>0</v>
      </c>
      <c r="J91">
        <v>0</v>
      </c>
    </row>
    <row r="92" spans="1:10" x14ac:dyDescent="0.25">
      <c r="A92">
        <v>2020</v>
      </c>
      <c r="B92" t="s">
        <v>17</v>
      </c>
      <c r="C92">
        <v>5</v>
      </c>
      <c r="D92">
        <v>4</v>
      </c>
      <c r="E92">
        <v>14492</v>
      </c>
      <c r="F92">
        <v>376</v>
      </c>
      <c r="G92">
        <v>6868</v>
      </c>
      <c r="H92">
        <v>237058</v>
      </c>
      <c r="I92">
        <v>0</v>
      </c>
      <c r="J92">
        <v>0</v>
      </c>
    </row>
    <row r="93" spans="1:10" x14ac:dyDescent="0.25">
      <c r="A93">
        <v>2020</v>
      </c>
      <c r="B93" t="s">
        <v>17</v>
      </c>
      <c r="C93">
        <v>5</v>
      </c>
      <c r="D93">
        <v>4</v>
      </c>
      <c r="E93">
        <v>14508</v>
      </c>
      <c r="F93">
        <v>352</v>
      </c>
      <c r="G93">
        <v>6342</v>
      </c>
      <c r="H93">
        <v>257359</v>
      </c>
      <c r="I93">
        <v>0</v>
      </c>
      <c r="J93">
        <v>0</v>
      </c>
    </row>
    <row r="94" spans="1:10" x14ac:dyDescent="0.25">
      <c r="A94">
        <v>2020</v>
      </c>
      <c r="B94" t="s">
        <v>17</v>
      </c>
      <c r="C94">
        <v>5</v>
      </c>
      <c r="D94">
        <v>5</v>
      </c>
      <c r="E94">
        <v>16276</v>
      </c>
      <c r="F94">
        <v>536</v>
      </c>
      <c r="G94">
        <v>23470</v>
      </c>
      <c r="H94">
        <v>288933</v>
      </c>
      <c r="I94">
        <v>0</v>
      </c>
      <c r="J94">
        <v>0</v>
      </c>
    </row>
    <row r="95" spans="1:10" x14ac:dyDescent="0.25">
      <c r="A95">
        <v>2020</v>
      </c>
      <c r="B95" t="s">
        <v>17</v>
      </c>
      <c r="C95">
        <v>5</v>
      </c>
      <c r="D95">
        <v>5</v>
      </c>
      <c r="E95">
        <v>16728</v>
      </c>
      <c r="F95">
        <v>410</v>
      </c>
      <c r="G95">
        <v>8606</v>
      </c>
      <c r="H95">
        <v>273774</v>
      </c>
      <c r="I95">
        <v>0</v>
      </c>
      <c r="J95">
        <v>0</v>
      </c>
    </row>
    <row r="96" spans="1:10" x14ac:dyDescent="0.25">
      <c r="A96">
        <v>2020</v>
      </c>
      <c r="B96" t="s">
        <v>17</v>
      </c>
      <c r="C96">
        <v>5</v>
      </c>
      <c r="D96">
        <v>5</v>
      </c>
      <c r="E96">
        <v>17578</v>
      </c>
      <c r="F96">
        <v>444</v>
      </c>
      <c r="G96">
        <v>9856</v>
      </c>
      <c r="H96">
        <v>244946</v>
      </c>
      <c r="I96">
        <v>0</v>
      </c>
      <c r="J96">
        <v>0</v>
      </c>
    </row>
    <row r="97" spans="1:10" x14ac:dyDescent="0.25">
      <c r="A97">
        <v>2020</v>
      </c>
      <c r="B97" t="s">
        <v>48</v>
      </c>
      <c r="C97">
        <v>6</v>
      </c>
      <c r="D97">
        <v>1</v>
      </c>
      <c r="E97">
        <v>15448</v>
      </c>
      <c r="F97">
        <v>402</v>
      </c>
      <c r="G97">
        <v>7764</v>
      </c>
      <c r="H97">
        <v>251761</v>
      </c>
      <c r="I97">
        <v>0</v>
      </c>
      <c r="J97">
        <v>0</v>
      </c>
    </row>
    <row r="98" spans="1:10" x14ac:dyDescent="0.25">
      <c r="A98">
        <v>2020</v>
      </c>
      <c r="B98" t="s">
        <v>48</v>
      </c>
      <c r="C98">
        <v>6</v>
      </c>
      <c r="D98">
        <v>1</v>
      </c>
      <c r="E98">
        <v>17624</v>
      </c>
      <c r="F98">
        <v>444</v>
      </c>
      <c r="G98">
        <v>9062</v>
      </c>
      <c r="H98">
        <v>289612</v>
      </c>
      <c r="I98">
        <v>0</v>
      </c>
      <c r="J98">
        <v>0</v>
      </c>
    </row>
    <row r="99" spans="1:10" x14ac:dyDescent="0.25">
      <c r="A99">
        <v>2020</v>
      </c>
      <c r="B99" t="s">
        <v>48</v>
      </c>
      <c r="C99">
        <v>6</v>
      </c>
      <c r="D99">
        <v>1</v>
      </c>
      <c r="E99">
        <v>19376</v>
      </c>
      <c r="F99">
        <v>518</v>
      </c>
      <c r="G99">
        <v>7578</v>
      </c>
      <c r="H99">
        <v>298140</v>
      </c>
      <c r="I99">
        <v>0</v>
      </c>
      <c r="J99">
        <v>0</v>
      </c>
    </row>
    <row r="100" spans="1:10" x14ac:dyDescent="0.25">
      <c r="A100">
        <v>2020</v>
      </c>
      <c r="B100" t="s">
        <v>48</v>
      </c>
      <c r="C100">
        <v>6</v>
      </c>
      <c r="D100">
        <v>1</v>
      </c>
      <c r="E100">
        <v>19694</v>
      </c>
      <c r="F100">
        <v>548</v>
      </c>
      <c r="G100">
        <v>8780</v>
      </c>
      <c r="H100">
        <v>294048</v>
      </c>
      <c r="I100">
        <v>0</v>
      </c>
      <c r="J100">
        <v>0</v>
      </c>
    </row>
    <row r="101" spans="1:10" x14ac:dyDescent="0.25">
      <c r="A101">
        <v>2020</v>
      </c>
      <c r="B101" t="s">
        <v>48</v>
      </c>
      <c r="C101">
        <v>6</v>
      </c>
      <c r="D101">
        <v>1</v>
      </c>
      <c r="E101">
        <v>18944</v>
      </c>
      <c r="F101">
        <v>572</v>
      </c>
      <c r="G101">
        <v>9542</v>
      </c>
      <c r="H101">
        <v>290371</v>
      </c>
      <c r="I101">
        <v>0</v>
      </c>
      <c r="J101">
        <v>0</v>
      </c>
    </row>
    <row r="102" spans="1:10" x14ac:dyDescent="0.25">
      <c r="A102">
        <v>2020</v>
      </c>
      <c r="B102" t="s">
        <v>48</v>
      </c>
      <c r="C102">
        <v>6</v>
      </c>
      <c r="D102">
        <v>1</v>
      </c>
      <c r="E102">
        <v>20816</v>
      </c>
      <c r="F102">
        <v>594</v>
      </c>
      <c r="G102">
        <v>10866</v>
      </c>
      <c r="H102">
        <v>303109</v>
      </c>
      <c r="I102">
        <v>0</v>
      </c>
      <c r="J102">
        <v>0</v>
      </c>
    </row>
    <row r="103" spans="1:10" x14ac:dyDescent="0.25">
      <c r="A103">
        <v>2020</v>
      </c>
      <c r="B103" t="s">
        <v>48</v>
      </c>
      <c r="C103">
        <v>6</v>
      </c>
      <c r="D103">
        <v>1</v>
      </c>
      <c r="E103">
        <v>21764</v>
      </c>
      <c r="F103">
        <v>522</v>
      </c>
      <c r="G103">
        <v>10382</v>
      </c>
      <c r="H103">
        <v>269265</v>
      </c>
      <c r="I103">
        <v>0</v>
      </c>
      <c r="J103">
        <v>0</v>
      </c>
    </row>
    <row r="104" spans="1:10" x14ac:dyDescent="0.25">
      <c r="A104">
        <v>2020</v>
      </c>
      <c r="B104" t="s">
        <v>48</v>
      </c>
      <c r="C104">
        <v>6</v>
      </c>
      <c r="D104">
        <v>2</v>
      </c>
      <c r="E104">
        <v>17072</v>
      </c>
      <c r="F104">
        <v>542</v>
      </c>
      <c r="G104">
        <v>10342</v>
      </c>
      <c r="H104">
        <v>294113</v>
      </c>
      <c r="I104">
        <v>0</v>
      </c>
      <c r="J104">
        <v>0</v>
      </c>
    </row>
    <row r="105" spans="1:10" x14ac:dyDescent="0.25">
      <c r="A105">
        <v>2020</v>
      </c>
      <c r="B105" t="s">
        <v>48</v>
      </c>
      <c r="C105">
        <v>6</v>
      </c>
      <c r="D105">
        <v>2</v>
      </c>
      <c r="E105">
        <v>19962</v>
      </c>
      <c r="F105">
        <v>544</v>
      </c>
      <c r="G105">
        <v>11268</v>
      </c>
      <c r="H105">
        <v>305461</v>
      </c>
      <c r="I105">
        <v>0</v>
      </c>
      <c r="J105">
        <v>0</v>
      </c>
    </row>
    <row r="106" spans="1:10" x14ac:dyDescent="0.25">
      <c r="A106">
        <v>2020</v>
      </c>
      <c r="B106" t="s">
        <v>48</v>
      </c>
      <c r="C106">
        <v>6</v>
      </c>
      <c r="D106">
        <v>2</v>
      </c>
      <c r="E106">
        <v>22312</v>
      </c>
      <c r="F106">
        <v>716</v>
      </c>
      <c r="G106">
        <v>12550</v>
      </c>
      <c r="H106">
        <v>305473</v>
      </c>
      <c r="I106">
        <v>0</v>
      </c>
      <c r="J106">
        <v>0</v>
      </c>
    </row>
    <row r="107" spans="1:10" x14ac:dyDescent="0.25">
      <c r="A107">
        <v>2020</v>
      </c>
      <c r="B107" t="s">
        <v>48</v>
      </c>
      <c r="C107">
        <v>6</v>
      </c>
      <c r="D107">
        <v>2</v>
      </c>
      <c r="E107">
        <v>22270</v>
      </c>
      <c r="F107">
        <v>788</v>
      </c>
      <c r="G107">
        <v>12088</v>
      </c>
      <c r="H107">
        <v>319844</v>
      </c>
      <c r="I107">
        <v>0</v>
      </c>
      <c r="J107">
        <v>0</v>
      </c>
    </row>
    <row r="108" spans="1:10" x14ac:dyDescent="0.25">
      <c r="A108">
        <v>2020</v>
      </c>
      <c r="B108" t="s">
        <v>48</v>
      </c>
      <c r="C108">
        <v>6</v>
      </c>
      <c r="D108">
        <v>2</v>
      </c>
      <c r="E108">
        <v>22612</v>
      </c>
      <c r="F108">
        <v>776</v>
      </c>
      <c r="G108">
        <v>14526</v>
      </c>
      <c r="H108">
        <v>304876</v>
      </c>
      <c r="I108">
        <v>0</v>
      </c>
      <c r="J108">
        <v>0</v>
      </c>
    </row>
    <row r="109" spans="1:10" x14ac:dyDescent="0.25">
      <c r="A109">
        <v>2020</v>
      </c>
      <c r="B109" t="s">
        <v>48</v>
      </c>
      <c r="C109">
        <v>6</v>
      </c>
      <c r="D109">
        <v>2</v>
      </c>
      <c r="E109">
        <v>24078</v>
      </c>
      <c r="F109">
        <v>618</v>
      </c>
      <c r="G109">
        <v>16182</v>
      </c>
      <c r="H109">
        <v>315247</v>
      </c>
      <c r="I109">
        <v>0</v>
      </c>
      <c r="J109">
        <v>0</v>
      </c>
    </row>
    <row r="110" spans="1:10" x14ac:dyDescent="0.25">
      <c r="A110">
        <v>2020</v>
      </c>
      <c r="B110" t="s">
        <v>48</v>
      </c>
      <c r="C110">
        <v>6</v>
      </c>
      <c r="D110">
        <v>2</v>
      </c>
      <c r="E110">
        <v>22808</v>
      </c>
      <c r="F110">
        <v>648</v>
      </c>
      <c r="G110">
        <v>14716</v>
      </c>
      <c r="H110">
        <v>284207</v>
      </c>
      <c r="I110">
        <v>0</v>
      </c>
      <c r="J110">
        <v>0</v>
      </c>
    </row>
    <row r="111" spans="1:10" x14ac:dyDescent="0.25">
      <c r="A111">
        <v>2020</v>
      </c>
      <c r="B111" t="s">
        <v>48</v>
      </c>
      <c r="C111">
        <v>6</v>
      </c>
      <c r="D111">
        <v>3</v>
      </c>
      <c r="E111">
        <v>20064</v>
      </c>
      <c r="F111">
        <v>792</v>
      </c>
      <c r="G111">
        <v>21280</v>
      </c>
      <c r="H111">
        <v>305455</v>
      </c>
      <c r="I111">
        <v>0</v>
      </c>
      <c r="J111">
        <v>0</v>
      </c>
    </row>
    <row r="112" spans="1:10" x14ac:dyDescent="0.25">
      <c r="A112">
        <v>2020</v>
      </c>
      <c r="B112" t="s">
        <v>48</v>
      </c>
      <c r="C112">
        <v>6</v>
      </c>
      <c r="D112">
        <v>3</v>
      </c>
      <c r="E112">
        <v>22170</v>
      </c>
      <c r="F112">
        <v>4008</v>
      </c>
      <c r="G112">
        <v>14452</v>
      </c>
      <c r="H112">
        <v>350974</v>
      </c>
      <c r="I112">
        <v>0</v>
      </c>
      <c r="J112">
        <v>0</v>
      </c>
    </row>
    <row r="113" spans="1:10" x14ac:dyDescent="0.25">
      <c r="A113">
        <v>2020</v>
      </c>
      <c r="B113" t="s">
        <v>48</v>
      </c>
      <c r="C113">
        <v>6</v>
      </c>
      <c r="D113">
        <v>3</v>
      </c>
      <c r="E113">
        <v>26216</v>
      </c>
      <c r="F113">
        <v>682</v>
      </c>
      <c r="G113">
        <v>13780</v>
      </c>
      <c r="H113">
        <v>337447</v>
      </c>
      <c r="I113">
        <v>0</v>
      </c>
      <c r="J113">
        <v>0</v>
      </c>
    </row>
    <row r="114" spans="1:10" x14ac:dyDescent="0.25">
      <c r="A114">
        <v>2020</v>
      </c>
      <c r="B114" t="s">
        <v>48</v>
      </c>
      <c r="C114">
        <v>6</v>
      </c>
      <c r="D114">
        <v>3</v>
      </c>
      <c r="E114">
        <v>27658</v>
      </c>
      <c r="F114">
        <v>686</v>
      </c>
      <c r="G114">
        <v>21482</v>
      </c>
      <c r="H114">
        <v>390435</v>
      </c>
      <c r="I114">
        <v>0</v>
      </c>
      <c r="J114">
        <v>0</v>
      </c>
    </row>
    <row r="115" spans="1:10" x14ac:dyDescent="0.25">
      <c r="A115">
        <v>2020</v>
      </c>
      <c r="B115" t="s">
        <v>48</v>
      </c>
      <c r="C115">
        <v>6</v>
      </c>
      <c r="D115">
        <v>3</v>
      </c>
      <c r="E115">
        <v>29480</v>
      </c>
      <c r="F115">
        <v>728</v>
      </c>
      <c r="G115">
        <v>18058</v>
      </c>
      <c r="H115">
        <v>399777</v>
      </c>
      <c r="I115">
        <v>0</v>
      </c>
      <c r="J115">
        <v>0</v>
      </c>
    </row>
    <row r="116" spans="1:10" x14ac:dyDescent="0.25">
      <c r="A116">
        <v>2020</v>
      </c>
      <c r="B116" t="s">
        <v>48</v>
      </c>
      <c r="C116">
        <v>6</v>
      </c>
      <c r="D116">
        <v>3</v>
      </c>
      <c r="E116">
        <v>31836</v>
      </c>
      <c r="F116">
        <v>616</v>
      </c>
      <c r="G116">
        <v>27948</v>
      </c>
      <c r="H116">
        <v>408571</v>
      </c>
      <c r="I116">
        <v>0</v>
      </c>
      <c r="J116">
        <v>0</v>
      </c>
    </row>
    <row r="117" spans="1:10" x14ac:dyDescent="0.25">
      <c r="A117">
        <v>2020</v>
      </c>
      <c r="B117" t="s">
        <v>48</v>
      </c>
      <c r="C117">
        <v>6</v>
      </c>
      <c r="D117">
        <v>3</v>
      </c>
      <c r="E117">
        <v>30302</v>
      </c>
      <c r="F117">
        <v>852</v>
      </c>
      <c r="G117">
        <v>18150</v>
      </c>
      <c r="H117">
        <v>372622</v>
      </c>
      <c r="I117">
        <v>0</v>
      </c>
      <c r="J117">
        <v>0</v>
      </c>
    </row>
    <row r="118" spans="1:10" x14ac:dyDescent="0.25">
      <c r="A118">
        <v>2020</v>
      </c>
      <c r="B118" t="s">
        <v>48</v>
      </c>
      <c r="C118">
        <v>6</v>
      </c>
      <c r="D118">
        <v>4</v>
      </c>
      <c r="E118">
        <v>27120</v>
      </c>
      <c r="F118">
        <v>624</v>
      </c>
      <c r="G118">
        <v>21758</v>
      </c>
      <c r="H118">
        <v>373027</v>
      </c>
      <c r="I118">
        <v>0</v>
      </c>
      <c r="J118">
        <v>0</v>
      </c>
    </row>
    <row r="119" spans="1:10" x14ac:dyDescent="0.25">
      <c r="A119">
        <v>2020</v>
      </c>
      <c r="B119" t="s">
        <v>48</v>
      </c>
      <c r="C119">
        <v>6</v>
      </c>
      <c r="D119">
        <v>4</v>
      </c>
      <c r="E119">
        <v>31312</v>
      </c>
      <c r="F119">
        <v>936</v>
      </c>
      <c r="G119">
        <v>20924</v>
      </c>
      <c r="H119">
        <v>431350</v>
      </c>
      <c r="I119">
        <v>0</v>
      </c>
      <c r="J119">
        <v>0</v>
      </c>
    </row>
    <row r="120" spans="1:10" x14ac:dyDescent="0.25">
      <c r="A120">
        <v>2020</v>
      </c>
      <c r="B120" t="s">
        <v>48</v>
      </c>
      <c r="C120">
        <v>6</v>
      </c>
      <c r="D120">
        <v>4</v>
      </c>
      <c r="E120">
        <v>33736</v>
      </c>
      <c r="F120">
        <v>848</v>
      </c>
      <c r="G120">
        <v>26178</v>
      </c>
      <c r="H120">
        <v>449549</v>
      </c>
      <c r="I120">
        <v>0</v>
      </c>
      <c r="J120">
        <v>0</v>
      </c>
    </row>
    <row r="121" spans="1:10" x14ac:dyDescent="0.25">
      <c r="A121">
        <v>2020</v>
      </c>
      <c r="B121" t="s">
        <v>48</v>
      </c>
      <c r="C121">
        <v>6</v>
      </c>
      <c r="D121">
        <v>4</v>
      </c>
      <c r="E121">
        <v>36410</v>
      </c>
      <c r="F121">
        <v>802</v>
      </c>
      <c r="G121">
        <v>27966</v>
      </c>
      <c r="H121">
        <v>454114</v>
      </c>
      <c r="I121">
        <v>0</v>
      </c>
      <c r="J121">
        <v>0</v>
      </c>
    </row>
    <row r="122" spans="1:10" x14ac:dyDescent="0.25">
      <c r="A122">
        <v>2020</v>
      </c>
      <c r="B122" t="s">
        <v>48</v>
      </c>
      <c r="C122">
        <v>6</v>
      </c>
      <c r="D122">
        <v>4</v>
      </c>
      <c r="E122">
        <v>36510</v>
      </c>
      <c r="F122">
        <v>762</v>
      </c>
      <c r="G122">
        <v>20492</v>
      </c>
      <c r="H122">
        <v>461469</v>
      </c>
      <c r="I122">
        <v>0</v>
      </c>
      <c r="J122">
        <v>0</v>
      </c>
    </row>
    <row r="123" spans="1:10" x14ac:dyDescent="0.25">
      <c r="A123">
        <v>2020</v>
      </c>
      <c r="B123" t="s">
        <v>48</v>
      </c>
      <c r="C123">
        <v>6</v>
      </c>
      <c r="D123">
        <v>4</v>
      </c>
      <c r="E123">
        <v>40284</v>
      </c>
      <c r="F123">
        <v>828</v>
      </c>
      <c r="G123">
        <v>28458</v>
      </c>
      <c r="H123">
        <v>485808</v>
      </c>
      <c r="I123">
        <v>0</v>
      </c>
      <c r="J123">
        <v>0</v>
      </c>
    </row>
    <row r="124" spans="1:10" x14ac:dyDescent="0.25">
      <c r="A124">
        <v>2020</v>
      </c>
      <c r="B124" t="s">
        <v>48</v>
      </c>
      <c r="C124">
        <v>6</v>
      </c>
      <c r="D124">
        <v>4</v>
      </c>
      <c r="E124">
        <v>39220</v>
      </c>
      <c r="F124">
        <v>768</v>
      </c>
      <c r="G124">
        <v>23262</v>
      </c>
      <c r="H124">
        <v>413102</v>
      </c>
      <c r="I124">
        <v>0</v>
      </c>
      <c r="J124">
        <v>0</v>
      </c>
    </row>
    <row r="125" spans="1:10" x14ac:dyDescent="0.25">
      <c r="A125">
        <v>2020</v>
      </c>
      <c r="B125" t="s">
        <v>48</v>
      </c>
      <c r="C125">
        <v>6</v>
      </c>
      <c r="D125">
        <v>5</v>
      </c>
      <c r="E125">
        <v>36678</v>
      </c>
      <c r="F125">
        <v>834</v>
      </c>
      <c r="G125">
        <v>26994</v>
      </c>
      <c r="H125">
        <v>437042</v>
      </c>
      <c r="I125">
        <v>0</v>
      </c>
      <c r="J125">
        <v>0</v>
      </c>
    </row>
    <row r="126" spans="1:10" x14ac:dyDescent="0.25">
      <c r="A126">
        <v>2020</v>
      </c>
      <c r="B126" t="s">
        <v>48</v>
      </c>
      <c r="C126">
        <v>6</v>
      </c>
      <c r="D126">
        <v>5</v>
      </c>
      <c r="E126">
        <v>36510</v>
      </c>
      <c r="F126">
        <v>1012</v>
      </c>
      <c r="G126">
        <v>25130</v>
      </c>
      <c r="H126">
        <v>457736</v>
      </c>
      <c r="I126">
        <v>0</v>
      </c>
      <c r="J126">
        <v>0</v>
      </c>
    </row>
    <row r="127" spans="1:10" x14ac:dyDescent="0.25">
      <c r="A127">
        <v>2020</v>
      </c>
      <c r="B127" t="s">
        <v>49</v>
      </c>
      <c r="C127">
        <v>7</v>
      </c>
      <c r="D127">
        <v>1</v>
      </c>
      <c r="E127">
        <v>38860</v>
      </c>
      <c r="F127">
        <v>876</v>
      </c>
      <c r="G127">
        <v>24128</v>
      </c>
      <c r="H127">
        <v>487906</v>
      </c>
      <c r="I127">
        <v>0</v>
      </c>
      <c r="J127">
        <v>0</v>
      </c>
    </row>
    <row r="128" spans="1:10" x14ac:dyDescent="0.25">
      <c r="A128">
        <v>2020</v>
      </c>
      <c r="B128" t="s">
        <v>49</v>
      </c>
      <c r="C128">
        <v>7</v>
      </c>
      <c r="D128">
        <v>1</v>
      </c>
      <c r="E128">
        <v>43894</v>
      </c>
      <c r="F128">
        <v>756</v>
      </c>
      <c r="G128">
        <v>39998</v>
      </c>
      <c r="H128">
        <v>494984</v>
      </c>
      <c r="I128">
        <v>0</v>
      </c>
      <c r="J128">
        <v>0</v>
      </c>
    </row>
    <row r="129" spans="1:10" x14ac:dyDescent="0.25">
      <c r="A129">
        <v>2020</v>
      </c>
      <c r="B129" t="s">
        <v>49</v>
      </c>
      <c r="C129">
        <v>7</v>
      </c>
      <c r="D129">
        <v>1</v>
      </c>
      <c r="E129">
        <v>45436</v>
      </c>
      <c r="F129">
        <v>888</v>
      </c>
      <c r="G129">
        <v>28834</v>
      </c>
      <c r="H129">
        <v>547244</v>
      </c>
      <c r="I129">
        <v>0</v>
      </c>
      <c r="J129">
        <v>0</v>
      </c>
    </row>
    <row r="130" spans="1:10" x14ac:dyDescent="0.25">
      <c r="A130">
        <v>2020</v>
      </c>
      <c r="B130" t="s">
        <v>49</v>
      </c>
      <c r="C130">
        <v>7</v>
      </c>
      <c r="D130">
        <v>1</v>
      </c>
      <c r="E130">
        <v>48036</v>
      </c>
      <c r="F130">
        <v>1222</v>
      </c>
      <c r="G130">
        <v>29492</v>
      </c>
      <c r="H130">
        <v>535948</v>
      </c>
      <c r="I130">
        <v>0</v>
      </c>
      <c r="J130">
        <v>0</v>
      </c>
    </row>
    <row r="131" spans="1:10" x14ac:dyDescent="0.25">
      <c r="A131">
        <v>2020</v>
      </c>
      <c r="B131" t="s">
        <v>49</v>
      </c>
      <c r="C131">
        <v>7</v>
      </c>
      <c r="D131">
        <v>1</v>
      </c>
      <c r="E131">
        <v>47884</v>
      </c>
      <c r="F131">
        <v>842</v>
      </c>
      <c r="G131">
        <v>31658</v>
      </c>
      <c r="H131">
        <v>478500</v>
      </c>
      <c r="I131">
        <v>0</v>
      </c>
      <c r="J131">
        <v>0</v>
      </c>
    </row>
    <row r="132" spans="1:10" x14ac:dyDescent="0.25">
      <c r="A132">
        <v>2020</v>
      </c>
      <c r="B132" t="s">
        <v>49</v>
      </c>
      <c r="C132">
        <v>7</v>
      </c>
      <c r="D132">
        <v>1</v>
      </c>
      <c r="E132">
        <v>45000</v>
      </c>
      <c r="F132">
        <v>946</v>
      </c>
      <c r="G132">
        <v>30630</v>
      </c>
      <c r="H132">
        <v>485587</v>
      </c>
      <c r="I132">
        <v>0</v>
      </c>
      <c r="J132">
        <v>0</v>
      </c>
    </row>
    <row r="133" spans="1:10" x14ac:dyDescent="0.25">
      <c r="A133">
        <v>2020</v>
      </c>
      <c r="B133" t="s">
        <v>49</v>
      </c>
      <c r="C133">
        <v>7</v>
      </c>
      <c r="D133">
        <v>1</v>
      </c>
      <c r="E133">
        <v>46296</v>
      </c>
      <c r="F133">
        <v>958</v>
      </c>
      <c r="G133">
        <v>33676</v>
      </c>
      <c r="H133">
        <v>543933</v>
      </c>
      <c r="I133">
        <v>0</v>
      </c>
      <c r="J133">
        <v>0</v>
      </c>
    </row>
    <row r="134" spans="1:10" x14ac:dyDescent="0.25">
      <c r="A134">
        <v>2020</v>
      </c>
      <c r="B134" t="s">
        <v>49</v>
      </c>
      <c r="C134">
        <v>7</v>
      </c>
      <c r="D134">
        <v>2</v>
      </c>
      <c r="E134">
        <v>51122</v>
      </c>
      <c r="F134">
        <v>984</v>
      </c>
      <c r="G134">
        <v>39016</v>
      </c>
      <c r="H134">
        <v>580832</v>
      </c>
      <c r="I134">
        <v>0</v>
      </c>
      <c r="J134">
        <v>0</v>
      </c>
    </row>
    <row r="135" spans="1:10" x14ac:dyDescent="0.25">
      <c r="A135">
        <v>2020</v>
      </c>
      <c r="B135" t="s">
        <v>49</v>
      </c>
      <c r="C135">
        <v>7</v>
      </c>
      <c r="D135">
        <v>2</v>
      </c>
      <c r="E135">
        <v>51580</v>
      </c>
      <c r="F135">
        <v>958</v>
      </c>
      <c r="G135">
        <v>38816</v>
      </c>
      <c r="H135">
        <v>608224</v>
      </c>
      <c r="I135">
        <v>0</v>
      </c>
      <c r="J135">
        <v>0</v>
      </c>
    </row>
    <row r="136" spans="1:10" x14ac:dyDescent="0.25">
      <c r="A136">
        <v>2020</v>
      </c>
      <c r="B136" t="s">
        <v>49</v>
      </c>
      <c r="C136">
        <v>7</v>
      </c>
      <c r="D136">
        <v>2</v>
      </c>
      <c r="E136">
        <v>55498</v>
      </c>
      <c r="F136">
        <v>1040</v>
      </c>
      <c r="G136">
        <v>40578</v>
      </c>
      <c r="H136">
        <v>607896</v>
      </c>
      <c r="I136">
        <v>0</v>
      </c>
      <c r="J136">
        <v>0</v>
      </c>
    </row>
    <row r="137" spans="1:10" x14ac:dyDescent="0.25">
      <c r="A137">
        <v>2020</v>
      </c>
      <c r="B137" t="s">
        <v>49</v>
      </c>
      <c r="C137">
        <v>7</v>
      </c>
      <c r="D137">
        <v>2</v>
      </c>
      <c r="E137">
        <v>55508</v>
      </c>
      <c r="F137">
        <v>1082</v>
      </c>
      <c r="G137">
        <v>39962</v>
      </c>
      <c r="H137">
        <v>617606</v>
      </c>
      <c r="I137">
        <v>0</v>
      </c>
      <c r="J137">
        <v>0</v>
      </c>
    </row>
    <row r="138" spans="1:10" x14ac:dyDescent="0.25">
      <c r="A138">
        <v>2020</v>
      </c>
      <c r="B138" t="s">
        <v>49</v>
      </c>
      <c r="C138">
        <v>7</v>
      </c>
      <c r="D138">
        <v>2</v>
      </c>
      <c r="E138">
        <v>58212</v>
      </c>
      <c r="F138">
        <v>994</v>
      </c>
      <c r="G138">
        <v>36396</v>
      </c>
      <c r="H138">
        <v>541254</v>
      </c>
      <c r="I138">
        <v>0</v>
      </c>
      <c r="J138">
        <v>0</v>
      </c>
    </row>
    <row r="139" spans="1:10" x14ac:dyDescent="0.25">
      <c r="A139">
        <v>2020</v>
      </c>
      <c r="B139" t="s">
        <v>49</v>
      </c>
      <c r="C139">
        <v>7</v>
      </c>
      <c r="D139">
        <v>2</v>
      </c>
      <c r="E139">
        <v>56356</v>
      </c>
      <c r="F139">
        <v>1082</v>
      </c>
      <c r="G139">
        <v>35366</v>
      </c>
      <c r="H139">
        <v>531686</v>
      </c>
      <c r="I139">
        <v>0</v>
      </c>
      <c r="J139">
        <v>0</v>
      </c>
    </row>
    <row r="140" spans="1:10" x14ac:dyDescent="0.25">
      <c r="A140">
        <v>2020</v>
      </c>
      <c r="B140" t="s">
        <v>49</v>
      </c>
      <c r="C140">
        <v>7</v>
      </c>
      <c r="D140">
        <v>2</v>
      </c>
      <c r="E140">
        <v>59834</v>
      </c>
      <c r="F140">
        <v>1164</v>
      </c>
      <c r="G140">
        <v>41952</v>
      </c>
      <c r="H140">
        <v>666316</v>
      </c>
      <c r="I140">
        <v>0</v>
      </c>
      <c r="J140">
        <v>0</v>
      </c>
    </row>
    <row r="141" spans="1:10" x14ac:dyDescent="0.25">
      <c r="A141">
        <v>2020</v>
      </c>
      <c r="B141" t="s">
        <v>49</v>
      </c>
      <c r="C141">
        <v>7</v>
      </c>
      <c r="D141">
        <v>3</v>
      </c>
      <c r="E141">
        <v>65214</v>
      </c>
      <c r="F141">
        <v>1228</v>
      </c>
      <c r="G141">
        <v>41292</v>
      </c>
      <c r="H141">
        <v>704455</v>
      </c>
      <c r="I141">
        <v>0</v>
      </c>
      <c r="J141">
        <v>0</v>
      </c>
    </row>
    <row r="142" spans="1:10" x14ac:dyDescent="0.25">
      <c r="A142">
        <v>2020</v>
      </c>
      <c r="B142" t="s">
        <v>49</v>
      </c>
      <c r="C142">
        <v>7</v>
      </c>
      <c r="D142">
        <v>3</v>
      </c>
      <c r="E142">
        <v>70936</v>
      </c>
      <c r="F142">
        <v>1360</v>
      </c>
      <c r="G142">
        <v>45734</v>
      </c>
      <c r="H142">
        <v>714401</v>
      </c>
      <c r="I142">
        <v>0</v>
      </c>
      <c r="J142">
        <v>0</v>
      </c>
    </row>
    <row r="143" spans="1:10" x14ac:dyDescent="0.25">
      <c r="A143">
        <v>2020</v>
      </c>
      <c r="B143" t="s">
        <v>49</v>
      </c>
      <c r="C143">
        <v>7</v>
      </c>
      <c r="D143">
        <v>3</v>
      </c>
      <c r="E143">
        <v>69648</v>
      </c>
      <c r="F143">
        <v>1352</v>
      </c>
      <c r="G143">
        <v>34972</v>
      </c>
      <c r="H143">
        <v>759439</v>
      </c>
      <c r="I143">
        <v>0</v>
      </c>
      <c r="J143">
        <v>0</v>
      </c>
    </row>
    <row r="144" spans="1:10" x14ac:dyDescent="0.25">
      <c r="A144">
        <v>2020</v>
      </c>
      <c r="B144" t="s">
        <v>49</v>
      </c>
      <c r="C144">
        <v>7</v>
      </c>
      <c r="D144">
        <v>3</v>
      </c>
      <c r="E144">
        <v>74822</v>
      </c>
      <c r="F144">
        <v>1086</v>
      </c>
      <c r="G144">
        <v>47164</v>
      </c>
      <c r="H144">
        <v>778553</v>
      </c>
      <c r="I144">
        <v>0</v>
      </c>
      <c r="J144">
        <v>0</v>
      </c>
    </row>
    <row r="145" spans="1:10" x14ac:dyDescent="0.25">
      <c r="A145">
        <v>2020</v>
      </c>
      <c r="B145" t="s">
        <v>49</v>
      </c>
      <c r="C145">
        <v>7</v>
      </c>
      <c r="D145">
        <v>3</v>
      </c>
      <c r="E145">
        <v>80470</v>
      </c>
      <c r="F145">
        <v>1350</v>
      </c>
      <c r="G145">
        <v>45460</v>
      </c>
      <c r="H145">
        <v>654566</v>
      </c>
      <c r="I145">
        <v>0</v>
      </c>
      <c r="J145">
        <v>0</v>
      </c>
    </row>
    <row r="146" spans="1:10" x14ac:dyDescent="0.25">
      <c r="A146">
        <v>2020</v>
      </c>
      <c r="B146" t="s">
        <v>49</v>
      </c>
      <c r="C146">
        <v>7</v>
      </c>
      <c r="D146">
        <v>3</v>
      </c>
      <c r="E146">
        <v>73612</v>
      </c>
      <c r="F146">
        <v>1192</v>
      </c>
      <c r="G146">
        <v>48606</v>
      </c>
      <c r="H146">
        <v>708451</v>
      </c>
      <c r="I146">
        <v>0</v>
      </c>
      <c r="J146">
        <v>0</v>
      </c>
    </row>
    <row r="147" spans="1:10" x14ac:dyDescent="0.25">
      <c r="A147">
        <v>2020</v>
      </c>
      <c r="B147" t="s">
        <v>49</v>
      </c>
      <c r="C147">
        <v>7</v>
      </c>
      <c r="D147">
        <v>3</v>
      </c>
      <c r="E147">
        <v>78340</v>
      </c>
      <c r="F147">
        <v>1342</v>
      </c>
      <c r="G147">
        <v>55178</v>
      </c>
      <c r="H147">
        <v>768496</v>
      </c>
      <c r="I147">
        <v>0</v>
      </c>
      <c r="J147">
        <v>0</v>
      </c>
    </row>
    <row r="148" spans="1:10" x14ac:dyDescent="0.25">
      <c r="A148">
        <v>2020</v>
      </c>
      <c r="B148" t="s">
        <v>49</v>
      </c>
      <c r="C148">
        <v>7</v>
      </c>
      <c r="D148">
        <v>4</v>
      </c>
      <c r="E148">
        <v>91202</v>
      </c>
      <c r="F148">
        <v>2260</v>
      </c>
      <c r="G148">
        <v>63750</v>
      </c>
      <c r="H148">
        <v>806412</v>
      </c>
      <c r="I148">
        <v>0</v>
      </c>
      <c r="J148">
        <v>0</v>
      </c>
    </row>
    <row r="149" spans="1:10" x14ac:dyDescent="0.25">
      <c r="A149">
        <v>2020</v>
      </c>
      <c r="B149" t="s">
        <v>49</v>
      </c>
      <c r="C149">
        <v>7</v>
      </c>
      <c r="D149">
        <v>4</v>
      </c>
      <c r="E149">
        <v>96886</v>
      </c>
      <c r="F149">
        <v>1510</v>
      </c>
      <c r="G149">
        <v>66652</v>
      </c>
      <c r="H149">
        <v>846826</v>
      </c>
      <c r="I149">
        <v>0</v>
      </c>
      <c r="J149">
        <v>0</v>
      </c>
    </row>
    <row r="150" spans="1:10" x14ac:dyDescent="0.25">
      <c r="A150">
        <v>2020</v>
      </c>
      <c r="B150" t="s">
        <v>49</v>
      </c>
      <c r="C150">
        <v>7</v>
      </c>
      <c r="D150">
        <v>4</v>
      </c>
      <c r="E150">
        <v>97776</v>
      </c>
      <c r="F150">
        <v>1526</v>
      </c>
      <c r="G150">
        <v>65028</v>
      </c>
      <c r="H150">
        <v>863677</v>
      </c>
      <c r="I150">
        <v>0</v>
      </c>
      <c r="J150">
        <v>0</v>
      </c>
    </row>
    <row r="151" spans="1:10" x14ac:dyDescent="0.25">
      <c r="A151">
        <v>2020</v>
      </c>
      <c r="B151" t="s">
        <v>49</v>
      </c>
      <c r="C151">
        <v>7</v>
      </c>
      <c r="D151">
        <v>4</v>
      </c>
      <c r="E151">
        <v>100144</v>
      </c>
      <c r="F151">
        <v>1406</v>
      </c>
      <c r="G151">
        <v>74250</v>
      </c>
      <c r="H151">
        <v>955520</v>
      </c>
      <c r="I151">
        <v>0</v>
      </c>
      <c r="J151">
        <v>0</v>
      </c>
    </row>
    <row r="152" spans="1:10" x14ac:dyDescent="0.25">
      <c r="A152">
        <v>2020</v>
      </c>
      <c r="B152" t="s">
        <v>49</v>
      </c>
      <c r="C152">
        <v>7</v>
      </c>
      <c r="D152">
        <v>4</v>
      </c>
      <c r="E152">
        <v>97864</v>
      </c>
      <c r="F152">
        <v>1408</v>
      </c>
      <c r="G152">
        <v>63024</v>
      </c>
      <c r="H152">
        <v>1001447</v>
      </c>
      <c r="I152">
        <v>0</v>
      </c>
      <c r="J152">
        <v>0</v>
      </c>
    </row>
    <row r="153" spans="1:10" x14ac:dyDescent="0.25">
      <c r="A153">
        <v>2020</v>
      </c>
      <c r="B153" t="s">
        <v>49</v>
      </c>
      <c r="C153">
        <v>7</v>
      </c>
      <c r="D153">
        <v>4</v>
      </c>
      <c r="E153">
        <v>92968</v>
      </c>
      <c r="F153">
        <v>1284</v>
      </c>
      <c r="G153">
        <v>68708</v>
      </c>
      <c r="H153">
        <v>1023452</v>
      </c>
      <c r="I153">
        <v>0</v>
      </c>
      <c r="J153">
        <v>0</v>
      </c>
    </row>
    <row r="154" spans="1:10" x14ac:dyDescent="0.25">
      <c r="A154">
        <v>2020</v>
      </c>
      <c r="B154" t="s">
        <v>49</v>
      </c>
      <c r="C154">
        <v>7</v>
      </c>
      <c r="D154">
        <v>4</v>
      </c>
      <c r="E154">
        <v>99262</v>
      </c>
      <c r="F154">
        <v>1548</v>
      </c>
      <c r="G154">
        <v>71366</v>
      </c>
      <c r="H154">
        <v>944078</v>
      </c>
      <c r="I154">
        <v>0</v>
      </c>
      <c r="J154">
        <v>0</v>
      </c>
    </row>
    <row r="155" spans="1:10" x14ac:dyDescent="0.25">
      <c r="A155">
        <v>2020</v>
      </c>
      <c r="B155" t="s">
        <v>49</v>
      </c>
      <c r="C155">
        <v>7</v>
      </c>
      <c r="D155">
        <v>5</v>
      </c>
      <c r="E155">
        <v>104958</v>
      </c>
      <c r="F155">
        <v>1550</v>
      </c>
      <c r="G155">
        <v>65772</v>
      </c>
      <c r="H155">
        <v>1027633</v>
      </c>
      <c r="I155">
        <v>0</v>
      </c>
      <c r="J155">
        <v>0</v>
      </c>
    </row>
    <row r="156" spans="1:10" x14ac:dyDescent="0.25">
      <c r="A156">
        <v>2020</v>
      </c>
      <c r="B156" t="s">
        <v>49</v>
      </c>
      <c r="C156">
        <v>7</v>
      </c>
      <c r="D156">
        <v>5</v>
      </c>
      <c r="E156">
        <v>109936</v>
      </c>
      <c r="F156">
        <v>1568</v>
      </c>
      <c r="G156">
        <v>74850</v>
      </c>
      <c r="H156">
        <v>1258972</v>
      </c>
      <c r="I156">
        <v>0</v>
      </c>
      <c r="J156">
        <v>0</v>
      </c>
    </row>
    <row r="157" spans="1:10" x14ac:dyDescent="0.25">
      <c r="A157">
        <v>2020</v>
      </c>
      <c r="B157" t="s">
        <v>49</v>
      </c>
      <c r="C157">
        <v>7</v>
      </c>
      <c r="D157">
        <v>5</v>
      </c>
      <c r="E157">
        <v>114972</v>
      </c>
      <c r="F157">
        <v>1530</v>
      </c>
      <c r="G157">
        <v>73108</v>
      </c>
      <c r="H157">
        <v>1156170</v>
      </c>
      <c r="I157">
        <v>0</v>
      </c>
      <c r="J157">
        <v>0</v>
      </c>
    </row>
    <row r="158" spans="1:10" x14ac:dyDescent="0.25">
      <c r="A158">
        <v>2020</v>
      </c>
      <c r="B158" t="s">
        <v>50</v>
      </c>
      <c r="C158">
        <v>8</v>
      </c>
      <c r="D158">
        <v>1</v>
      </c>
      <c r="E158">
        <v>110234</v>
      </c>
      <c r="F158">
        <v>1708</v>
      </c>
      <c r="G158">
        <v>102736</v>
      </c>
      <c r="H158">
        <v>1075152</v>
      </c>
      <c r="I158">
        <v>0</v>
      </c>
      <c r="J158">
        <v>0</v>
      </c>
    </row>
    <row r="159" spans="1:10" x14ac:dyDescent="0.25">
      <c r="A159">
        <v>2020</v>
      </c>
      <c r="B159" t="s">
        <v>50</v>
      </c>
      <c r="C159">
        <v>8</v>
      </c>
      <c r="D159">
        <v>1</v>
      </c>
      <c r="E159">
        <v>105344</v>
      </c>
      <c r="F159">
        <v>1520</v>
      </c>
      <c r="G159">
        <v>80710</v>
      </c>
      <c r="H159">
        <v>971046</v>
      </c>
      <c r="I159">
        <v>0</v>
      </c>
      <c r="J159">
        <v>0</v>
      </c>
    </row>
    <row r="160" spans="1:10" x14ac:dyDescent="0.25">
      <c r="A160">
        <v>2020</v>
      </c>
      <c r="B160" t="s">
        <v>50</v>
      </c>
      <c r="C160">
        <v>8</v>
      </c>
      <c r="D160">
        <v>1</v>
      </c>
      <c r="E160">
        <v>100982</v>
      </c>
      <c r="F160">
        <v>1612</v>
      </c>
      <c r="G160">
        <v>86140</v>
      </c>
      <c r="H160">
        <v>1188564</v>
      </c>
      <c r="I160">
        <v>0</v>
      </c>
      <c r="J160">
        <v>0</v>
      </c>
    </row>
    <row r="161" spans="1:10" x14ac:dyDescent="0.25">
      <c r="A161">
        <v>2020</v>
      </c>
      <c r="B161" t="s">
        <v>50</v>
      </c>
      <c r="C161">
        <v>8</v>
      </c>
      <c r="D161">
        <v>1</v>
      </c>
      <c r="E161">
        <v>102564</v>
      </c>
      <c r="F161">
        <v>1698</v>
      </c>
      <c r="G161">
        <v>102440</v>
      </c>
      <c r="H161">
        <v>1184823</v>
      </c>
      <c r="I161">
        <v>0</v>
      </c>
      <c r="J161">
        <v>0</v>
      </c>
    </row>
    <row r="162" spans="1:10" x14ac:dyDescent="0.25">
      <c r="A162">
        <v>2020</v>
      </c>
      <c r="B162" t="s">
        <v>50</v>
      </c>
      <c r="C162">
        <v>8</v>
      </c>
      <c r="D162">
        <v>1</v>
      </c>
      <c r="E162">
        <v>113252</v>
      </c>
      <c r="F162">
        <v>1838</v>
      </c>
      <c r="G162">
        <v>91166</v>
      </c>
      <c r="H162">
        <v>1234791</v>
      </c>
      <c r="I162">
        <v>0</v>
      </c>
      <c r="J162">
        <v>0</v>
      </c>
    </row>
    <row r="163" spans="1:10" x14ac:dyDescent="0.25">
      <c r="A163">
        <v>2020</v>
      </c>
      <c r="B163" t="s">
        <v>50</v>
      </c>
      <c r="C163">
        <v>8</v>
      </c>
      <c r="D163">
        <v>1</v>
      </c>
      <c r="E163">
        <v>124340</v>
      </c>
      <c r="F163">
        <v>1798</v>
      </c>
      <c r="G163">
        <v>100282</v>
      </c>
      <c r="H163">
        <v>1356545</v>
      </c>
      <c r="I163">
        <v>0</v>
      </c>
      <c r="J163">
        <v>0</v>
      </c>
    </row>
    <row r="164" spans="1:10" x14ac:dyDescent="0.25">
      <c r="A164">
        <v>2020</v>
      </c>
      <c r="B164" t="s">
        <v>50</v>
      </c>
      <c r="C164">
        <v>8</v>
      </c>
      <c r="D164">
        <v>1</v>
      </c>
      <c r="E164">
        <v>122910</v>
      </c>
      <c r="F164">
        <v>1872</v>
      </c>
      <c r="G164">
        <v>100774</v>
      </c>
      <c r="H164">
        <v>1344387</v>
      </c>
      <c r="I164">
        <v>0</v>
      </c>
      <c r="J164">
        <v>0</v>
      </c>
    </row>
    <row r="165" spans="1:10" x14ac:dyDescent="0.25">
      <c r="A165">
        <v>2020</v>
      </c>
      <c r="B165" t="s">
        <v>50</v>
      </c>
      <c r="C165">
        <v>8</v>
      </c>
      <c r="D165">
        <v>2</v>
      </c>
      <c r="E165">
        <v>130312</v>
      </c>
      <c r="F165">
        <v>1750</v>
      </c>
      <c r="G165">
        <v>104270</v>
      </c>
      <c r="H165">
        <v>1475801</v>
      </c>
      <c r="I165">
        <v>0</v>
      </c>
      <c r="J165">
        <v>0</v>
      </c>
    </row>
    <row r="166" spans="1:10" x14ac:dyDescent="0.25">
      <c r="A166">
        <v>2020</v>
      </c>
      <c r="B166" t="s">
        <v>50</v>
      </c>
      <c r="C166">
        <v>8</v>
      </c>
      <c r="D166">
        <v>2</v>
      </c>
      <c r="E166">
        <v>124234</v>
      </c>
      <c r="F166">
        <v>2026</v>
      </c>
      <c r="G166">
        <v>108948</v>
      </c>
      <c r="H166">
        <v>1201940</v>
      </c>
      <c r="I166">
        <v>0</v>
      </c>
      <c r="J166">
        <v>0</v>
      </c>
    </row>
    <row r="167" spans="1:10" x14ac:dyDescent="0.25">
      <c r="A167">
        <v>2020</v>
      </c>
      <c r="B167" t="s">
        <v>50</v>
      </c>
      <c r="C167">
        <v>8</v>
      </c>
      <c r="D167">
        <v>2</v>
      </c>
      <c r="E167">
        <v>106032</v>
      </c>
      <c r="F167">
        <v>1774</v>
      </c>
      <c r="G167">
        <v>94724</v>
      </c>
      <c r="H167">
        <v>1323804</v>
      </c>
      <c r="I167">
        <v>0</v>
      </c>
      <c r="J167">
        <v>0</v>
      </c>
    </row>
    <row r="168" spans="1:10" x14ac:dyDescent="0.25">
      <c r="A168">
        <v>2020</v>
      </c>
      <c r="B168" t="s">
        <v>50</v>
      </c>
      <c r="C168">
        <v>8</v>
      </c>
      <c r="D168">
        <v>2</v>
      </c>
      <c r="E168">
        <v>122504</v>
      </c>
      <c r="F168">
        <v>1670</v>
      </c>
      <c r="G168">
        <v>112922</v>
      </c>
      <c r="H168">
        <v>1498659</v>
      </c>
      <c r="I168">
        <v>0</v>
      </c>
      <c r="J168">
        <v>0</v>
      </c>
    </row>
    <row r="169" spans="1:10" x14ac:dyDescent="0.25">
      <c r="A169">
        <v>2020</v>
      </c>
      <c r="B169" t="s">
        <v>50</v>
      </c>
      <c r="C169">
        <v>8</v>
      </c>
      <c r="D169">
        <v>2</v>
      </c>
      <c r="E169">
        <v>134132</v>
      </c>
      <c r="F169">
        <v>1900</v>
      </c>
      <c r="G169">
        <v>115518</v>
      </c>
      <c r="H169">
        <v>1732736</v>
      </c>
      <c r="I169">
        <v>0</v>
      </c>
      <c r="J169">
        <v>0</v>
      </c>
    </row>
    <row r="170" spans="1:10" x14ac:dyDescent="0.25">
      <c r="A170">
        <v>2020</v>
      </c>
      <c r="B170" t="s">
        <v>50</v>
      </c>
      <c r="C170">
        <v>8</v>
      </c>
      <c r="D170">
        <v>2</v>
      </c>
      <c r="E170">
        <v>128282</v>
      </c>
      <c r="F170">
        <v>2012</v>
      </c>
      <c r="G170">
        <v>109552</v>
      </c>
      <c r="H170">
        <v>1664247</v>
      </c>
      <c r="I170">
        <v>0</v>
      </c>
      <c r="J170">
        <v>0</v>
      </c>
    </row>
    <row r="171" spans="1:10" x14ac:dyDescent="0.25">
      <c r="A171">
        <v>2020</v>
      </c>
      <c r="B171" t="s">
        <v>50</v>
      </c>
      <c r="C171">
        <v>8</v>
      </c>
      <c r="D171">
        <v>2</v>
      </c>
      <c r="E171">
        <v>131220</v>
      </c>
      <c r="F171">
        <v>1978</v>
      </c>
      <c r="G171">
        <v>113840</v>
      </c>
      <c r="H171">
        <v>1743109</v>
      </c>
      <c r="I171">
        <v>0</v>
      </c>
      <c r="J171">
        <v>0</v>
      </c>
    </row>
    <row r="172" spans="1:10" x14ac:dyDescent="0.25">
      <c r="A172">
        <v>2020</v>
      </c>
      <c r="B172" t="s">
        <v>50</v>
      </c>
      <c r="C172">
        <v>8</v>
      </c>
      <c r="D172">
        <v>3</v>
      </c>
      <c r="E172">
        <v>127972</v>
      </c>
      <c r="F172">
        <v>1904</v>
      </c>
      <c r="G172">
        <v>106232</v>
      </c>
      <c r="H172">
        <v>1554154</v>
      </c>
      <c r="I172">
        <v>0</v>
      </c>
      <c r="J172">
        <v>0</v>
      </c>
    </row>
    <row r="173" spans="1:10" x14ac:dyDescent="0.25">
      <c r="A173">
        <v>2020</v>
      </c>
      <c r="B173" t="s">
        <v>50</v>
      </c>
      <c r="C173">
        <v>8</v>
      </c>
      <c r="D173">
        <v>3</v>
      </c>
      <c r="E173">
        <v>116192</v>
      </c>
      <c r="F173">
        <v>1904</v>
      </c>
      <c r="G173">
        <v>114808</v>
      </c>
      <c r="H173">
        <v>1411290</v>
      </c>
      <c r="I173">
        <v>0</v>
      </c>
      <c r="J173">
        <v>0</v>
      </c>
    </row>
    <row r="174" spans="1:10" x14ac:dyDescent="0.25">
      <c r="A174">
        <v>2020</v>
      </c>
      <c r="B174" t="s">
        <v>50</v>
      </c>
      <c r="C174">
        <v>8</v>
      </c>
      <c r="D174">
        <v>3</v>
      </c>
      <c r="E174">
        <v>108596</v>
      </c>
      <c r="F174">
        <v>1760</v>
      </c>
      <c r="G174">
        <v>116344</v>
      </c>
      <c r="H174">
        <v>1621330</v>
      </c>
      <c r="I174">
        <v>0</v>
      </c>
      <c r="J174">
        <v>0</v>
      </c>
    </row>
    <row r="175" spans="1:10" x14ac:dyDescent="0.25">
      <c r="A175">
        <v>2020</v>
      </c>
      <c r="B175" t="s">
        <v>50</v>
      </c>
      <c r="C175">
        <v>8</v>
      </c>
      <c r="D175">
        <v>3</v>
      </c>
      <c r="E175">
        <v>130048</v>
      </c>
      <c r="F175">
        <v>2198</v>
      </c>
      <c r="G175">
        <v>120910</v>
      </c>
      <c r="H175">
        <v>1670001</v>
      </c>
      <c r="I175">
        <v>0</v>
      </c>
      <c r="J175">
        <v>0</v>
      </c>
    </row>
    <row r="176" spans="1:10" x14ac:dyDescent="0.25">
      <c r="A176">
        <v>2020</v>
      </c>
      <c r="B176" t="s">
        <v>50</v>
      </c>
      <c r="C176">
        <v>8</v>
      </c>
      <c r="D176">
        <v>3</v>
      </c>
      <c r="E176">
        <v>138392</v>
      </c>
      <c r="F176">
        <v>1958</v>
      </c>
      <c r="G176">
        <v>118730</v>
      </c>
      <c r="H176">
        <v>1821066</v>
      </c>
      <c r="I176">
        <v>0</v>
      </c>
      <c r="J176">
        <v>0</v>
      </c>
    </row>
    <row r="177" spans="1:10" x14ac:dyDescent="0.25">
      <c r="A177">
        <v>2020</v>
      </c>
      <c r="B177" t="s">
        <v>50</v>
      </c>
      <c r="C177">
        <v>8</v>
      </c>
      <c r="D177">
        <v>3</v>
      </c>
      <c r="E177">
        <v>137036</v>
      </c>
      <c r="F177">
        <v>1962</v>
      </c>
      <c r="G177">
        <v>123746</v>
      </c>
      <c r="H177">
        <v>1711390</v>
      </c>
      <c r="I177">
        <v>0</v>
      </c>
      <c r="J177">
        <v>0</v>
      </c>
    </row>
    <row r="178" spans="1:10" x14ac:dyDescent="0.25">
      <c r="A178">
        <v>2020</v>
      </c>
      <c r="B178" t="s">
        <v>50</v>
      </c>
      <c r="C178">
        <v>8</v>
      </c>
      <c r="D178">
        <v>3</v>
      </c>
      <c r="E178">
        <v>138058</v>
      </c>
      <c r="F178">
        <v>1906</v>
      </c>
      <c r="G178">
        <v>125716</v>
      </c>
      <c r="H178">
        <v>1978145</v>
      </c>
      <c r="I178">
        <v>0</v>
      </c>
      <c r="J178">
        <v>0</v>
      </c>
    </row>
    <row r="179" spans="1:10" x14ac:dyDescent="0.25">
      <c r="A179">
        <v>2020</v>
      </c>
      <c r="B179" t="s">
        <v>50</v>
      </c>
      <c r="C179">
        <v>8</v>
      </c>
      <c r="D179">
        <v>4</v>
      </c>
      <c r="E179">
        <v>140134</v>
      </c>
      <c r="F179">
        <v>1836</v>
      </c>
      <c r="G179">
        <v>118202</v>
      </c>
      <c r="H179">
        <v>1757100</v>
      </c>
      <c r="I179">
        <v>0</v>
      </c>
      <c r="J179">
        <v>0</v>
      </c>
    </row>
    <row r="180" spans="1:10" x14ac:dyDescent="0.25">
      <c r="A180">
        <v>2020</v>
      </c>
      <c r="B180" t="s">
        <v>50</v>
      </c>
      <c r="C180">
        <v>8</v>
      </c>
      <c r="D180">
        <v>4</v>
      </c>
      <c r="E180">
        <v>123498</v>
      </c>
      <c r="F180">
        <v>1692</v>
      </c>
      <c r="G180">
        <v>113792</v>
      </c>
      <c r="H180">
        <v>1471784</v>
      </c>
      <c r="I180">
        <v>0</v>
      </c>
      <c r="J180">
        <v>0</v>
      </c>
    </row>
    <row r="181" spans="1:10" x14ac:dyDescent="0.25">
      <c r="A181">
        <v>2020</v>
      </c>
      <c r="B181" t="s">
        <v>50</v>
      </c>
      <c r="C181">
        <v>8</v>
      </c>
      <c r="D181">
        <v>4</v>
      </c>
      <c r="E181">
        <v>119392</v>
      </c>
      <c r="F181">
        <v>1708</v>
      </c>
      <c r="G181">
        <v>132610</v>
      </c>
      <c r="H181">
        <v>1709980</v>
      </c>
      <c r="I181">
        <v>0</v>
      </c>
      <c r="J181">
        <v>0</v>
      </c>
    </row>
    <row r="182" spans="1:10" x14ac:dyDescent="0.25">
      <c r="A182">
        <v>2020</v>
      </c>
      <c r="B182" t="s">
        <v>50</v>
      </c>
      <c r="C182">
        <v>8</v>
      </c>
      <c r="D182">
        <v>4</v>
      </c>
      <c r="E182">
        <v>133746</v>
      </c>
      <c r="F182">
        <v>2132</v>
      </c>
      <c r="G182">
        <v>128302</v>
      </c>
      <c r="H182">
        <v>1738611</v>
      </c>
      <c r="I182">
        <v>0</v>
      </c>
      <c r="J182">
        <v>0</v>
      </c>
    </row>
    <row r="183" spans="1:10" x14ac:dyDescent="0.25">
      <c r="A183">
        <v>2020</v>
      </c>
      <c r="B183" t="s">
        <v>50</v>
      </c>
      <c r="C183">
        <v>8</v>
      </c>
      <c r="D183">
        <v>4</v>
      </c>
      <c r="E183">
        <v>151990</v>
      </c>
      <c r="F183">
        <v>2034</v>
      </c>
      <c r="G183">
        <v>112382</v>
      </c>
      <c r="H183">
        <v>2010490</v>
      </c>
      <c r="I183">
        <v>0</v>
      </c>
      <c r="J183">
        <v>0</v>
      </c>
    </row>
    <row r="184" spans="1:10" x14ac:dyDescent="0.25">
      <c r="A184">
        <v>2020</v>
      </c>
      <c r="B184" t="s">
        <v>50</v>
      </c>
      <c r="C184">
        <v>8</v>
      </c>
      <c r="D184">
        <v>4</v>
      </c>
      <c r="E184">
        <v>153654</v>
      </c>
      <c r="F184">
        <v>2132</v>
      </c>
      <c r="G184">
        <v>119240</v>
      </c>
      <c r="H184">
        <v>1960294</v>
      </c>
      <c r="I184">
        <v>0</v>
      </c>
      <c r="J184">
        <v>0</v>
      </c>
    </row>
    <row r="185" spans="1:10" x14ac:dyDescent="0.25">
      <c r="A185">
        <v>2020</v>
      </c>
      <c r="B185" t="s">
        <v>50</v>
      </c>
      <c r="C185">
        <v>8</v>
      </c>
      <c r="D185">
        <v>4</v>
      </c>
      <c r="E185">
        <v>153314</v>
      </c>
      <c r="F185">
        <v>2038</v>
      </c>
      <c r="G185">
        <v>128950</v>
      </c>
      <c r="H185">
        <v>1968078</v>
      </c>
      <c r="I185">
        <v>0</v>
      </c>
      <c r="J185">
        <v>0</v>
      </c>
    </row>
    <row r="186" spans="1:10" x14ac:dyDescent="0.25">
      <c r="A186">
        <v>2020</v>
      </c>
      <c r="B186" t="s">
        <v>50</v>
      </c>
      <c r="C186">
        <v>8</v>
      </c>
      <c r="D186">
        <v>5</v>
      </c>
      <c r="E186">
        <v>156958</v>
      </c>
      <c r="F186">
        <v>1886</v>
      </c>
      <c r="G186">
        <v>129964</v>
      </c>
      <c r="H186">
        <v>2118903</v>
      </c>
      <c r="I186">
        <v>0</v>
      </c>
      <c r="J186">
        <v>0</v>
      </c>
    </row>
    <row r="187" spans="1:10" x14ac:dyDescent="0.25">
      <c r="A187">
        <v>2020</v>
      </c>
      <c r="B187" t="s">
        <v>50</v>
      </c>
      <c r="C187">
        <v>8</v>
      </c>
      <c r="D187">
        <v>5</v>
      </c>
      <c r="E187">
        <v>158922</v>
      </c>
      <c r="F187">
        <v>1920</v>
      </c>
      <c r="G187">
        <v>120844</v>
      </c>
      <c r="H187">
        <v>1872952</v>
      </c>
      <c r="I187">
        <v>0</v>
      </c>
      <c r="J187">
        <v>0</v>
      </c>
    </row>
    <row r="188" spans="1:10" x14ac:dyDescent="0.25">
      <c r="A188">
        <v>2020</v>
      </c>
      <c r="B188" t="s">
        <v>50</v>
      </c>
      <c r="C188">
        <v>8</v>
      </c>
      <c r="D188">
        <v>5</v>
      </c>
      <c r="E188">
        <v>137532</v>
      </c>
      <c r="F188">
        <v>1632</v>
      </c>
      <c r="G188">
        <v>128870</v>
      </c>
      <c r="H188">
        <v>2033164</v>
      </c>
      <c r="I188">
        <v>0</v>
      </c>
      <c r="J188">
        <v>0</v>
      </c>
    </row>
    <row r="189" spans="1:10" x14ac:dyDescent="0.25">
      <c r="A189">
        <v>2020</v>
      </c>
      <c r="B189" t="s">
        <v>51</v>
      </c>
      <c r="C189">
        <v>9</v>
      </c>
      <c r="D189">
        <v>1</v>
      </c>
      <c r="E189">
        <v>156336</v>
      </c>
      <c r="F189">
        <v>2054</v>
      </c>
      <c r="G189">
        <v>124294</v>
      </c>
      <c r="H189">
        <v>2053776</v>
      </c>
      <c r="I189">
        <v>0</v>
      </c>
      <c r="J189">
        <v>0</v>
      </c>
    </row>
    <row r="190" spans="1:10" x14ac:dyDescent="0.25">
      <c r="A190">
        <v>2020</v>
      </c>
      <c r="B190" t="s">
        <v>51</v>
      </c>
      <c r="C190">
        <v>9</v>
      </c>
      <c r="D190">
        <v>1</v>
      </c>
      <c r="E190">
        <v>165730</v>
      </c>
      <c r="F190">
        <v>2052</v>
      </c>
      <c r="G190">
        <v>135752</v>
      </c>
      <c r="H190">
        <v>2234482</v>
      </c>
      <c r="I190">
        <v>0</v>
      </c>
      <c r="J190">
        <v>0</v>
      </c>
    </row>
    <row r="191" spans="1:10" x14ac:dyDescent="0.25">
      <c r="A191">
        <v>2020</v>
      </c>
      <c r="B191" t="s">
        <v>51</v>
      </c>
      <c r="C191">
        <v>9</v>
      </c>
      <c r="D191">
        <v>1</v>
      </c>
      <c r="E191">
        <v>168318</v>
      </c>
      <c r="F191">
        <v>2166</v>
      </c>
      <c r="G191">
        <v>135020</v>
      </c>
      <c r="H191">
        <v>2295337</v>
      </c>
      <c r="I191">
        <v>0</v>
      </c>
      <c r="J191">
        <v>0</v>
      </c>
    </row>
    <row r="192" spans="1:10" x14ac:dyDescent="0.25">
      <c r="A192">
        <v>2020</v>
      </c>
      <c r="B192" t="s">
        <v>51</v>
      </c>
      <c r="C192">
        <v>9</v>
      </c>
      <c r="D192">
        <v>1</v>
      </c>
      <c r="E192">
        <v>174214</v>
      </c>
      <c r="F192">
        <v>2132</v>
      </c>
      <c r="G192">
        <v>139208</v>
      </c>
      <c r="H192">
        <v>2204052</v>
      </c>
      <c r="I192">
        <v>0</v>
      </c>
      <c r="J192">
        <v>0</v>
      </c>
    </row>
    <row r="193" spans="1:10" x14ac:dyDescent="0.25">
      <c r="A193">
        <v>2020</v>
      </c>
      <c r="B193" t="s">
        <v>51</v>
      </c>
      <c r="C193">
        <v>9</v>
      </c>
      <c r="D193">
        <v>1</v>
      </c>
      <c r="E193">
        <v>181212</v>
      </c>
      <c r="F193">
        <v>2088</v>
      </c>
      <c r="G193">
        <v>146330</v>
      </c>
      <c r="H193">
        <v>2271104</v>
      </c>
      <c r="I193">
        <v>0</v>
      </c>
      <c r="J193">
        <v>0</v>
      </c>
    </row>
    <row r="194" spans="1:10" x14ac:dyDescent="0.25">
      <c r="A194">
        <v>2020</v>
      </c>
      <c r="B194" t="s">
        <v>51</v>
      </c>
      <c r="C194">
        <v>9</v>
      </c>
      <c r="D194">
        <v>1</v>
      </c>
      <c r="E194">
        <v>183450</v>
      </c>
      <c r="F194">
        <v>2010</v>
      </c>
      <c r="G194">
        <v>139260</v>
      </c>
      <c r="H194">
        <v>1877011</v>
      </c>
      <c r="I194">
        <v>0</v>
      </c>
      <c r="J194">
        <v>0</v>
      </c>
    </row>
    <row r="195" spans="1:10" x14ac:dyDescent="0.25">
      <c r="A195">
        <v>2020</v>
      </c>
      <c r="B195" t="s">
        <v>51</v>
      </c>
      <c r="C195">
        <v>9</v>
      </c>
      <c r="D195">
        <v>1</v>
      </c>
      <c r="E195">
        <v>150030</v>
      </c>
      <c r="F195">
        <v>2258</v>
      </c>
      <c r="G195">
        <v>148232</v>
      </c>
      <c r="H195">
        <v>2056518</v>
      </c>
      <c r="I195">
        <v>0</v>
      </c>
      <c r="J195">
        <v>0</v>
      </c>
    </row>
    <row r="196" spans="1:10" x14ac:dyDescent="0.25">
      <c r="A196">
        <v>2020</v>
      </c>
      <c r="B196" t="s">
        <v>51</v>
      </c>
      <c r="C196">
        <v>9</v>
      </c>
      <c r="D196">
        <v>2</v>
      </c>
      <c r="E196">
        <v>179710</v>
      </c>
      <c r="F196">
        <v>2214</v>
      </c>
      <c r="G196">
        <v>149216</v>
      </c>
      <c r="H196">
        <v>2360944</v>
      </c>
      <c r="I196">
        <v>0</v>
      </c>
      <c r="J196">
        <v>0</v>
      </c>
    </row>
    <row r="197" spans="1:10" x14ac:dyDescent="0.25">
      <c r="A197">
        <v>2020</v>
      </c>
      <c r="B197" t="s">
        <v>51</v>
      </c>
      <c r="C197">
        <v>9</v>
      </c>
      <c r="D197">
        <v>2</v>
      </c>
      <c r="E197">
        <v>191072</v>
      </c>
      <c r="F197">
        <v>2336</v>
      </c>
      <c r="G197">
        <v>146124</v>
      </c>
      <c r="H197">
        <v>2299719</v>
      </c>
      <c r="I197">
        <v>0</v>
      </c>
      <c r="J197">
        <v>0</v>
      </c>
    </row>
    <row r="198" spans="1:10" x14ac:dyDescent="0.25">
      <c r="A198">
        <v>2020</v>
      </c>
      <c r="B198" t="s">
        <v>51</v>
      </c>
      <c r="C198">
        <v>9</v>
      </c>
      <c r="D198">
        <v>2</v>
      </c>
      <c r="E198">
        <v>193524</v>
      </c>
      <c r="F198">
        <v>2426</v>
      </c>
      <c r="G198">
        <v>141808</v>
      </c>
      <c r="H198">
        <v>2305022</v>
      </c>
      <c r="I198">
        <v>0</v>
      </c>
      <c r="J198">
        <v>0</v>
      </c>
    </row>
    <row r="199" spans="1:10" x14ac:dyDescent="0.25">
      <c r="A199">
        <v>2020</v>
      </c>
      <c r="B199" t="s">
        <v>51</v>
      </c>
      <c r="C199">
        <v>9</v>
      </c>
      <c r="D199">
        <v>2</v>
      </c>
      <c r="E199">
        <v>195310</v>
      </c>
      <c r="F199">
        <v>2404</v>
      </c>
      <c r="G199">
        <v>162912</v>
      </c>
      <c r="H199">
        <v>2246284</v>
      </c>
      <c r="I199">
        <v>0</v>
      </c>
      <c r="J199">
        <v>0</v>
      </c>
    </row>
    <row r="200" spans="1:10" x14ac:dyDescent="0.25">
      <c r="A200">
        <v>2020</v>
      </c>
      <c r="B200" t="s">
        <v>51</v>
      </c>
      <c r="C200">
        <v>9</v>
      </c>
      <c r="D200">
        <v>2</v>
      </c>
      <c r="E200">
        <v>188828</v>
      </c>
      <c r="F200">
        <v>2222</v>
      </c>
      <c r="G200">
        <v>155724</v>
      </c>
      <c r="H200">
        <v>2239245</v>
      </c>
      <c r="I200">
        <v>0</v>
      </c>
      <c r="J200">
        <v>0</v>
      </c>
    </row>
    <row r="201" spans="1:10" x14ac:dyDescent="0.25">
      <c r="A201">
        <v>2020</v>
      </c>
      <c r="B201" t="s">
        <v>51</v>
      </c>
      <c r="C201">
        <v>9</v>
      </c>
      <c r="D201">
        <v>2</v>
      </c>
      <c r="E201">
        <v>186440</v>
      </c>
      <c r="F201">
        <v>2280</v>
      </c>
      <c r="G201">
        <v>155496</v>
      </c>
      <c r="H201">
        <v>2095080</v>
      </c>
      <c r="I201">
        <v>0</v>
      </c>
      <c r="J201">
        <v>0</v>
      </c>
    </row>
    <row r="202" spans="1:10" x14ac:dyDescent="0.25">
      <c r="A202">
        <v>2020</v>
      </c>
      <c r="B202" t="s">
        <v>51</v>
      </c>
      <c r="C202">
        <v>9</v>
      </c>
      <c r="D202">
        <v>2</v>
      </c>
      <c r="E202">
        <v>163818</v>
      </c>
      <c r="F202">
        <v>2108</v>
      </c>
      <c r="G202">
        <v>158416</v>
      </c>
      <c r="H202">
        <v>2040693</v>
      </c>
      <c r="I202">
        <v>0</v>
      </c>
      <c r="J202">
        <v>0</v>
      </c>
    </row>
    <row r="203" spans="1:10" x14ac:dyDescent="0.25">
      <c r="A203">
        <v>2020</v>
      </c>
      <c r="B203" t="s">
        <v>51</v>
      </c>
      <c r="C203">
        <v>9</v>
      </c>
      <c r="D203">
        <v>3</v>
      </c>
      <c r="E203">
        <v>182194</v>
      </c>
      <c r="F203">
        <v>2562</v>
      </c>
      <c r="G203">
        <v>165708</v>
      </c>
      <c r="H203">
        <v>2293208</v>
      </c>
      <c r="I203">
        <v>0</v>
      </c>
      <c r="J203">
        <v>0</v>
      </c>
    </row>
    <row r="204" spans="1:10" x14ac:dyDescent="0.25">
      <c r="A204">
        <v>2020</v>
      </c>
      <c r="B204" t="s">
        <v>51</v>
      </c>
      <c r="C204">
        <v>9</v>
      </c>
      <c r="D204">
        <v>3</v>
      </c>
      <c r="E204">
        <v>195720</v>
      </c>
      <c r="F204">
        <v>2280</v>
      </c>
      <c r="G204">
        <v>165848</v>
      </c>
      <c r="H204">
        <v>2369168</v>
      </c>
      <c r="I204">
        <v>0</v>
      </c>
      <c r="J204">
        <v>0</v>
      </c>
    </row>
    <row r="205" spans="1:10" x14ac:dyDescent="0.25">
      <c r="A205">
        <v>2020</v>
      </c>
      <c r="B205" t="s">
        <v>51</v>
      </c>
      <c r="C205">
        <v>9</v>
      </c>
      <c r="D205">
        <v>3</v>
      </c>
      <c r="E205">
        <v>193574</v>
      </c>
      <c r="F205">
        <v>2350</v>
      </c>
      <c r="G205">
        <v>175576</v>
      </c>
      <c r="H205">
        <v>2207808</v>
      </c>
      <c r="I205">
        <v>0</v>
      </c>
      <c r="J205">
        <v>0</v>
      </c>
    </row>
    <row r="206" spans="1:10" x14ac:dyDescent="0.25">
      <c r="A206">
        <v>2020</v>
      </c>
      <c r="B206" t="s">
        <v>51</v>
      </c>
      <c r="C206">
        <v>9</v>
      </c>
      <c r="D206">
        <v>3</v>
      </c>
      <c r="E206">
        <v>185946</v>
      </c>
      <c r="F206">
        <v>2442</v>
      </c>
      <c r="G206">
        <v>191030</v>
      </c>
      <c r="H206">
        <v>2038126</v>
      </c>
      <c r="I206">
        <v>0</v>
      </c>
      <c r="J206">
        <v>0</v>
      </c>
    </row>
    <row r="207" spans="1:10" x14ac:dyDescent="0.25">
      <c r="A207">
        <v>2020</v>
      </c>
      <c r="B207" t="s">
        <v>51</v>
      </c>
      <c r="C207">
        <v>9</v>
      </c>
      <c r="D207">
        <v>3</v>
      </c>
      <c r="E207">
        <v>185148</v>
      </c>
      <c r="F207">
        <v>2298</v>
      </c>
      <c r="G207">
        <v>188778</v>
      </c>
      <c r="H207">
        <v>2382864</v>
      </c>
      <c r="I207">
        <v>0</v>
      </c>
      <c r="J207">
        <v>0</v>
      </c>
    </row>
    <row r="208" spans="1:10" x14ac:dyDescent="0.25">
      <c r="A208">
        <v>2020</v>
      </c>
      <c r="B208" t="s">
        <v>51</v>
      </c>
      <c r="C208">
        <v>9</v>
      </c>
      <c r="D208">
        <v>3</v>
      </c>
      <c r="E208">
        <v>174790</v>
      </c>
      <c r="F208">
        <v>2270</v>
      </c>
      <c r="G208">
        <v>185852</v>
      </c>
      <c r="H208">
        <v>1962658</v>
      </c>
      <c r="I208">
        <v>0</v>
      </c>
      <c r="J208">
        <v>0</v>
      </c>
    </row>
    <row r="209" spans="1:10" x14ac:dyDescent="0.25">
      <c r="A209">
        <v>2020</v>
      </c>
      <c r="B209" t="s">
        <v>51</v>
      </c>
      <c r="C209">
        <v>9</v>
      </c>
      <c r="D209">
        <v>3</v>
      </c>
      <c r="E209">
        <v>148986</v>
      </c>
      <c r="F209">
        <v>2112</v>
      </c>
      <c r="G209">
        <v>204150</v>
      </c>
      <c r="H209">
        <v>1923803</v>
      </c>
      <c r="I209">
        <v>0</v>
      </c>
      <c r="J209">
        <v>0</v>
      </c>
    </row>
    <row r="210" spans="1:10" x14ac:dyDescent="0.25">
      <c r="A210">
        <v>2020</v>
      </c>
      <c r="B210" t="s">
        <v>51</v>
      </c>
      <c r="C210">
        <v>9</v>
      </c>
      <c r="D210">
        <v>4</v>
      </c>
      <c r="E210">
        <v>166724</v>
      </c>
      <c r="F210">
        <v>2170</v>
      </c>
      <c r="G210">
        <v>179314</v>
      </c>
      <c r="H210">
        <v>2188114</v>
      </c>
      <c r="I210">
        <v>0</v>
      </c>
      <c r="J210">
        <v>0</v>
      </c>
    </row>
    <row r="211" spans="1:10" x14ac:dyDescent="0.25">
      <c r="A211">
        <v>2020</v>
      </c>
      <c r="B211" t="s">
        <v>51</v>
      </c>
      <c r="C211">
        <v>9</v>
      </c>
      <c r="D211">
        <v>4</v>
      </c>
      <c r="E211">
        <v>173406</v>
      </c>
      <c r="F211">
        <v>2246</v>
      </c>
      <c r="G211">
        <v>174918</v>
      </c>
      <c r="H211">
        <v>2393047</v>
      </c>
      <c r="I211">
        <v>0</v>
      </c>
      <c r="J211">
        <v>0</v>
      </c>
    </row>
    <row r="212" spans="1:10" x14ac:dyDescent="0.25">
      <c r="A212">
        <v>2020</v>
      </c>
      <c r="B212" t="s">
        <v>51</v>
      </c>
      <c r="C212">
        <v>9</v>
      </c>
      <c r="D212">
        <v>4</v>
      </c>
      <c r="E212">
        <v>171842</v>
      </c>
      <c r="F212">
        <v>2288</v>
      </c>
      <c r="G212">
        <v>162284</v>
      </c>
      <c r="H212">
        <v>2708146</v>
      </c>
      <c r="I212">
        <v>0</v>
      </c>
      <c r="J212">
        <v>0</v>
      </c>
    </row>
    <row r="213" spans="1:10" x14ac:dyDescent="0.25">
      <c r="A213">
        <v>2020</v>
      </c>
      <c r="B213" t="s">
        <v>51</v>
      </c>
      <c r="C213">
        <v>9</v>
      </c>
      <c r="D213">
        <v>4</v>
      </c>
      <c r="E213">
        <v>171434</v>
      </c>
      <c r="F213">
        <v>2186</v>
      </c>
      <c r="G213">
        <v>186662</v>
      </c>
      <c r="H213">
        <v>2568006</v>
      </c>
      <c r="I213">
        <v>0</v>
      </c>
      <c r="J213">
        <v>0</v>
      </c>
    </row>
    <row r="214" spans="1:10" x14ac:dyDescent="0.25">
      <c r="A214">
        <v>2020</v>
      </c>
      <c r="B214" t="s">
        <v>51</v>
      </c>
      <c r="C214">
        <v>9</v>
      </c>
      <c r="D214">
        <v>4</v>
      </c>
      <c r="E214">
        <v>177518</v>
      </c>
      <c r="F214">
        <v>2248</v>
      </c>
      <c r="G214">
        <v>184730</v>
      </c>
      <c r="H214">
        <v>2221576</v>
      </c>
      <c r="I214">
        <v>0</v>
      </c>
      <c r="J214">
        <v>0</v>
      </c>
    </row>
    <row r="215" spans="1:10" x14ac:dyDescent="0.25">
      <c r="A215">
        <v>2020</v>
      </c>
      <c r="B215" t="s">
        <v>51</v>
      </c>
      <c r="C215">
        <v>9</v>
      </c>
      <c r="D215">
        <v>4</v>
      </c>
      <c r="E215">
        <v>165540</v>
      </c>
      <c r="F215">
        <v>2080</v>
      </c>
      <c r="G215">
        <v>149382</v>
      </c>
      <c r="H215">
        <v>1956156</v>
      </c>
      <c r="I215">
        <v>0</v>
      </c>
      <c r="J215">
        <v>0</v>
      </c>
    </row>
    <row r="216" spans="1:10" x14ac:dyDescent="0.25">
      <c r="A216">
        <v>2020</v>
      </c>
      <c r="B216" t="s">
        <v>51</v>
      </c>
      <c r="C216">
        <v>9</v>
      </c>
      <c r="D216">
        <v>4</v>
      </c>
      <c r="E216">
        <v>139338</v>
      </c>
      <c r="F216">
        <v>1550</v>
      </c>
      <c r="G216">
        <v>170396</v>
      </c>
      <c r="H216">
        <v>2312203</v>
      </c>
      <c r="I216">
        <v>0</v>
      </c>
      <c r="J216">
        <v>0</v>
      </c>
    </row>
    <row r="217" spans="1:10" x14ac:dyDescent="0.25">
      <c r="A217">
        <v>2020</v>
      </c>
      <c r="B217" t="s">
        <v>51</v>
      </c>
      <c r="C217">
        <v>9</v>
      </c>
      <c r="D217">
        <v>5</v>
      </c>
      <c r="E217">
        <v>161000</v>
      </c>
      <c r="F217">
        <v>2356</v>
      </c>
      <c r="G217">
        <v>172300</v>
      </c>
      <c r="H217">
        <v>2385933</v>
      </c>
      <c r="I217">
        <v>0</v>
      </c>
      <c r="J217">
        <v>0</v>
      </c>
    </row>
    <row r="218" spans="1:10" x14ac:dyDescent="0.25">
      <c r="A218">
        <v>2020</v>
      </c>
      <c r="B218" t="s">
        <v>51</v>
      </c>
      <c r="C218">
        <v>9</v>
      </c>
      <c r="D218">
        <v>5</v>
      </c>
      <c r="E218">
        <v>173496</v>
      </c>
      <c r="F218">
        <v>2358</v>
      </c>
      <c r="G218">
        <v>170548</v>
      </c>
      <c r="H218">
        <v>2758124</v>
      </c>
      <c r="I218">
        <v>0</v>
      </c>
      <c r="J218">
        <v>0</v>
      </c>
    </row>
    <row r="219" spans="1:10" x14ac:dyDescent="0.25">
      <c r="A219">
        <v>2020</v>
      </c>
      <c r="B219" t="s">
        <v>52</v>
      </c>
      <c r="C219">
        <v>10</v>
      </c>
      <c r="D219">
        <v>1</v>
      </c>
      <c r="E219">
        <v>163570</v>
      </c>
      <c r="F219">
        <v>2198</v>
      </c>
      <c r="G219">
        <v>157462</v>
      </c>
      <c r="H219">
        <v>2305856</v>
      </c>
      <c r="I219">
        <v>0</v>
      </c>
      <c r="J219">
        <v>0</v>
      </c>
    </row>
    <row r="220" spans="1:10" x14ac:dyDescent="0.25">
      <c r="A220">
        <v>2020</v>
      </c>
      <c r="B220" t="s">
        <v>52</v>
      </c>
      <c r="C220">
        <v>10</v>
      </c>
      <c r="D220">
        <v>1</v>
      </c>
      <c r="E220">
        <v>159770</v>
      </c>
      <c r="F220">
        <v>2136</v>
      </c>
      <c r="G220">
        <v>152680</v>
      </c>
      <c r="H220">
        <v>2311147</v>
      </c>
      <c r="I220">
        <v>0</v>
      </c>
      <c r="J220">
        <v>0</v>
      </c>
    </row>
    <row r="221" spans="1:10" x14ac:dyDescent="0.25">
      <c r="A221">
        <v>2020</v>
      </c>
      <c r="B221" t="s">
        <v>52</v>
      </c>
      <c r="C221">
        <v>10</v>
      </c>
      <c r="D221">
        <v>1</v>
      </c>
      <c r="E221">
        <v>150958</v>
      </c>
      <c r="F221">
        <v>1874</v>
      </c>
      <c r="G221">
        <v>163310</v>
      </c>
      <c r="H221">
        <v>2223859</v>
      </c>
      <c r="I221">
        <v>0</v>
      </c>
      <c r="J221">
        <v>0</v>
      </c>
    </row>
    <row r="222" spans="1:10" x14ac:dyDescent="0.25">
      <c r="A222">
        <v>2020</v>
      </c>
      <c r="B222" t="s">
        <v>52</v>
      </c>
      <c r="C222">
        <v>10</v>
      </c>
      <c r="D222">
        <v>1</v>
      </c>
      <c r="E222">
        <v>149540</v>
      </c>
      <c r="F222">
        <v>1806</v>
      </c>
      <c r="G222">
        <v>153430</v>
      </c>
      <c r="H222">
        <v>2147263</v>
      </c>
      <c r="I222">
        <v>0</v>
      </c>
      <c r="J222">
        <v>0</v>
      </c>
    </row>
    <row r="223" spans="1:10" x14ac:dyDescent="0.25">
      <c r="A223">
        <v>2020</v>
      </c>
      <c r="B223" t="s">
        <v>52</v>
      </c>
      <c r="C223">
        <v>10</v>
      </c>
      <c r="D223">
        <v>1</v>
      </c>
      <c r="E223">
        <v>120260</v>
      </c>
      <c r="F223">
        <v>1772</v>
      </c>
      <c r="G223">
        <v>151714</v>
      </c>
      <c r="H223">
        <v>2044472</v>
      </c>
      <c r="I223">
        <v>0</v>
      </c>
      <c r="J223">
        <v>0</v>
      </c>
    </row>
    <row r="224" spans="1:10" x14ac:dyDescent="0.25">
      <c r="A224">
        <v>2020</v>
      </c>
      <c r="B224" t="s">
        <v>52</v>
      </c>
      <c r="C224">
        <v>10</v>
      </c>
      <c r="D224">
        <v>1</v>
      </c>
      <c r="E224">
        <v>143738</v>
      </c>
      <c r="F224">
        <v>1980</v>
      </c>
      <c r="G224">
        <v>163890</v>
      </c>
      <c r="H224">
        <v>2346738</v>
      </c>
      <c r="I224">
        <v>0</v>
      </c>
      <c r="J224">
        <v>0</v>
      </c>
    </row>
    <row r="225" spans="1:10" x14ac:dyDescent="0.25">
      <c r="A225">
        <v>2020</v>
      </c>
      <c r="B225" t="s">
        <v>52</v>
      </c>
      <c r="C225">
        <v>10</v>
      </c>
      <c r="D225">
        <v>1</v>
      </c>
      <c r="E225">
        <v>157618</v>
      </c>
      <c r="F225">
        <v>1926</v>
      </c>
      <c r="G225">
        <v>166420</v>
      </c>
      <c r="H225">
        <v>2384716</v>
      </c>
      <c r="I225">
        <v>0</v>
      </c>
      <c r="J225">
        <v>0</v>
      </c>
    </row>
    <row r="226" spans="1:10" x14ac:dyDescent="0.25">
      <c r="A226">
        <v>2020</v>
      </c>
      <c r="B226" t="s">
        <v>52</v>
      </c>
      <c r="C226">
        <v>10</v>
      </c>
      <c r="D226">
        <v>2</v>
      </c>
      <c r="E226">
        <v>141596</v>
      </c>
      <c r="F226">
        <v>1934</v>
      </c>
      <c r="G226">
        <v>157490</v>
      </c>
      <c r="H226">
        <v>2365563</v>
      </c>
      <c r="I226">
        <v>0</v>
      </c>
      <c r="J226">
        <v>0</v>
      </c>
    </row>
    <row r="227" spans="1:10" x14ac:dyDescent="0.25">
      <c r="A227">
        <v>2020</v>
      </c>
      <c r="B227" t="s">
        <v>52</v>
      </c>
      <c r="C227">
        <v>10</v>
      </c>
      <c r="D227">
        <v>2</v>
      </c>
      <c r="E227">
        <v>146610</v>
      </c>
      <c r="F227">
        <v>1858</v>
      </c>
      <c r="G227">
        <v>165256</v>
      </c>
      <c r="H227">
        <v>2379025</v>
      </c>
      <c r="I227">
        <v>0</v>
      </c>
      <c r="J227">
        <v>0</v>
      </c>
    </row>
    <row r="228" spans="1:10" x14ac:dyDescent="0.25">
      <c r="A228">
        <v>2020</v>
      </c>
      <c r="B228" t="s">
        <v>52</v>
      </c>
      <c r="C228">
        <v>10</v>
      </c>
      <c r="D228">
        <v>2</v>
      </c>
      <c r="E228">
        <v>148836</v>
      </c>
      <c r="F228">
        <v>1842</v>
      </c>
      <c r="G228">
        <v>178048</v>
      </c>
      <c r="H228">
        <v>2297584</v>
      </c>
      <c r="I228">
        <v>0</v>
      </c>
      <c r="J228">
        <v>0</v>
      </c>
    </row>
    <row r="229" spans="1:10" x14ac:dyDescent="0.25">
      <c r="A229">
        <v>2020</v>
      </c>
      <c r="B229" t="s">
        <v>52</v>
      </c>
      <c r="C229">
        <v>10</v>
      </c>
      <c r="D229">
        <v>2</v>
      </c>
      <c r="E229">
        <v>135578</v>
      </c>
      <c r="F229">
        <v>1626</v>
      </c>
      <c r="G229">
        <v>143130</v>
      </c>
      <c r="H229">
        <v>2102667</v>
      </c>
      <c r="I229">
        <v>0</v>
      </c>
      <c r="J229">
        <v>0</v>
      </c>
    </row>
    <row r="230" spans="1:10" x14ac:dyDescent="0.25">
      <c r="A230">
        <v>2020</v>
      </c>
      <c r="B230" t="s">
        <v>52</v>
      </c>
      <c r="C230">
        <v>10</v>
      </c>
      <c r="D230">
        <v>2</v>
      </c>
      <c r="E230">
        <v>108524</v>
      </c>
      <c r="F230">
        <v>1420</v>
      </c>
      <c r="G230">
        <v>156730</v>
      </c>
      <c r="H230">
        <v>2104207</v>
      </c>
      <c r="I230">
        <v>0</v>
      </c>
      <c r="J230">
        <v>0</v>
      </c>
    </row>
    <row r="231" spans="1:10" x14ac:dyDescent="0.25">
      <c r="A231">
        <v>2020</v>
      </c>
      <c r="B231" t="s">
        <v>52</v>
      </c>
      <c r="C231">
        <v>10</v>
      </c>
      <c r="D231">
        <v>2</v>
      </c>
      <c r="E231">
        <v>127434</v>
      </c>
      <c r="F231">
        <v>1454</v>
      </c>
      <c r="G231">
        <v>148158</v>
      </c>
      <c r="H231">
        <v>2343245</v>
      </c>
      <c r="I231">
        <v>0</v>
      </c>
      <c r="J231">
        <v>0</v>
      </c>
    </row>
    <row r="232" spans="1:10" x14ac:dyDescent="0.25">
      <c r="A232">
        <v>2020</v>
      </c>
      <c r="B232" t="s">
        <v>52</v>
      </c>
      <c r="C232">
        <v>10</v>
      </c>
      <c r="D232">
        <v>2</v>
      </c>
      <c r="E232">
        <v>135622</v>
      </c>
      <c r="F232">
        <v>1380</v>
      </c>
      <c r="G232">
        <v>163164</v>
      </c>
      <c r="H232">
        <v>2396607</v>
      </c>
      <c r="I232">
        <v>0</v>
      </c>
      <c r="J232">
        <v>0</v>
      </c>
    </row>
    <row r="233" spans="1:10" x14ac:dyDescent="0.25">
      <c r="A233">
        <v>2020</v>
      </c>
      <c r="B233" t="s">
        <v>52</v>
      </c>
      <c r="C233">
        <v>10</v>
      </c>
      <c r="D233">
        <v>3</v>
      </c>
      <c r="E233">
        <v>126882</v>
      </c>
      <c r="F233">
        <v>1764</v>
      </c>
      <c r="G233">
        <v>141584</v>
      </c>
      <c r="H233">
        <v>2168358</v>
      </c>
      <c r="I233">
        <v>0</v>
      </c>
      <c r="J233">
        <v>0</v>
      </c>
    </row>
    <row r="234" spans="1:10" x14ac:dyDescent="0.25">
      <c r="A234">
        <v>2020</v>
      </c>
      <c r="B234" t="s">
        <v>52</v>
      </c>
      <c r="C234">
        <v>10</v>
      </c>
      <c r="D234">
        <v>3</v>
      </c>
      <c r="E234">
        <v>124608</v>
      </c>
      <c r="F234">
        <v>1680</v>
      </c>
      <c r="G234">
        <v>141136</v>
      </c>
      <c r="H234">
        <v>2172078</v>
      </c>
      <c r="I234">
        <v>0</v>
      </c>
      <c r="J234">
        <v>0</v>
      </c>
    </row>
    <row r="235" spans="1:10" x14ac:dyDescent="0.25">
      <c r="A235">
        <v>2020</v>
      </c>
      <c r="B235" t="s">
        <v>52</v>
      </c>
      <c r="C235">
        <v>10</v>
      </c>
      <c r="D235">
        <v>3</v>
      </c>
      <c r="E235">
        <v>123786</v>
      </c>
      <c r="F235">
        <v>2064</v>
      </c>
      <c r="G235">
        <v>145166</v>
      </c>
      <c r="H235">
        <v>2117397</v>
      </c>
      <c r="I235">
        <v>0</v>
      </c>
      <c r="J235">
        <v>0</v>
      </c>
    </row>
    <row r="236" spans="1:10" x14ac:dyDescent="0.25">
      <c r="A236">
        <v>2020</v>
      </c>
      <c r="B236" t="s">
        <v>52</v>
      </c>
      <c r="C236">
        <v>10</v>
      </c>
      <c r="D236">
        <v>3</v>
      </c>
      <c r="E236">
        <v>113038</v>
      </c>
      <c r="F236">
        <v>1164</v>
      </c>
      <c r="G236">
        <v>132836</v>
      </c>
      <c r="H236">
        <v>1954413</v>
      </c>
      <c r="I236">
        <v>0</v>
      </c>
      <c r="J236">
        <v>0</v>
      </c>
    </row>
    <row r="237" spans="1:10" x14ac:dyDescent="0.25">
      <c r="A237">
        <v>2020</v>
      </c>
      <c r="B237" t="s">
        <v>52</v>
      </c>
      <c r="C237">
        <v>10</v>
      </c>
      <c r="D237">
        <v>3</v>
      </c>
      <c r="E237">
        <v>91012</v>
      </c>
      <c r="F237">
        <v>1178</v>
      </c>
      <c r="G237">
        <v>139600</v>
      </c>
      <c r="H237">
        <v>1993644</v>
      </c>
      <c r="I237">
        <v>0</v>
      </c>
      <c r="J237">
        <v>0</v>
      </c>
    </row>
    <row r="238" spans="1:10" x14ac:dyDescent="0.25">
      <c r="A238">
        <v>2020</v>
      </c>
      <c r="B238" t="s">
        <v>52</v>
      </c>
      <c r="C238">
        <v>10</v>
      </c>
      <c r="D238">
        <v>3</v>
      </c>
      <c r="E238">
        <v>108696</v>
      </c>
      <c r="F238">
        <v>1428</v>
      </c>
      <c r="G238">
        <v>123656</v>
      </c>
      <c r="H238">
        <v>2212563</v>
      </c>
      <c r="I238">
        <v>0</v>
      </c>
      <c r="J238">
        <v>0</v>
      </c>
    </row>
    <row r="239" spans="1:10" x14ac:dyDescent="0.25">
      <c r="A239">
        <v>2020</v>
      </c>
      <c r="B239" t="s">
        <v>52</v>
      </c>
      <c r="C239">
        <v>10</v>
      </c>
      <c r="D239">
        <v>3</v>
      </c>
      <c r="E239">
        <v>112528</v>
      </c>
      <c r="F239">
        <v>1402</v>
      </c>
      <c r="G239">
        <v>159122</v>
      </c>
      <c r="H239">
        <v>2702058</v>
      </c>
      <c r="I239">
        <v>0</v>
      </c>
      <c r="J239">
        <v>0</v>
      </c>
    </row>
    <row r="240" spans="1:10" x14ac:dyDescent="0.25">
      <c r="A240">
        <v>2020</v>
      </c>
      <c r="B240" t="s">
        <v>52</v>
      </c>
      <c r="C240">
        <v>10</v>
      </c>
      <c r="D240">
        <v>4</v>
      </c>
      <c r="E240">
        <v>108742</v>
      </c>
      <c r="F240">
        <v>1372</v>
      </c>
      <c r="G240">
        <v>149138</v>
      </c>
      <c r="H240">
        <v>2626437</v>
      </c>
      <c r="I240">
        <v>0</v>
      </c>
      <c r="J240">
        <v>0</v>
      </c>
    </row>
    <row r="241" spans="1:10" x14ac:dyDescent="0.25">
      <c r="A241">
        <v>2020</v>
      </c>
      <c r="B241" t="s">
        <v>52</v>
      </c>
      <c r="C241">
        <v>10</v>
      </c>
      <c r="D241">
        <v>4</v>
      </c>
      <c r="E241">
        <v>107862</v>
      </c>
      <c r="F241">
        <v>1310</v>
      </c>
      <c r="G241">
        <v>133988</v>
      </c>
      <c r="H241">
        <v>2465554</v>
      </c>
      <c r="I241">
        <v>0</v>
      </c>
      <c r="J241">
        <v>0</v>
      </c>
    </row>
    <row r="242" spans="1:10" x14ac:dyDescent="0.25">
      <c r="A242">
        <v>2020</v>
      </c>
      <c r="B242" t="s">
        <v>52</v>
      </c>
      <c r="C242">
        <v>10</v>
      </c>
      <c r="D242">
        <v>4</v>
      </c>
      <c r="E242">
        <v>100732</v>
      </c>
      <c r="F242">
        <v>1156</v>
      </c>
      <c r="G242">
        <v>124540</v>
      </c>
      <c r="H242">
        <v>2292866</v>
      </c>
      <c r="I242">
        <v>0</v>
      </c>
      <c r="J242">
        <v>0</v>
      </c>
    </row>
    <row r="243" spans="1:10" x14ac:dyDescent="0.25">
      <c r="A243">
        <v>2020</v>
      </c>
      <c r="B243" t="s">
        <v>52</v>
      </c>
      <c r="C243">
        <v>10</v>
      </c>
      <c r="D243">
        <v>4</v>
      </c>
      <c r="E243">
        <v>91844</v>
      </c>
      <c r="F243">
        <v>966</v>
      </c>
      <c r="G243">
        <v>118608</v>
      </c>
      <c r="H243">
        <v>1944306</v>
      </c>
      <c r="I243">
        <v>0</v>
      </c>
      <c r="J243">
        <v>0</v>
      </c>
    </row>
    <row r="244" spans="1:10" x14ac:dyDescent="0.25">
      <c r="A244">
        <v>2020</v>
      </c>
      <c r="B244" t="s">
        <v>52</v>
      </c>
      <c r="C244">
        <v>10</v>
      </c>
      <c r="D244">
        <v>4</v>
      </c>
      <c r="E244">
        <v>72208</v>
      </c>
      <c r="F244">
        <v>982</v>
      </c>
      <c r="G244">
        <v>127746</v>
      </c>
      <c r="H244">
        <v>1788912</v>
      </c>
      <c r="I244">
        <v>0</v>
      </c>
      <c r="J244">
        <v>0</v>
      </c>
    </row>
    <row r="245" spans="1:10" x14ac:dyDescent="0.25">
      <c r="A245">
        <v>2020</v>
      </c>
      <c r="B245" t="s">
        <v>52</v>
      </c>
      <c r="C245">
        <v>10</v>
      </c>
      <c r="D245">
        <v>4</v>
      </c>
      <c r="E245">
        <v>86072</v>
      </c>
      <c r="F245">
        <v>1022</v>
      </c>
      <c r="G245">
        <v>116858</v>
      </c>
      <c r="H245">
        <v>2068378</v>
      </c>
      <c r="I245">
        <v>0</v>
      </c>
      <c r="J245">
        <v>0</v>
      </c>
    </row>
    <row r="246" spans="1:10" x14ac:dyDescent="0.25">
      <c r="A246">
        <v>2020</v>
      </c>
      <c r="B246" t="s">
        <v>52</v>
      </c>
      <c r="C246">
        <v>10</v>
      </c>
      <c r="D246">
        <v>4</v>
      </c>
      <c r="E246">
        <v>100376</v>
      </c>
      <c r="F246">
        <v>1030</v>
      </c>
      <c r="G246">
        <v>113188</v>
      </c>
      <c r="H246">
        <v>2217895</v>
      </c>
      <c r="I246">
        <v>0</v>
      </c>
      <c r="J246">
        <v>0</v>
      </c>
    </row>
    <row r="247" spans="1:10" x14ac:dyDescent="0.25">
      <c r="A247">
        <v>2020</v>
      </c>
      <c r="B247" t="s">
        <v>52</v>
      </c>
      <c r="C247">
        <v>10</v>
      </c>
      <c r="D247">
        <v>5</v>
      </c>
      <c r="E247">
        <v>97530</v>
      </c>
      <c r="F247">
        <v>1124</v>
      </c>
      <c r="G247">
        <v>115734</v>
      </c>
      <c r="H247">
        <v>2308243</v>
      </c>
      <c r="I247">
        <v>0</v>
      </c>
      <c r="J247">
        <v>0</v>
      </c>
    </row>
    <row r="248" spans="1:10" x14ac:dyDescent="0.25">
      <c r="A248">
        <v>2020</v>
      </c>
      <c r="B248" t="s">
        <v>52</v>
      </c>
      <c r="C248">
        <v>10</v>
      </c>
      <c r="D248">
        <v>5</v>
      </c>
      <c r="E248">
        <v>96234</v>
      </c>
      <c r="F248">
        <v>1100</v>
      </c>
      <c r="G248">
        <v>118010</v>
      </c>
      <c r="H248">
        <v>2192863</v>
      </c>
      <c r="I248">
        <v>0</v>
      </c>
      <c r="J248">
        <v>0</v>
      </c>
    </row>
    <row r="249" spans="1:10" x14ac:dyDescent="0.25">
      <c r="A249">
        <v>2020</v>
      </c>
      <c r="B249" t="s">
        <v>52</v>
      </c>
      <c r="C249">
        <v>10</v>
      </c>
      <c r="D249">
        <v>5</v>
      </c>
      <c r="E249">
        <v>94456</v>
      </c>
      <c r="F249">
        <v>938</v>
      </c>
      <c r="G249">
        <v>117364</v>
      </c>
      <c r="H249">
        <v>2263727</v>
      </c>
      <c r="I249">
        <v>0</v>
      </c>
      <c r="J249">
        <v>0</v>
      </c>
    </row>
    <row r="250" spans="1:10" x14ac:dyDescent="0.25">
      <c r="A250">
        <v>2020</v>
      </c>
      <c r="B250" t="s">
        <v>53</v>
      </c>
      <c r="C250">
        <v>11</v>
      </c>
      <c r="D250">
        <v>1</v>
      </c>
      <c r="E250">
        <v>91856</v>
      </c>
      <c r="F250">
        <v>982</v>
      </c>
      <c r="G250">
        <v>106624</v>
      </c>
      <c r="H250">
        <v>1955682</v>
      </c>
      <c r="I250">
        <v>0</v>
      </c>
      <c r="J250">
        <v>0</v>
      </c>
    </row>
    <row r="251" spans="1:10" x14ac:dyDescent="0.25">
      <c r="A251">
        <v>2020</v>
      </c>
      <c r="B251" t="s">
        <v>53</v>
      </c>
      <c r="C251">
        <v>11</v>
      </c>
      <c r="D251">
        <v>1</v>
      </c>
      <c r="E251">
        <v>75184</v>
      </c>
      <c r="F251">
        <v>996</v>
      </c>
      <c r="G251">
        <v>117048</v>
      </c>
      <c r="H251">
        <v>1978837</v>
      </c>
      <c r="I251">
        <v>0</v>
      </c>
      <c r="J251">
        <v>0</v>
      </c>
    </row>
    <row r="252" spans="1:10" x14ac:dyDescent="0.25">
      <c r="A252">
        <v>2020</v>
      </c>
      <c r="B252" t="s">
        <v>53</v>
      </c>
      <c r="C252">
        <v>11</v>
      </c>
      <c r="D252">
        <v>1</v>
      </c>
      <c r="E252">
        <v>92054</v>
      </c>
      <c r="F252">
        <v>1020</v>
      </c>
      <c r="G252">
        <v>106656</v>
      </c>
      <c r="H252">
        <v>2358956</v>
      </c>
      <c r="I252">
        <v>0</v>
      </c>
      <c r="J252">
        <v>0</v>
      </c>
    </row>
    <row r="253" spans="1:10" x14ac:dyDescent="0.25">
      <c r="A253">
        <v>2020</v>
      </c>
      <c r="B253" t="s">
        <v>53</v>
      </c>
      <c r="C253">
        <v>11</v>
      </c>
      <c r="D253">
        <v>1</v>
      </c>
      <c r="E253">
        <v>100930</v>
      </c>
      <c r="F253">
        <v>1414</v>
      </c>
      <c r="G253">
        <v>111746</v>
      </c>
      <c r="H253">
        <v>2371643</v>
      </c>
      <c r="I253">
        <v>0</v>
      </c>
      <c r="J253">
        <v>0</v>
      </c>
    </row>
    <row r="254" spans="1:10" x14ac:dyDescent="0.25">
      <c r="A254">
        <v>2020</v>
      </c>
      <c r="B254" t="s">
        <v>53</v>
      </c>
      <c r="C254">
        <v>11</v>
      </c>
      <c r="D254">
        <v>1</v>
      </c>
      <c r="E254">
        <v>95256</v>
      </c>
      <c r="F254">
        <v>1344</v>
      </c>
      <c r="G254">
        <v>108266</v>
      </c>
      <c r="H254">
        <v>2386685</v>
      </c>
      <c r="I254">
        <v>0</v>
      </c>
      <c r="J254">
        <v>0</v>
      </c>
    </row>
    <row r="255" spans="1:10" x14ac:dyDescent="0.25">
      <c r="A255">
        <v>2020</v>
      </c>
      <c r="B255" t="s">
        <v>53</v>
      </c>
      <c r="C255">
        <v>11</v>
      </c>
      <c r="D255">
        <v>1</v>
      </c>
      <c r="E255">
        <v>100718</v>
      </c>
      <c r="F255">
        <v>1154</v>
      </c>
      <c r="G255">
        <v>107984</v>
      </c>
      <c r="H255">
        <v>2311644</v>
      </c>
      <c r="I255">
        <v>0</v>
      </c>
      <c r="J255">
        <v>0</v>
      </c>
    </row>
    <row r="256" spans="1:10" x14ac:dyDescent="0.25">
      <c r="A256">
        <v>2020</v>
      </c>
      <c r="B256" t="s">
        <v>53</v>
      </c>
      <c r="C256">
        <v>11</v>
      </c>
      <c r="D256">
        <v>1</v>
      </c>
      <c r="E256">
        <v>91622</v>
      </c>
      <c r="F256">
        <v>1114</v>
      </c>
      <c r="G256">
        <v>97072</v>
      </c>
      <c r="H256">
        <v>2356053</v>
      </c>
      <c r="I256">
        <v>0</v>
      </c>
      <c r="J256">
        <v>0</v>
      </c>
    </row>
    <row r="257" spans="1:10" x14ac:dyDescent="0.25">
      <c r="A257">
        <v>2020</v>
      </c>
      <c r="B257" t="s">
        <v>53</v>
      </c>
      <c r="C257">
        <v>11</v>
      </c>
      <c r="D257">
        <v>2</v>
      </c>
      <c r="E257">
        <v>93414</v>
      </c>
      <c r="F257">
        <v>980</v>
      </c>
      <c r="G257">
        <v>96930</v>
      </c>
      <c r="H257">
        <v>1948083</v>
      </c>
      <c r="I257">
        <v>0</v>
      </c>
      <c r="J257">
        <v>0</v>
      </c>
    </row>
    <row r="258" spans="1:10" x14ac:dyDescent="0.25">
      <c r="A258">
        <v>2020</v>
      </c>
      <c r="B258" t="s">
        <v>53</v>
      </c>
      <c r="C258">
        <v>11</v>
      </c>
      <c r="D258">
        <v>2</v>
      </c>
      <c r="E258">
        <v>74238</v>
      </c>
      <c r="F258">
        <v>900</v>
      </c>
      <c r="G258">
        <v>82898</v>
      </c>
      <c r="H258">
        <v>1990582</v>
      </c>
      <c r="I258">
        <v>0</v>
      </c>
      <c r="J258">
        <v>0</v>
      </c>
    </row>
    <row r="259" spans="1:10" x14ac:dyDescent="0.25">
      <c r="A259">
        <v>2020</v>
      </c>
      <c r="B259" t="s">
        <v>53</v>
      </c>
      <c r="C259">
        <v>11</v>
      </c>
      <c r="D259">
        <v>2</v>
      </c>
      <c r="E259">
        <v>89448</v>
      </c>
      <c r="F259">
        <v>1022</v>
      </c>
      <c r="G259">
        <v>109278</v>
      </c>
      <c r="H259">
        <v>2278510</v>
      </c>
      <c r="I259">
        <v>0</v>
      </c>
      <c r="J259">
        <v>0</v>
      </c>
    </row>
    <row r="260" spans="1:10" x14ac:dyDescent="0.25">
      <c r="A260">
        <v>2020</v>
      </c>
      <c r="B260" t="s">
        <v>53</v>
      </c>
      <c r="C260">
        <v>11</v>
      </c>
      <c r="D260">
        <v>2</v>
      </c>
      <c r="E260">
        <v>96570</v>
      </c>
      <c r="F260">
        <v>1100</v>
      </c>
      <c r="G260">
        <v>105408</v>
      </c>
      <c r="H260">
        <v>2357705</v>
      </c>
      <c r="I260">
        <v>0</v>
      </c>
      <c r="J260">
        <v>0</v>
      </c>
    </row>
    <row r="261" spans="1:10" x14ac:dyDescent="0.25">
      <c r="A261">
        <v>2020</v>
      </c>
      <c r="B261" t="s">
        <v>53</v>
      </c>
      <c r="C261">
        <v>11</v>
      </c>
      <c r="D261">
        <v>2</v>
      </c>
      <c r="E261">
        <v>89168</v>
      </c>
      <c r="F261">
        <v>1088</v>
      </c>
      <c r="G261">
        <v>98708</v>
      </c>
      <c r="H261">
        <v>2298857</v>
      </c>
      <c r="I261">
        <v>0</v>
      </c>
      <c r="J261">
        <v>0</v>
      </c>
    </row>
    <row r="262" spans="1:10" x14ac:dyDescent="0.25">
      <c r="A262">
        <v>2020</v>
      </c>
      <c r="B262" t="s">
        <v>53</v>
      </c>
      <c r="C262">
        <v>11</v>
      </c>
      <c r="D262">
        <v>2</v>
      </c>
      <c r="E262">
        <v>89240</v>
      </c>
      <c r="F262">
        <v>1034</v>
      </c>
      <c r="G262">
        <v>95240</v>
      </c>
      <c r="H262">
        <v>2083832</v>
      </c>
      <c r="I262">
        <v>0</v>
      </c>
      <c r="J262">
        <v>0</v>
      </c>
    </row>
    <row r="263" spans="1:10" x14ac:dyDescent="0.25">
      <c r="A263">
        <v>2020</v>
      </c>
      <c r="B263" t="s">
        <v>53</v>
      </c>
      <c r="C263">
        <v>11</v>
      </c>
      <c r="D263">
        <v>2</v>
      </c>
      <c r="E263">
        <v>83384</v>
      </c>
      <c r="F263">
        <v>900</v>
      </c>
      <c r="G263">
        <v>84634</v>
      </c>
      <c r="H263">
        <v>1792071</v>
      </c>
      <c r="I263">
        <v>0</v>
      </c>
      <c r="J263">
        <v>0</v>
      </c>
    </row>
    <row r="264" spans="1:10" x14ac:dyDescent="0.25">
      <c r="A264">
        <v>2020</v>
      </c>
      <c r="B264" t="s">
        <v>53</v>
      </c>
      <c r="C264">
        <v>11</v>
      </c>
      <c r="D264">
        <v>3</v>
      </c>
      <c r="E264">
        <v>61362</v>
      </c>
      <c r="F264">
        <v>868</v>
      </c>
      <c r="G264">
        <v>88222</v>
      </c>
      <c r="H264">
        <v>1578485</v>
      </c>
      <c r="I264">
        <v>0</v>
      </c>
      <c r="J264">
        <v>0</v>
      </c>
    </row>
    <row r="265" spans="1:10" x14ac:dyDescent="0.25">
      <c r="A265">
        <v>2020</v>
      </c>
      <c r="B265" t="s">
        <v>53</v>
      </c>
      <c r="C265">
        <v>11</v>
      </c>
      <c r="D265">
        <v>3</v>
      </c>
      <c r="E265">
        <v>57218</v>
      </c>
      <c r="F265">
        <v>902</v>
      </c>
      <c r="G265">
        <v>80784</v>
      </c>
      <c r="H265">
        <v>1524699</v>
      </c>
      <c r="I265">
        <v>0</v>
      </c>
      <c r="J265">
        <v>0</v>
      </c>
    </row>
    <row r="266" spans="1:10" x14ac:dyDescent="0.25">
      <c r="A266">
        <v>2020</v>
      </c>
      <c r="B266" t="s">
        <v>53</v>
      </c>
      <c r="C266">
        <v>11</v>
      </c>
      <c r="D266">
        <v>3</v>
      </c>
      <c r="E266">
        <v>77096</v>
      </c>
      <c r="F266">
        <v>944</v>
      </c>
      <c r="G266">
        <v>89506</v>
      </c>
      <c r="H266">
        <v>1953727</v>
      </c>
      <c r="I266">
        <v>0</v>
      </c>
      <c r="J266">
        <v>0</v>
      </c>
    </row>
    <row r="267" spans="1:10" x14ac:dyDescent="0.25">
      <c r="A267">
        <v>2020</v>
      </c>
      <c r="B267" t="s">
        <v>53</v>
      </c>
      <c r="C267">
        <v>11</v>
      </c>
      <c r="D267">
        <v>3</v>
      </c>
      <c r="E267">
        <v>90732</v>
      </c>
      <c r="F267">
        <v>1172</v>
      </c>
      <c r="G267">
        <v>97350</v>
      </c>
      <c r="H267">
        <v>2076670</v>
      </c>
      <c r="I267">
        <v>0</v>
      </c>
      <c r="J267">
        <v>0</v>
      </c>
    </row>
    <row r="268" spans="1:10" x14ac:dyDescent="0.25">
      <c r="A268">
        <v>2020</v>
      </c>
      <c r="B268" t="s">
        <v>53</v>
      </c>
      <c r="C268">
        <v>11</v>
      </c>
      <c r="D268">
        <v>3</v>
      </c>
      <c r="E268">
        <v>92370</v>
      </c>
      <c r="F268">
        <v>1164</v>
      </c>
      <c r="G268">
        <v>90492</v>
      </c>
      <c r="H268">
        <v>2241737</v>
      </c>
      <c r="I268">
        <v>0</v>
      </c>
      <c r="J268">
        <v>0</v>
      </c>
    </row>
    <row r="269" spans="1:10" x14ac:dyDescent="0.25">
      <c r="A269">
        <v>2020</v>
      </c>
      <c r="B269" t="s">
        <v>53</v>
      </c>
      <c r="C269">
        <v>11</v>
      </c>
      <c r="D269">
        <v>3</v>
      </c>
      <c r="E269">
        <v>92566</v>
      </c>
      <c r="F269">
        <v>1128</v>
      </c>
      <c r="G269">
        <v>97936</v>
      </c>
      <c r="H269">
        <v>2220243</v>
      </c>
      <c r="I269">
        <v>0</v>
      </c>
      <c r="J269">
        <v>0</v>
      </c>
    </row>
    <row r="270" spans="1:10" x14ac:dyDescent="0.25">
      <c r="A270">
        <v>2020</v>
      </c>
      <c r="B270" t="s">
        <v>53</v>
      </c>
      <c r="C270">
        <v>11</v>
      </c>
      <c r="D270">
        <v>3</v>
      </c>
      <c r="E270">
        <v>90602</v>
      </c>
      <c r="F270">
        <v>998</v>
      </c>
      <c r="G270">
        <v>88110</v>
      </c>
      <c r="H270">
        <v>2243541</v>
      </c>
      <c r="I270">
        <v>0</v>
      </c>
      <c r="J270">
        <v>0</v>
      </c>
    </row>
    <row r="271" spans="1:10" x14ac:dyDescent="0.25">
      <c r="A271">
        <v>2020</v>
      </c>
      <c r="B271" t="s">
        <v>53</v>
      </c>
      <c r="C271">
        <v>11</v>
      </c>
      <c r="D271">
        <v>4</v>
      </c>
      <c r="E271">
        <v>88808</v>
      </c>
      <c r="F271">
        <v>1020</v>
      </c>
      <c r="G271">
        <v>82810</v>
      </c>
      <c r="H271">
        <v>1995016</v>
      </c>
      <c r="I271">
        <v>0</v>
      </c>
      <c r="J271">
        <v>0</v>
      </c>
    </row>
    <row r="272" spans="1:10" x14ac:dyDescent="0.25">
      <c r="A272">
        <v>2020</v>
      </c>
      <c r="B272" t="s">
        <v>53</v>
      </c>
      <c r="C272">
        <v>11</v>
      </c>
      <c r="D272">
        <v>4</v>
      </c>
      <c r="E272">
        <v>74882</v>
      </c>
      <c r="F272">
        <v>962</v>
      </c>
      <c r="G272">
        <v>84390</v>
      </c>
      <c r="H272">
        <v>2071110</v>
      </c>
      <c r="I272">
        <v>0</v>
      </c>
      <c r="J272">
        <v>0</v>
      </c>
    </row>
    <row r="273" spans="1:10" x14ac:dyDescent="0.25">
      <c r="A273">
        <v>2020</v>
      </c>
      <c r="B273" t="s">
        <v>53</v>
      </c>
      <c r="C273">
        <v>11</v>
      </c>
      <c r="D273">
        <v>4</v>
      </c>
      <c r="E273">
        <v>88490</v>
      </c>
      <c r="F273">
        <v>978</v>
      </c>
      <c r="G273">
        <v>75530</v>
      </c>
      <c r="H273">
        <v>2389032</v>
      </c>
      <c r="I273">
        <v>0</v>
      </c>
      <c r="J273">
        <v>0</v>
      </c>
    </row>
    <row r="274" spans="1:10" x14ac:dyDescent="0.25">
      <c r="A274">
        <v>2020</v>
      </c>
      <c r="B274" t="s">
        <v>53</v>
      </c>
      <c r="C274">
        <v>11</v>
      </c>
      <c r="D274">
        <v>4</v>
      </c>
      <c r="E274">
        <v>89398</v>
      </c>
      <c r="F274">
        <v>1036</v>
      </c>
      <c r="G274">
        <v>73164</v>
      </c>
      <c r="H274">
        <v>2363033</v>
      </c>
      <c r="I274">
        <v>0</v>
      </c>
      <c r="J274">
        <v>0</v>
      </c>
    </row>
    <row r="275" spans="1:10" x14ac:dyDescent="0.25">
      <c r="A275">
        <v>2020</v>
      </c>
      <c r="B275" t="s">
        <v>53</v>
      </c>
      <c r="C275">
        <v>11</v>
      </c>
      <c r="D275">
        <v>4</v>
      </c>
      <c r="E275">
        <v>86348</v>
      </c>
      <c r="F275">
        <v>982</v>
      </c>
      <c r="G275">
        <v>79446</v>
      </c>
      <c r="H275">
        <v>2385565</v>
      </c>
      <c r="I275">
        <v>0</v>
      </c>
      <c r="J275">
        <v>0</v>
      </c>
    </row>
    <row r="276" spans="1:10" x14ac:dyDescent="0.25">
      <c r="A276">
        <v>2020</v>
      </c>
      <c r="B276" t="s">
        <v>53</v>
      </c>
      <c r="C276">
        <v>11</v>
      </c>
      <c r="D276">
        <v>4</v>
      </c>
      <c r="E276">
        <v>82706</v>
      </c>
      <c r="F276">
        <v>972</v>
      </c>
      <c r="G276">
        <v>82354</v>
      </c>
      <c r="H276">
        <v>2385560</v>
      </c>
      <c r="I276">
        <v>0</v>
      </c>
      <c r="J276">
        <v>0</v>
      </c>
    </row>
    <row r="277" spans="1:10" x14ac:dyDescent="0.25">
      <c r="A277">
        <v>2020</v>
      </c>
      <c r="B277" t="s">
        <v>53</v>
      </c>
      <c r="C277">
        <v>11</v>
      </c>
      <c r="D277">
        <v>4</v>
      </c>
      <c r="E277">
        <v>83630</v>
      </c>
      <c r="F277">
        <v>990</v>
      </c>
      <c r="G277">
        <v>84550</v>
      </c>
      <c r="H277">
        <v>2524727</v>
      </c>
      <c r="I277">
        <v>0</v>
      </c>
      <c r="J277">
        <v>0</v>
      </c>
    </row>
    <row r="278" spans="1:10" x14ac:dyDescent="0.25">
      <c r="A278">
        <v>2020</v>
      </c>
      <c r="B278" t="s">
        <v>53</v>
      </c>
      <c r="C278">
        <v>11</v>
      </c>
      <c r="D278">
        <v>5</v>
      </c>
      <c r="E278">
        <v>78072</v>
      </c>
      <c r="F278">
        <v>888</v>
      </c>
      <c r="G278">
        <v>90304</v>
      </c>
      <c r="H278">
        <v>2222616</v>
      </c>
      <c r="I278">
        <v>0</v>
      </c>
      <c r="J278">
        <v>0</v>
      </c>
    </row>
    <row r="279" spans="1:10" x14ac:dyDescent="0.25">
      <c r="A279">
        <v>2020</v>
      </c>
      <c r="B279" t="s">
        <v>53</v>
      </c>
      <c r="C279">
        <v>11</v>
      </c>
      <c r="D279">
        <v>5</v>
      </c>
      <c r="E279">
        <v>62358</v>
      </c>
      <c r="F279">
        <v>964</v>
      </c>
      <c r="G279">
        <v>84564</v>
      </c>
      <c r="H279">
        <v>1969426</v>
      </c>
      <c r="I279">
        <v>0</v>
      </c>
      <c r="J279">
        <v>0</v>
      </c>
    </row>
    <row r="280" spans="1:10" x14ac:dyDescent="0.25">
      <c r="A280">
        <v>2020</v>
      </c>
      <c r="B280" t="s">
        <v>54</v>
      </c>
      <c r="C280">
        <v>12</v>
      </c>
      <c r="D280">
        <v>1</v>
      </c>
      <c r="E280">
        <v>72948</v>
      </c>
      <c r="F280">
        <v>1002</v>
      </c>
      <c r="G280">
        <v>86416</v>
      </c>
      <c r="H280">
        <v>2210040</v>
      </c>
      <c r="I280">
        <v>0</v>
      </c>
      <c r="J280">
        <v>0</v>
      </c>
    </row>
    <row r="281" spans="1:10" x14ac:dyDescent="0.25">
      <c r="A281">
        <v>2020</v>
      </c>
      <c r="B281" t="s">
        <v>54</v>
      </c>
      <c r="C281">
        <v>12</v>
      </c>
      <c r="D281">
        <v>1</v>
      </c>
      <c r="E281">
        <v>71012</v>
      </c>
      <c r="F281">
        <v>1052</v>
      </c>
      <c r="G281">
        <v>81816</v>
      </c>
      <c r="H281">
        <v>2305723</v>
      </c>
      <c r="I281">
        <v>0</v>
      </c>
      <c r="J281">
        <v>0</v>
      </c>
    </row>
    <row r="282" spans="1:10" x14ac:dyDescent="0.25">
      <c r="A282">
        <v>2020</v>
      </c>
      <c r="B282" t="s">
        <v>54</v>
      </c>
      <c r="C282">
        <v>12</v>
      </c>
      <c r="D282">
        <v>1</v>
      </c>
      <c r="E282">
        <v>73148</v>
      </c>
      <c r="F282">
        <v>1082</v>
      </c>
      <c r="G282">
        <v>85982</v>
      </c>
      <c r="H282">
        <v>2426602</v>
      </c>
      <c r="I282">
        <v>0</v>
      </c>
      <c r="J282">
        <v>0</v>
      </c>
    </row>
    <row r="283" spans="1:10" x14ac:dyDescent="0.25">
      <c r="A283">
        <v>2020</v>
      </c>
      <c r="B283" t="s">
        <v>54</v>
      </c>
      <c r="C283">
        <v>12</v>
      </c>
      <c r="D283">
        <v>1</v>
      </c>
      <c r="E283">
        <v>73422</v>
      </c>
      <c r="F283">
        <v>1022</v>
      </c>
      <c r="G283">
        <v>84718</v>
      </c>
      <c r="H283">
        <v>2405677</v>
      </c>
      <c r="I283">
        <v>0</v>
      </c>
      <c r="J283">
        <v>0</v>
      </c>
    </row>
    <row r="284" spans="1:10" x14ac:dyDescent="0.25">
      <c r="A284">
        <v>2020</v>
      </c>
      <c r="B284" t="s">
        <v>54</v>
      </c>
      <c r="C284">
        <v>12</v>
      </c>
      <c r="D284">
        <v>1</v>
      </c>
      <c r="E284">
        <v>72020</v>
      </c>
      <c r="F284">
        <v>964</v>
      </c>
      <c r="G284">
        <v>83770</v>
      </c>
      <c r="H284">
        <v>2344038</v>
      </c>
      <c r="I284">
        <v>0</v>
      </c>
      <c r="J284">
        <v>0</v>
      </c>
    </row>
    <row r="285" spans="1:10" x14ac:dyDescent="0.25">
      <c r="A285">
        <v>2020</v>
      </c>
      <c r="B285" t="s">
        <v>54</v>
      </c>
      <c r="C285">
        <v>12</v>
      </c>
      <c r="D285">
        <v>1</v>
      </c>
      <c r="E285">
        <v>66356</v>
      </c>
      <c r="F285">
        <v>780</v>
      </c>
      <c r="G285">
        <v>78156</v>
      </c>
      <c r="H285">
        <v>1985312</v>
      </c>
      <c r="I285">
        <v>0</v>
      </c>
      <c r="J285">
        <v>0</v>
      </c>
    </row>
    <row r="286" spans="1:10" x14ac:dyDescent="0.25">
      <c r="A286">
        <v>2020</v>
      </c>
      <c r="B286" t="s">
        <v>54</v>
      </c>
      <c r="C286">
        <v>12</v>
      </c>
      <c r="D286">
        <v>1</v>
      </c>
      <c r="E286">
        <v>52454</v>
      </c>
      <c r="F286">
        <v>772</v>
      </c>
      <c r="G286">
        <v>78586</v>
      </c>
      <c r="H286">
        <v>1984600</v>
      </c>
      <c r="I286">
        <v>0</v>
      </c>
      <c r="J286">
        <v>0</v>
      </c>
    </row>
    <row r="287" spans="1:10" x14ac:dyDescent="0.25">
      <c r="A287">
        <v>2020</v>
      </c>
      <c r="B287" t="s">
        <v>54</v>
      </c>
      <c r="C287">
        <v>12</v>
      </c>
      <c r="D287">
        <v>2</v>
      </c>
      <c r="E287">
        <v>64166</v>
      </c>
      <c r="F287">
        <v>804</v>
      </c>
      <c r="G287">
        <v>73166</v>
      </c>
      <c r="H287">
        <v>2192394</v>
      </c>
      <c r="I287">
        <v>0</v>
      </c>
      <c r="J287">
        <v>0</v>
      </c>
    </row>
    <row r="288" spans="1:10" x14ac:dyDescent="0.25">
      <c r="A288">
        <v>2020</v>
      </c>
      <c r="B288" t="s">
        <v>54</v>
      </c>
      <c r="C288">
        <v>12</v>
      </c>
      <c r="D288">
        <v>2</v>
      </c>
      <c r="E288">
        <v>63274</v>
      </c>
      <c r="F288">
        <v>826</v>
      </c>
      <c r="G288">
        <v>75386</v>
      </c>
      <c r="H288">
        <v>2063530</v>
      </c>
      <c r="I288">
        <v>0</v>
      </c>
      <c r="J288">
        <v>0</v>
      </c>
    </row>
    <row r="289" spans="1:10" x14ac:dyDescent="0.25">
      <c r="A289">
        <v>2020</v>
      </c>
      <c r="B289" t="s">
        <v>54</v>
      </c>
      <c r="C289">
        <v>12</v>
      </c>
      <c r="D289">
        <v>2</v>
      </c>
      <c r="E289">
        <v>58822</v>
      </c>
      <c r="F289">
        <v>822</v>
      </c>
      <c r="G289">
        <v>75414</v>
      </c>
      <c r="H289">
        <v>2003523</v>
      </c>
      <c r="I289">
        <v>0</v>
      </c>
      <c r="J289">
        <v>0</v>
      </c>
    </row>
    <row r="290" spans="1:10" x14ac:dyDescent="0.25">
      <c r="A290">
        <v>2020</v>
      </c>
      <c r="B290" t="s">
        <v>54</v>
      </c>
      <c r="C290">
        <v>12</v>
      </c>
      <c r="D290">
        <v>2</v>
      </c>
      <c r="E290">
        <v>59922</v>
      </c>
      <c r="F290">
        <v>884</v>
      </c>
      <c r="G290">
        <v>66984</v>
      </c>
      <c r="H290">
        <v>2231536</v>
      </c>
      <c r="I290">
        <v>0</v>
      </c>
      <c r="J290">
        <v>0</v>
      </c>
    </row>
    <row r="291" spans="1:10" x14ac:dyDescent="0.25">
      <c r="A291">
        <v>2020</v>
      </c>
      <c r="B291" t="s">
        <v>54</v>
      </c>
      <c r="C291">
        <v>12</v>
      </c>
      <c r="D291">
        <v>2</v>
      </c>
      <c r="E291">
        <v>60708</v>
      </c>
      <c r="F291">
        <v>782</v>
      </c>
      <c r="G291">
        <v>66174</v>
      </c>
      <c r="H291">
        <v>2113802</v>
      </c>
      <c r="I291">
        <v>0</v>
      </c>
      <c r="J291">
        <v>0</v>
      </c>
    </row>
    <row r="292" spans="1:10" x14ac:dyDescent="0.25">
      <c r="A292">
        <v>2020</v>
      </c>
      <c r="B292" t="s">
        <v>54</v>
      </c>
      <c r="C292">
        <v>12</v>
      </c>
      <c r="D292">
        <v>2</v>
      </c>
      <c r="E292">
        <v>54672</v>
      </c>
      <c r="F292">
        <v>676</v>
      </c>
      <c r="G292">
        <v>61280</v>
      </c>
      <c r="H292">
        <v>1964825</v>
      </c>
      <c r="I292">
        <v>0</v>
      </c>
      <c r="J292">
        <v>0</v>
      </c>
    </row>
    <row r="293" spans="1:10" x14ac:dyDescent="0.25">
      <c r="A293">
        <v>2020</v>
      </c>
      <c r="B293" t="s">
        <v>54</v>
      </c>
      <c r="C293">
        <v>12</v>
      </c>
      <c r="D293">
        <v>2</v>
      </c>
      <c r="E293">
        <v>43882</v>
      </c>
      <c r="F293">
        <v>708</v>
      </c>
      <c r="G293">
        <v>68842</v>
      </c>
      <c r="H293">
        <v>1926068</v>
      </c>
      <c r="I293">
        <v>0</v>
      </c>
      <c r="J293">
        <v>0</v>
      </c>
    </row>
    <row r="294" spans="1:10" x14ac:dyDescent="0.25">
      <c r="A294">
        <v>2020</v>
      </c>
      <c r="B294" t="s">
        <v>54</v>
      </c>
      <c r="C294">
        <v>12</v>
      </c>
      <c r="D294">
        <v>3</v>
      </c>
      <c r="E294">
        <v>52502</v>
      </c>
      <c r="F294">
        <v>768</v>
      </c>
      <c r="G294">
        <v>67706</v>
      </c>
      <c r="H294">
        <v>2203796</v>
      </c>
      <c r="I294">
        <v>0</v>
      </c>
      <c r="J294">
        <v>0</v>
      </c>
    </row>
    <row r="295" spans="1:10" x14ac:dyDescent="0.25">
      <c r="A295">
        <v>2020</v>
      </c>
      <c r="B295" t="s">
        <v>54</v>
      </c>
      <c r="C295">
        <v>12</v>
      </c>
      <c r="D295">
        <v>3</v>
      </c>
      <c r="E295">
        <v>36344</v>
      </c>
      <c r="F295">
        <v>712</v>
      </c>
      <c r="G295">
        <v>66720</v>
      </c>
      <c r="H295">
        <v>2327126</v>
      </c>
      <c r="I295">
        <v>0</v>
      </c>
      <c r="J295">
        <v>0</v>
      </c>
    </row>
    <row r="296" spans="1:10" x14ac:dyDescent="0.25">
      <c r="A296">
        <v>2020</v>
      </c>
      <c r="B296" t="s">
        <v>54</v>
      </c>
      <c r="C296">
        <v>12</v>
      </c>
      <c r="D296">
        <v>3</v>
      </c>
      <c r="E296">
        <v>53508</v>
      </c>
      <c r="F296">
        <v>684</v>
      </c>
      <c r="G296">
        <v>61782</v>
      </c>
      <c r="H296">
        <v>2295418</v>
      </c>
      <c r="I296">
        <v>0</v>
      </c>
      <c r="J296">
        <v>0</v>
      </c>
    </row>
    <row r="297" spans="1:10" x14ac:dyDescent="0.25">
      <c r="A297">
        <v>2020</v>
      </c>
      <c r="B297" t="s">
        <v>54</v>
      </c>
      <c r="C297">
        <v>12</v>
      </c>
      <c r="D297">
        <v>3</v>
      </c>
      <c r="E297">
        <v>53982</v>
      </c>
      <c r="F297">
        <v>684</v>
      </c>
      <c r="G297">
        <v>59758</v>
      </c>
      <c r="H297">
        <v>2333628</v>
      </c>
      <c r="I297">
        <v>0</v>
      </c>
      <c r="J297">
        <v>0</v>
      </c>
    </row>
    <row r="298" spans="1:10" x14ac:dyDescent="0.25">
      <c r="A298">
        <v>2020</v>
      </c>
      <c r="B298" t="s">
        <v>54</v>
      </c>
      <c r="C298">
        <v>12</v>
      </c>
      <c r="D298">
        <v>3</v>
      </c>
      <c r="E298">
        <v>53668</v>
      </c>
      <c r="F298">
        <v>684</v>
      </c>
      <c r="G298">
        <v>59516</v>
      </c>
      <c r="H298">
        <v>2265576</v>
      </c>
      <c r="I298">
        <v>0</v>
      </c>
      <c r="J298">
        <v>0</v>
      </c>
    </row>
    <row r="299" spans="1:10" x14ac:dyDescent="0.25">
      <c r="A299">
        <v>2020</v>
      </c>
      <c r="B299" t="s">
        <v>54</v>
      </c>
      <c r="C299">
        <v>12</v>
      </c>
      <c r="D299">
        <v>3</v>
      </c>
      <c r="E299">
        <v>49244</v>
      </c>
      <c r="F299">
        <v>664</v>
      </c>
      <c r="G299">
        <v>51468</v>
      </c>
      <c r="H299">
        <v>1989510</v>
      </c>
      <c r="I299">
        <v>0</v>
      </c>
      <c r="J299">
        <v>0</v>
      </c>
    </row>
    <row r="300" spans="1:10" x14ac:dyDescent="0.25">
      <c r="A300">
        <v>2020</v>
      </c>
      <c r="B300" t="s">
        <v>54</v>
      </c>
      <c r="C300">
        <v>12</v>
      </c>
      <c r="D300">
        <v>3</v>
      </c>
      <c r="E300">
        <v>38294</v>
      </c>
      <c r="F300">
        <v>604</v>
      </c>
      <c r="G300">
        <v>60500</v>
      </c>
      <c r="H300">
        <v>1967526</v>
      </c>
      <c r="I300">
        <v>0</v>
      </c>
      <c r="J300">
        <v>0</v>
      </c>
    </row>
    <row r="301" spans="1:10" x14ac:dyDescent="0.25">
      <c r="A301">
        <v>2020</v>
      </c>
      <c r="B301" t="s">
        <v>54</v>
      </c>
      <c r="C301">
        <v>12</v>
      </c>
      <c r="D301">
        <v>4</v>
      </c>
      <c r="E301">
        <v>47760</v>
      </c>
      <c r="F301">
        <v>658</v>
      </c>
      <c r="G301">
        <v>54064</v>
      </c>
      <c r="H301">
        <v>2204451</v>
      </c>
      <c r="I301">
        <v>0</v>
      </c>
      <c r="J301">
        <v>0</v>
      </c>
    </row>
    <row r="302" spans="1:10" x14ac:dyDescent="0.25">
      <c r="A302">
        <v>2020</v>
      </c>
      <c r="B302" t="s">
        <v>54</v>
      </c>
      <c r="C302">
        <v>12</v>
      </c>
      <c r="D302">
        <v>4</v>
      </c>
      <c r="E302">
        <v>49432</v>
      </c>
      <c r="F302">
        <v>630</v>
      </c>
      <c r="G302">
        <v>59892</v>
      </c>
      <c r="H302">
        <v>2112212</v>
      </c>
      <c r="I302">
        <v>0</v>
      </c>
      <c r="J302">
        <v>0</v>
      </c>
    </row>
    <row r="303" spans="1:10" x14ac:dyDescent="0.25">
      <c r="A303">
        <v>2020</v>
      </c>
      <c r="B303" t="s">
        <v>54</v>
      </c>
      <c r="C303">
        <v>12</v>
      </c>
      <c r="D303">
        <v>4</v>
      </c>
      <c r="E303">
        <v>46888</v>
      </c>
      <c r="F303">
        <v>674</v>
      </c>
      <c r="G303">
        <v>49110</v>
      </c>
      <c r="H303">
        <v>2205067</v>
      </c>
      <c r="I303">
        <v>0</v>
      </c>
      <c r="J303">
        <v>0</v>
      </c>
    </row>
    <row r="304" spans="1:10" x14ac:dyDescent="0.25">
      <c r="A304">
        <v>2020</v>
      </c>
      <c r="B304" t="s">
        <v>54</v>
      </c>
      <c r="C304">
        <v>12</v>
      </c>
      <c r="D304">
        <v>4</v>
      </c>
      <c r="E304">
        <v>44698</v>
      </c>
      <c r="F304">
        <v>502</v>
      </c>
      <c r="G304">
        <v>44368</v>
      </c>
      <c r="H304">
        <v>1925525</v>
      </c>
      <c r="I304">
        <v>0</v>
      </c>
      <c r="J304">
        <v>0</v>
      </c>
    </row>
    <row r="305" spans="1:10" x14ac:dyDescent="0.25">
      <c r="A305">
        <v>2020</v>
      </c>
      <c r="B305" t="s">
        <v>54</v>
      </c>
      <c r="C305">
        <v>12</v>
      </c>
      <c r="D305">
        <v>4</v>
      </c>
      <c r="E305">
        <v>37150</v>
      </c>
      <c r="F305">
        <v>560</v>
      </c>
      <c r="G305">
        <v>42932</v>
      </c>
      <c r="H305">
        <v>1871205</v>
      </c>
      <c r="I305">
        <v>0</v>
      </c>
      <c r="J305">
        <v>0</v>
      </c>
    </row>
    <row r="306" spans="1:10" x14ac:dyDescent="0.25">
      <c r="A306">
        <v>2020</v>
      </c>
      <c r="B306" t="s">
        <v>54</v>
      </c>
      <c r="C306">
        <v>12</v>
      </c>
      <c r="D306">
        <v>4</v>
      </c>
      <c r="E306">
        <v>40666</v>
      </c>
      <c r="F306">
        <v>562</v>
      </c>
      <c r="G306">
        <v>42194</v>
      </c>
      <c r="H306">
        <v>1699394</v>
      </c>
      <c r="I306">
        <v>0</v>
      </c>
      <c r="J306">
        <v>0</v>
      </c>
    </row>
    <row r="307" spans="1:10" x14ac:dyDescent="0.25">
      <c r="A307">
        <v>2020</v>
      </c>
      <c r="B307" t="s">
        <v>54</v>
      </c>
      <c r="C307">
        <v>12</v>
      </c>
      <c r="D307">
        <v>4</v>
      </c>
      <c r="E307">
        <v>32144</v>
      </c>
      <c r="F307">
        <v>500</v>
      </c>
      <c r="G307">
        <v>49644</v>
      </c>
      <c r="H307">
        <v>1834881</v>
      </c>
      <c r="I307">
        <v>0</v>
      </c>
      <c r="J307">
        <v>0</v>
      </c>
    </row>
    <row r="308" spans="1:10" x14ac:dyDescent="0.25">
      <c r="A308">
        <v>2020</v>
      </c>
      <c r="B308" t="s">
        <v>54</v>
      </c>
      <c r="C308">
        <v>12</v>
      </c>
      <c r="D308">
        <v>5</v>
      </c>
      <c r="E308">
        <v>41084</v>
      </c>
      <c r="F308">
        <v>570</v>
      </c>
      <c r="G308">
        <v>53178</v>
      </c>
      <c r="H308">
        <v>2177602</v>
      </c>
      <c r="I308">
        <v>0</v>
      </c>
      <c r="J308">
        <v>0</v>
      </c>
    </row>
    <row r="309" spans="1:10" x14ac:dyDescent="0.25">
      <c r="A309">
        <v>2020</v>
      </c>
      <c r="B309" t="s">
        <v>54</v>
      </c>
      <c r="C309">
        <v>12</v>
      </c>
      <c r="D309">
        <v>5</v>
      </c>
      <c r="E309">
        <v>43890</v>
      </c>
      <c r="F309">
        <v>598</v>
      </c>
      <c r="G309">
        <v>52814</v>
      </c>
      <c r="H309">
        <v>2252604</v>
      </c>
      <c r="I309">
        <v>0</v>
      </c>
      <c r="J309">
        <v>0</v>
      </c>
    </row>
    <row r="310" spans="1:10" x14ac:dyDescent="0.25">
      <c r="A310">
        <v>2020</v>
      </c>
      <c r="B310" t="s">
        <v>54</v>
      </c>
      <c r="C310">
        <v>12</v>
      </c>
      <c r="D310">
        <v>5</v>
      </c>
      <c r="E310">
        <v>38052</v>
      </c>
      <c r="F310">
        <v>488</v>
      </c>
      <c r="G310">
        <v>43938</v>
      </c>
      <c r="H310">
        <v>2188745</v>
      </c>
      <c r="I310">
        <v>0</v>
      </c>
      <c r="J310">
        <v>0</v>
      </c>
    </row>
    <row r="311" spans="1:10" x14ac:dyDescent="0.25">
      <c r="A311">
        <v>2021</v>
      </c>
      <c r="B311" t="s">
        <v>16</v>
      </c>
      <c r="C311">
        <v>1</v>
      </c>
      <c r="D311">
        <v>1</v>
      </c>
      <c r="E311">
        <v>40318</v>
      </c>
      <c r="F311">
        <v>474</v>
      </c>
      <c r="G311">
        <v>47676</v>
      </c>
      <c r="H311">
        <v>1907519</v>
      </c>
      <c r="I311">
        <v>0</v>
      </c>
      <c r="J311">
        <v>0</v>
      </c>
    </row>
    <row r="312" spans="1:10" x14ac:dyDescent="0.25">
      <c r="A312">
        <v>2021</v>
      </c>
      <c r="B312" t="s">
        <v>16</v>
      </c>
      <c r="C312">
        <v>1</v>
      </c>
      <c r="D312">
        <v>1</v>
      </c>
      <c r="E312">
        <v>36288</v>
      </c>
      <c r="F312">
        <v>432</v>
      </c>
      <c r="G312">
        <v>41806</v>
      </c>
      <c r="H312">
        <v>1926582</v>
      </c>
      <c r="I312">
        <v>0</v>
      </c>
      <c r="J312">
        <v>0</v>
      </c>
    </row>
    <row r="313" spans="1:10" x14ac:dyDescent="0.25">
      <c r="A313">
        <v>2021</v>
      </c>
      <c r="B313" t="s">
        <v>16</v>
      </c>
      <c r="C313">
        <v>1</v>
      </c>
      <c r="D313">
        <v>1</v>
      </c>
      <c r="E313">
        <v>33356</v>
      </c>
      <c r="F313">
        <v>430</v>
      </c>
      <c r="G313">
        <v>39316</v>
      </c>
      <c r="H313">
        <v>1689717</v>
      </c>
      <c r="I313">
        <v>0</v>
      </c>
      <c r="J313">
        <v>0</v>
      </c>
    </row>
    <row r="314" spans="1:10" x14ac:dyDescent="0.25">
      <c r="A314">
        <v>2021</v>
      </c>
      <c r="B314" t="s">
        <v>16</v>
      </c>
      <c r="C314">
        <v>1</v>
      </c>
      <c r="D314">
        <v>1</v>
      </c>
      <c r="E314">
        <v>32556</v>
      </c>
      <c r="F314">
        <v>400</v>
      </c>
      <c r="G314">
        <v>58418</v>
      </c>
      <c r="H314">
        <v>1724356</v>
      </c>
      <c r="I314">
        <v>0</v>
      </c>
      <c r="J314">
        <v>0</v>
      </c>
    </row>
    <row r="315" spans="1:10" x14ac:dyDescent="0.25">
      <c r="A315">
        <v>2021</v>
      </c>
      <c r="B315" t="s">
        <v>16</v>
      </c>
      <c r="C315">
        <v>1</v>
      </c>
      <c r="D315">
        <v>1</v>
      </c>
      <c r="E315">
        <v>35818</v>
      </c>
      <c r="F315">
        <v>530</v>
      </c>
      <c r="G315">
        <v>42322</v>
      </c>
      <c r="H315">
        <v>1956413</v>
      </c>
      <c r="I315">
        <v>0</v>
      </c>
      <c r="J315">
        <v>0</v>
      </c>
    </row>
    <row r="316" spans="1:10" x14ac:dyDescent="0.25">
      <c r="A316">
        <v>2021</v>
      </c>
      <c r="B316" t="s">
        <v>16</v>
      </c>
      <c r="C316">
        <v>1</v>
      </c>
      <c r="D316">
        <v>1</v>
      </c>
      <c r="E316">
        <v>40944</v>
      </c>
      <c r="F316">
        <v>444</v>
      </c>
      <c r="G316">
        <v>39378</v>
      </c>
      <c r="H316">
        <v>2013524</v>
      </c>
      <c r="I316">
        <v>0</v>
      </c>
      <c r="J316">
        <v>0</v>
      </c>
    </row>
    <row r="317" spans="1:10" x14ac:dyDescent="0.25">
      <c r="A317">
        <v>2021</v>
      </c>
      <c r="B317" t="s">
        <v>16</v>
      </c>
      <c r="C317">
        <v>1</v>
      </c>
      <c r="D317">
        <v>1</v>
      </c>
      <c r="E317">
        <v>36246</v>
      </c>
      <c r="F317">
        <v>466</v>
      </c>
      <c r="G317">
        <v>41006</v>
      </c>
      <c r="H317">
        <v>2005809</v>
      </c>
      <c r="I317">
        <v>0</v>
      </c>
      <c r="J317">
        <v>0</v>
      </c>
    </row>
    <row r="318" spans="1:10" x14ac:dyDescent="0.25">
      <c r="A318">
        <v>2021</v>
      </c>
      <c r="B318" t="s">
        <v>16</v>
      </c>
      <c r="C318">
        <v>1</v>
      </c>
      <c r="D318">
        <v>2</v>
      </c>
      <c r="E318">
        <v>36906</v>
      </c>
      <c r="F318">
        <v>458</v>
      </c>
      <c r="G318">
        <v>38484</v>
      </c>
      <c r="H318">
        <v>1987553</v>
      </c>
      <c r="I318">
        <v>0</v>
      </c>
      <c r="J318">
        <v>0</v>
      </c>
    </row>
    <row r="319" spans="1:10" x14ac:dyDescent="0.25">
      <c r="A319">
        <v>2021</v>
      </c>
      <c r="B319" t="s">
        <v>16</v>
      </c>
      <c r="C319">
        <v>1</v>
      </c>
      <c r="D319">
        <v>2</v>
      </c>
      <c r="E319">
        <v>37640</v>
      </c>
      <c r="F319">
        <v>426</v>
      </c>
      <c r="G319">
        <v>38920</v>
      </c>
      <c r="H319">
        <v>1895958</v>
      </c>
      <c r="I319">
        <v>0</v>
      </c>
      <c r="J319">
        <v>0</v>
      </c>
    </row>
    <row r="320" spans="1:10" x14ac:dyDescent="0.25">
      <c r="A320">
        <v>2021</v>
      </c>
      <c r="B320" t="s">
        <v>16</v>
      </c>
      <c r="C320">
        <v>1</v>
      </c>
      <c r="D320">
        <v>2</v>
      </c>
      <c r="E320">
        <v>32172</v>
      </c>
      <c r="F320">
        <v>300</v>
      </c>
      <c r="G320">
        <v>33474</v>
      </c>
      <c r="H320">
        <v>1614172</v>
      </c>
      <c r="I320">
        <v>0</v>
      </c>
      <c r="J320">
        <v>0</v>
      </c>
    </row>
    <row r="321" spans="1:10" x14ac:dyDescent="0.25">
      <c r="A321">
        <v>2021</v>
      </c>
      <c r="B321" t="s">
        <v>16</v>
      </c>
      <c r="C321">
        <v>1</v>
      </c>
      <c r="D321">
        <v>2</v>
      </c>
      <c r="E321">
        <v>24962</v>
      </c>
      <c r="F321">
        <v>332</v>
      </c>
      <c r="G321">
        <v>37156</v>
      </c>
      <c r="H321">
        <v>1710122</v>
      </c>
      <c r="I321">
        <v>0</v>
      </c>
      <c r="J321">
        <v>0</v>
      </c>
    </row>
    <row r="322" spans="1:10" x14ac:dyDescent="0.25">
      <c r="A322">
        <v>2021</v>
      </c>
      <c r="B322" t="s">
        <v>16</v>
      </c>
      <c r="C322">
        <v>1</v>
      </c>
      <c r="D322">
        <v>2</v>
      </c>
      <c r="E322">
        <v>31806</v>
      </c>
      <c r="F322">
        <v>400</v>
      </c>
      <c r="G322">
        <v>35524</v>
      </c>
      <c r="H322">
        <v>1823647</v>
      </c>
      <c r="I322">
        <v>0</v>
      </c>
      <c r="J322">
        <v>0</v>
      </c>
    </row>
    <row r="323" spans="1:10" x14ac:dyDescent="0.25">
      <c r="A323">
        <v>2021</v>
      </c>
      <c r="B323" t="s">
        <v>16</v>
      </c>
      <c r="C323">
        <v>1</v>
      </c>
      <c r="D323">
        <v>2</v>
      </c>
      <c r="E323">
        <v>34030</v>
      </c>
      <c r="F323">
        <v>402</v>
      </c>
      <c r="G323">
        <v>35594</v>
      </c>
      <c r="H323">
        <v>1749542</v>
      </c>
      <c r="I323">
        <v>0</v>
      </c>
      <c r="J323">
        <v>0</v>
      </c>
    </row>
    <row r="324" spans="1:10" x14ac:dyDescent="0.25">
      <c r="A324">
        <v>2021</v>
      </c>
      <c r="B324" t="s">
        <v>16</v>
      </c>
      <c r="C324">
        <v>1</v>
      </c>
      <c r="D324">
        <v>2</v>
      </c>
      <c r="E324">
        <v>31354</v>
      </c>
      <c r="F324">
        <v>378</v>
      </c>
      <c r="G324">
        <v>31886</v>
      </c>
      <c r="H324">
        <v>1678004</v>
      </c>
      <c r="I324">
        <v>0</v>
      </c>
      <c r="J324">
        <v>0</v>
      </c>
    </row>
    <row r="325" spans="1:10" x14ac:dyDescent="0.25">
      <c r="A325">
        <v>2021</v>
      </c>
      <c r="B325" t="s">
        <v>16</v>
      </c>
      <c r="C325">
        <v>1</v>
      </c>
      <c r="D325">
        <v>3</v>
      </c>
      <c r="E325">
        <v>30310</v>
      </c>
      <c r="F325">
        <v>352</v>
      </c>
      <c r="G325">
        <v>33618</v>
      </c>
      <c r="H325">
        <v>1657483</v>
      </c>
      <c r="I325">
        <v>0</v>
      </c>
      <c r="J325">
        <v>0</v>
      </c>
    </row>
    <row r="326" spans="1:10" x14ac:dyDescent="0.25">
      <c r="A326">
        <v>2021</v>
      </c>
      <c r="B326" t="s">
        <v>16</v>
      </c>
      <c r="C326">
        <v>1</v>
      </c>
      <c r="D326">
        <v>3</v>
      </c>
      <c r="E326">
        <v>27924</v>
      </c>
      <c r="F326">
        <v>290</v>
      </c>
      <c r="G326">
        <v>29026</v>
      </c>
      <c r="H326">
        <v>1412580</v>
      </c>
      <c r="I326">
        <v>33120</v>
      </c>
      <c r="J326">
        <v>0</v>
      </c>
    </row>
    <row r="327" spans="1:10" x14ac:dyDescent="0.25">
      <c r="A327">
        <v>2021</v>
      </c>
      <c r="B327" t="s">
        <v>16</v>
      </c>
      <c r="C327">
        <v>1</v>
      </c>
      <c r="D327">
        <v>3</v>
      </c>
      <c r="E327">
        <v>30558</v>
      </c>
      <c r="F327">
        <v>304</v>
      </c>
      <c r="G327">
        <v>40142</v>
      </c>
      <c r="H327">
        <v>1685264</v>
      </c>
      <c r="I327">
        <v>339211</v>
      </c>
      <c r="J327">
        <v>0</v>
      </c>
    </row>
    <row r="328" spans="1:10" x14ac:dyDescent="0.25">
      <c r="A328">
        <v>2021</v>
      </c>
      <c r="B328" t="s">
        <v>16</v>
      </c>
      <c r="C328">
        <v>1</v>
      </c>
      <c r="D328">
        <v>3</v>
      </c>
      <c r="E328">
        <v>27574</v>
      </c>
      <c r="F328">
        <v>324</v>
      </c>
      <c r="G328">
        <v>34458</v>
      </c>
      <c r="H328">
        <v>1649667</v>
      </c>
      <c r="I328">
        <v>352736</v>
      </c>
      <c r="J328">
        <v>0</v>
      </c>
    </row>
    <row r="329" spans="1:10" x14ac:dyDescent="0.25">
      <c r="A329">
        <v>2021</v>
      </c>
      <c r="B329" t="s">
        <v>16</v>
      </c>
      <c r="C329">
        <v>1</v>
      </c>
      <c r="D329">
        <v>3</v>
      </c>
      <c r="E329">
        <v>30100</v>
      </c>
      <c r="F329">
        <v>362</v>
      </c>
      <c r="G329">
        <v>34404</v>
      </c>
      <c r="H329">
        <v>1675238</v>
      </c>
      <c r="I329">
        <v>382362</v>
      </c>
      <c r="J329">
        <v>0</v>
      </c>
    </row>
    <row r="330" spans="1:10" x14ac:dyDescent="0.25">
      <c r="A330">
        <v>2021</v>
      </c>
      <c r="B330" t="s">
        <v>16</v>
      </c>
      <c r="C330">
        <v>1</v>
      </c>
      <c r="D330">
        <v>3</v>
      </c>
      <c r="E330">
        <v>28990</v>
      </c>
      <c r="F330">
        <v>322</v>
      </c>
      <c r="G330">
        <v>35468</v>
      </c>
      <c r="H330">
        <v>1720958</v>
      </c>
      <c r="I330">
        <v>468743</v>
      </c>
      <c r="J330">
        <v>0</v>
      </c>
    </row>
    <row r="331" spans="1:10" x14ac:dyDescent="0.25">
      <c r="A331">
        <v>2021</v>
      </c>
      <c r="B331" t="s">
        <v>16</v>
      </c>
      <c r="C331">
        <v>1</v>
      </c>
      <c r="D331">
        <v>3</v>
      </c>
      <c r="E331">
        <v>19974</v>
      </c>
      <c r="F331">
        <v>274</v>
      </c>
      <c r="G331">
        <v>34254</v>
      </c>
      <c r="H331">
        <v>1417281</v>
      </c>
      <c r="I331">
        <v>478599</v>
      </c>
      <c r="J331">
        <v>0</v>
      </c>
    </row>
    <row r="332" spans="1:10" x14ac:dyDescent="0.25">
      <c r="A332">
        <v>2021</v>
      </c>
      <c r="B332" t="s">
        <v>16</v>
      </c>
      <c r="C332">
        <v>1</v>
      </c>
      <c r="D332">
        <v>4</v>
      </c>
      <c r="E332">
        <v>25466</v>
      </c>
      <c r="F332">
        <v>276</v>
      </c>
      <c r="G332">
        <v>26500</v>
      </c>
      <c r="H332">
        <v>1356265</v>
      </c>
      <c r="I332">
        <v>11292</v>
      </c>
      <c r="J332">
        <v>0</v>
      </c>
    </row>
    <row r="333" spans="1:10" x14ac:dyDescent="0.25">
      <c r="A333">
        <v>2021</v>
      </c>
      <c r="B333" t="s">
        <v>16</v>
      </c>
      <c r="C333">
        <v>1</v>
      </c>
      <c r="D333">
        <v>4</v>
      </c>
      <c r="E333">
        <v>26464</v>
      </c>
      <c r="F333">
        <v>262</v>
      </c>
      <c r="G333">
        <v>26296</v>
      </c>
      <c r="H333">
        <v>1362263</v>
      </c>
      <c r="I333">
        <v>66466</v>
      </c>
      <c r="J333">
        <v>0</v>
      </c>
    </row>
    <row r="334" spans="1:10" x14ac:dyDescent="0.25">
      <c r="A334">
        <v>2021</v>
      </c>
      <c r="B334" t="s">
        <v>16</v>
      </c>
      <c r="C334">
        <v>1</v>
      </c>
      <c r="D334">
        <v>4</v>
      </c>
      <c r="E334">
        <v>29792</v>
      </c>
      <c r="F334">
        <v>312</v>
      </c>
      <c r="G334">
        <v>32066</v>
      </c>
      <c r="H334">
        <v>1653874</v>
      </c>
      <c r="I334">
        <v>380000</v>
      </c>
      <c r="J334">
        <v>0</v>
      </c>
    </row>
    <row r="335" spans="1:10" x14ac:dyDescent="0.25">
      <c r="A335">
        <v>2021</v>
      </c>
      <c r="B335" t="s">
        <v>16</v>
      </c>
      <c r="C335">
        <v>1</v>
      </c>
      <c r="D335">
        <v>4</v>
      </c>
      <c r="E335">
        <v>23112</v>
      </c>
      <c r="F335">
        <v>246</v>
      </c>
      <c r="G335">
        <v>28522</v>
      </c>
      <c r="H335">
        <v>1388000</v>
      </c>
      <c r="I335">
        <v>650348</v>
      </c>
      <c r="J335">
        <v>0</v>
      </c>
    </row>
    <row r="336" spans="1:10" x14ac:dyDescent="0.25">
      <c r="A336">
        <v>2021</v>
      </c>
      <c r="B336" t="s">
        <v>16</v>
      </c>
      <c r="C336">
        <v>1</v>
      </c>
      <c r="D336">
        <v>4</v>
      </c>
      <c r="E336">
        <v>28646</v>
      </c>
      <c r="F336">
        <v>306</v>
      </c>
      <c r="G336">
        <v>34332</v>
      </c>
      <c r="H336">
        <v>1774967</v>
      </c>
      <c r="I336">
        <v>689487</v>
      </c>
      <c r="J336">
        <v>0</v>
      </c>
    </row>
    <row r="337" spans="1:10" x14ac:dyDescent="0.25">
      <c r="A337">
        <v>2021</v>
      </c>
      <c r="B337" t="s">
        <v>16</v>
      </c>
      <c r="C337">
        <v>1</v>
      </c>
      <c r="D337">
        <v>4</v>
      </c>
      <c r="E337">
        <v>18196</v>
      </c>
      <c r="F337">
        <v>232</v>
      </c>
      <c r="G337">
        <v>32184</v>
      </c>
      <c r="H337">
        <v>1470452</v>
      </c>
      <c r="I337">
        <v>813269</v>
      </c>
      <c r="J337">
        <v>0</v>
      </c>
    </row>
    <row r="338" spans="1:10" x14ac:dyDescent="0.25">
      <c r="A338">
        <v>2021</v>
      </c>
      <c r="B338" t="s">
        <v>16</v>
      </c>
      <c r="C338">
        <v>1</v>
      </c>
      <c r="D338">
        <v>4</v>
      </c>
      <c r="E338">
        <v>37824</v>
      </c>
      <c r="F338">
        <v>324</v>
      </c>
      <c r="G338">
        <v>40630</v>
      </c>
      <c r="H338">
        <v>1539803</v>
      </c>
      <c r="I338">
        <v>1142072</v>
      </c>
      <c r="J338">
        <v>0</v>
      </c>
    </row>
    <row r="339" spans="1:10" x14ac:dyDescent="0.25">
      <c r="A339">
        <v>2021</v>
      </c>
      <c r="B339" t="s">
        <v>16</v>
      </c>
      <c r="C339">
        <v>1</v>
      </c>
      <c r="D339">
        <v>5</v>
      </c>
      <c r="E339">
        <v>23054</v>
      </c>
      <c r="F339">
        <v>232</v>
      </c>
      <c r="G339">
        <v>23764</v>
      </c>
      <c r="H339">
        <v>1260921</v>
      </c>
      <c r="I339">
        <v>29018</v>
      </c>
      <c r="J339">
        <v>0</v>
      </c>
    </row>
    <row r="340" spans="1:10" x14ac:dyDescent="0.25">
      <c r="A340">
        <v>2021</v>
      </c>
      <c r="B340" t="s">
        <v>16</v>
      </c>
      <c r="C340">
        <v>1</v>
      </c>
      <c r="D340">
        <v>5</v>
      </c>
      <c r="E340">
        <v>26146</v>
      </c>
      <c r="F340">
        <v>256</v>
      </c>
      <c r="G340">
        <v>28154</v>
      </c>
      <c r="H340">
        <v>1619574</v>
      </c>
      <c r="I340">
        <v>486572</v>
      </c>
      <c r="J340">
        <v>0</v>
      </c>
    </row>
    <row r="341" spans="1:10" x14ac:dyDescent="0.25">
      <c r="A341">
        <v>2021</v>
      </c>
      <c r="B341" t="s">
        <v>16</v>
      </c>
      <c r="C341">
        <v>1</v>
      </c>
      <c r="D341">
        <v>5</v>
      </c>
      <c r="E341">
        <v>26108</v>
      </c>
      <c r="F341">
        <v>274</v>
      </c>
      <c r="G341">
        <v>29772</v>
      </c>
      <c r="H341">
        <v>1559411</v>
      </c>
      <c r="I341">
        <v>1142271</v>
      </c>
      <c r="J341">
        <v>0</v>
      </c>
    </row>
    <row r="342" spans="1:10" x14ac:dyDescent="0.25">
      <c r="A342">
        <v>2021</v>
      </c>
      <c r="B342" t="s">
        <v>18</v>
      </c>
      <c r="C342">
        <v>2</v>
      </c>
      <c r="D342">
        <v>1</v>
      </c>
      <c r="E342">
        <v>23572</v>
      </c>
      <c r="F342">
        <v>172</v>
      </c>
      <c r="G342">
        <v>23512</v>
      </c>
      <c r="H342">
        <v>1303674</v>
      </c>
      <c r="I342">
        <v>74080</v>
      </c>
      <c r="J342">
        <v>0</v>
      </c>
    </row>
    <row r="343" spans="1:10" x14ac:dyDescent="0.25">
      <c r="A343">
        <v>2021</v>
      </c>
      <c r="B343" t="s">
        <v>18</v>
      </c>
      <c r="C343">
        <v>2</v>
      </c>
      <c r="D343">
        <v>1</v>
      </c>
      <c r="E343">
        <v>22002</v>
      </c>
      <c r="F343">
        <v>226</v>
      </c>
      <c r="G343">
        <v>28500</v>
      </c>
      <c r="H343">
        <v>1459601</v>
      </c>
      <c r="I343">
        <v>375937</v>
      </c>
      <c r="J343">
        <v>0</v>
      </c>
    </row>
    <row r="344" spans="1:10" x14ac:dyDescent="0.25">
      <c r="A344">
        <v>2021</v>
      </c>
      <c r="B344" t="s">
        <v>18</v>
      </c>
      <c r="C344">
        <v>2</v>
      </c>
      <c r="D344">
        <v>1</v>
      </c>
      <c r="E344">
        <v>17158</v>
      </c>
      <c r="F344">
        <v>188</v>
      </c>
      <c r="G344">
        <v>26886</v>
      </c>
      <c r="H344">
        <v>1309224</v>
      </c>
      <c r="I344">
        <v>380727</v>
      </c>
      <c r="J344">
        <v>0</v>
      </c>
    </row>
    <row r="345" spans="1:10" x14ac:dyDescent="0.25">
      <c r="A345">
        <v>2021</v>
      </c>
      <c r="B345" t="s">
        <v>18</v>
      </c>
      <c r="C345">
        <v>2</v>
      </c>
      <c r="D345">
        <v>1</v>
      </c>
      <c r="E345">
        <v>25850</v>
      </c>
      <c r="F345">
        <v>214</v>
      </c>
      <c r="G345">
        <v>35626</v>
      </c>
      <c r="H345">
        <v>1547348</v>
      </c>
      <c r="I345">
        <v>619662</v>
      </c>
      <c r="J345">
        <v>0</v>
      </c>
    </row>
    <row r="346" spans="1:10" x14ac:dyDescent="0.25">
      <c r="A346">
        <v>2021</v>
      </c>
      <c r="B346" t="s">
        <v>18</v>
      </c>
      <c r="C346">
        <v>2</v>
      </c>
      <c r="D346">
        <v>1</v>
      </c>
      <c r="E346">
        <v>24138</v>
      </c>
      <c r="F346">
        <v>150</v>
      </c>
      <c r="G346">
        <v>23522</v>
      </c>
      <c r="H346">
        <v>1550943</v>
      </c>
      <c r="I346">
        <v>715396</v>
      </c>
      <c r="J346">
        <v>0</v>
      </c>
    </row>
    <row r="347" spans="1:10" x14ac:dyDescent="0.25">
      <c r="A347">
        <v>2021</v>
      </c>
      <c r="B347" t="s">
        <v>18</v>
      </c>
      <c r="C347">
        <v>2</v>
      </c>
      <c r="D347">
        <v>1</v>
      </c>
      <c r="E347">
        <v>23422</v>
      </c>
      <c r="F347">
        <v>190</v>
      </c>
      <c r="G347">
        <v>29024</v>
      </c>
      <c r="H347">
        <v>1589459</v>
      </c>
      <c r="I347">
        <v>912707</v>
      </c>
      <c r="J347">
        <v>0</v>
      </c>
    </row>
    <row r="348" spans="1:10" x14ac:dyDescent="0.25">
      <c r="A348">
        <v>2021</v>
      </c>
      <c r="B348" t="s">
        <v>18</v>
      </c>
      <c r="C348">
        <v>2</v>
      </c>
      <c r="D348">
        <v>1</v>
      </c>
      <c r="E348">
        <v>24802</v>
      </c>
      <c r="F348">
        <v>240</v>
      </c>
      <c r="G348">
        <v>31576</v>
      </c>
      <c r="H348">
        <v>1581515</v>
      </c>
      <c r="I348">
        <v>1018592</v>
      </c>
      <c r="J348">
        <v>0</v>
      </c>
    </row>
    <row r="349" spans="1:10" x14ac:dyDescent="0.25">
      <c r="A349">
        <v>2021</v>
      </c>
      <c r="B349" t="s">
        <v>18</v>
      </c>
      <c r="C349">
        <v>2</v>
      </c>
      <c r="D349">
        <v>2</v>
      </c>
      <c r="E349">
        <v>23412</v>
      </c>
      <c r="F349">
        <v>182</v>
      </c>
      <c r="G349">
        <v>19000</v>
      </c>
      <c r="H349">
        <v>1200171</v>
      </c>
      <c r="I349">
        <v>40047</v>
      </c>
      <c r="J349">
        <v>1651</v>
      </c>
    </row>
    <row r="350" spans="1:10" x14ac:dyDescent="0.25">
      <c r="A350">
        <v>2021</v>
      </c>
      <c r="B350" t="s">
        <v>18</v>
      </c>
      <c r="C350">
        <v>2</v>
      </c>
      <c r="D350">
        <v>2</v>
      </c>
      <c r="E350">
        <v>24396</v>
      </c>
      <c r="F350">
        <v>178</v>
      </c>
      <c r="G350">
        <v>22214</v>
      </c>
      <c r="H350">
        <v>1524509</v>
      </c>
      <c r="I350">
        <v>529618</v>
      </c>
      <c r="J350">
        <v>47041</v>
      </c>
    </row>
    <row r="351" spans="1:10" x14ac:dyDescent="0.25">
      <c r="A351">
        <v>2021</v>
      </c>
      <c r="B351" t="s">
        <v>18</v>
      </c>
      <c r="C351">
        <v>2</v>
      </c>
      <c r="D351">
        <v>2</v>
      </c>
      <c r="E351">
        <v>21462</v>
      </c>
      <c r="F351">
        <v>188</v>
      </c>
      <c r="G351">
        <v>25856</v>
      </c>
      <c r="H351">
        <v>1524906</v>
      </c>
      <c r="I351">
        <v>701378</v>
      </c>
      <c r="J351">
        <v>0</v>
      </c>
    </row>
    <row r="352" spans="1:10" x14ac:dyDescent="0.25">
      <c r="A352">
        <v>2021</v>
      </c>
      <c r="B352" t="s">
        <v>18</v>
      </c>
      <c r="C352">
        <v>2</v>
      </c>
      <c r="D352">
        <v>2</v>
      </c>
      <c r="E352">
        <v>25078</v>
      </c>
      <c r="F352">
        <v>220</v>
      </c>
      <c r="G352">
        <v>23592</v>
      </c>
      <c r="H352">
        <v>1540009</v>
      </c>
      <c r="I352">
        <v>803978</v>
      </c>
      <c r="J352">
        <v>0</v>
      </c>
    </row>
    <row r="353" spans="1:10" x14ac:dyDescent="0.25">
      <c r="A353">
        <v>2021</v>
      </c>
      <c r="B353" t="s">
        <v>18</v>
      </c>
      <c r="C353">
        <v>2</v>
      </c>
      <c r="D353">
        <v>2</v>
      </c>
      <c r="E353">
        <v>17430</v>
      </c>
      <c r="F353">
        <v>156</v>
      </c>
      <c r="G353">
        <v>27200</v>
      </c>
      <c r="H353">
        <v>1324874</v>
      </c>
      <c r="I353">
        <v>891839</v>
      </c>
      <c r="J353">
        <v>0</v>
      </c>
    </row>
    <row r="354" spans="1:10" x14ac:dyDescent="0.25">
      <c r="A354">
        <v>2021</v>
      </c>
      <c r="B354" t="s">
        <v>18</v>
      </c>
      <c r="C354">
        <v>2</v>
      </c>
      <c r="D354">
        <v>2</v>
      </c>
      <c r="E354">
        <v>24274</v>
      </c>
      <c r="F354">
        <v>208</v>
      </c>
      <c r="G354">
        <v>22716</v>
      </c>
      <c r="H354">
        <v>1580227</v>
      </c>
      <c r="I354">
        <v>910764</v>
      </c>
      <c r="J354">
        <v>0</v>
      </c>
    </row>
    <row r="355" spans="1:10" x14ac:dyDescent="0.25">
      <c r="A355">
        <v>2021</v>
      </c>
      <c r="B355" t="s">
        <v>18</v>
      </c>
      <c r="C355">
        <v>2</v>
      </c>
      <c r="D355">
        <v>2</v>
      </c>
      <c r="E355">
        <v>18706</v>
      </c>
      <c r="F355">
        <v>170</v>
      </c>
      <c r="G355">
        <v>31444</v>
      </c>
      <c r="H355">
        <v>1601403</v>
      </c>
      <c r="I355">
        <v>965159</v>
      </c>
      <c r="J355">
        <v>0</v>
      </c>
    </row>
    <row r="356" spans="1:10" x14ac:dyDescent="0.25">
      <c r="A356">
        <v>2021</v>
      </c>
      <c r="B356" t="s">
        <v>18</v>
      </c>
      <c r="C356">
        <v>2</v>
      </c>
      <c r="D356">
        <v>3</v>
      </c>
      <c r="E356">
        <v>28556</v>
      </c>
      <c r="F356">
        <v>166</v>
      </c>
      <c r="G356">
        <v>19430</v>
      </c>
      <c r="H356">
        <v>1337352</v>
      </c>
      <c r="I356">
        <v>45705</v>
      </c>
      <c r="J356">
        <v>14232</v>
      </c>
    </row>
    <row r="357" spans="1:10" x14ac:dyDescent="0.25">
      <c r="A357">
        <v>2021</v>
      </c>
      <c r="B357" t="s">
        <v>18</v>
      </c>
      <c r="C357">
        <v>2</v>
      </c>
      <c r="D357">
        <v>3</v>
      </c>
      <c r="E357">
        <v>23184</v>
      </c>
      <c r="F357">
        <v>198</v>
      </c>
      <c r="G357">
        <v>23672</v>
      </c>
      <c r="H357">
        <v>1351626</v>
      </c>
      <c r="I357">
        <v>301425</v>
      </c>
      <c r="J357">
        <v>226338</v>
      </c>
    </row>
    <row r="358" spans="1:10" x14ac:dyDescent="0.25">
      <c r="A358">
        <v>2021</v>
      </c>
      <c r="B358" t="s">
        <v>18</v>
      </c>
      <c r="C358">
        <v>2</v>
      </c>
      <c r="D358">
        <v>3</v>
      </c>
      <c r="E358">
        <v>27838</v>
      </c>
      <c r="F358">
        <v>178</v>
      </c>
      <c r="G358">
        <v>22826</v>
      </c>
      <c r="H358">
        <v>1440552</v>
      </c>
      <c r="I358">
        <v>471215</v>
      </c>
      <c r="J358">
        <v>222336</v>
      </c>
    </row>
    <row r="359" spans="1:10" x14ac:dyDescent="0.25">
      <c r="A359">
        <v>2021</v>
      </c>
      <c r="B359" t="s">
        <v>18</v>
      </c>
      <c r="C359">
        <v>2</v>
      </c>
      <c r="D359">
        <v>3</v>
      </c>
      <c r="E359">
        <v>27832</v>
      </c>
      <c r="F359">
        <v>200</v>
      </c>
      <c r="G359">
        <v>20430</v>
      </c>
      <c r="H359">
        <v>1571442</v>
      </c>
      <c r="I359">
        <v>543927</v>
      </c>
      <c r="J359">
        <v>467719</v>
      </c>
    </row>
    <row r="360" spans="1:10" x14ac:dyDescent="0.25">
      <c r="A360">
        <v>2021</v>
      </c>
      <c r="B360" t="s">
        <v>18</v>
      </c>
      <c r="C360">
        <v>2</v>
      </c>
      <c r="D360">
        <v>3</v>
      </c>
      <c r="E360">
        <v>18172</v>
      </c>
      <c r="F360">
        <v>164</v>
      </c>
      <c r="G360">
        <v>23586</v>
      </c>
      <c r="H360">
        <v>1191659</v>
      </c>
      <c r="I360">
        <v>583024</v>
      </c>
      <c r="J360">
        <v>268156</v>
      </c>
    </row>
    <row r="361" spans="1:10" x14ac:dyDescent="0.25">
      <c r="A361">
        <v>2021</v>
      </c>
      <c r="B361" t="s">
        <v>18</v>
      </c>
      <c r="C361">
        <v>2</v>
      </c>
      <c r="D361">
        <v>3</v>
      </c>
      <c r="E361">
        <v>25724</v>
      </c>
      <c r="F361">
        <v>200</v>
      </c>
      <c r="G361">
        <v>24056</v>
      </c>
      <c r="H361">
        <v>1463010</v>
      </c>
      <c r="I361">
        <v>627562</v>
      </c>
      <c r="J361">
        <v>178509</v>
      </c>
    </row>
    <row r="362" spans="1:10" x14ac:dyDescent="0.25">
      <c r="A362">
        <v>2021</v>
      </c>
      <c r="B362" t="s">
        <v>18</v>
      </c>
      <c r="C362">
        <v>2</v>
      </c>
      <c r="D362">
        <v>3</v>
      </c>
      <c r="E362">
        <v>26476</v>
      </c>
      <c r="F362">
        <v>200</v>
      </c>
      <c r="G362">
        <v>21826</v>
      </c>
      <c r="H362">
        <v>1521908</v>
      </c>
      <c r="I362">
        <v>1009902</v>
      </c>
      <c r="J362">
        <v>477944</v>
      </c>
    </row>
    <row r="363" spans="1:10" x14ac:dyDescent="0.25">
      <c r="A363">
        <v>2021</v>
      </c>
      <c r="B363" t="s">
        <v>18</v>
      </c>
      <c r="C363">
        <v>2</v>
      </c>
      <c r="D363">
        <v>4</v>
      </c>
      <c r="E363">
        <v>31228</v>
      </c>
      <c r="F363">
        <v>216</v>
      </c>
      <c r="G363">
        <v>22582</v>
      </c>
      <c r="H363">
        <v>1416707</v>
      </c>
      <c r="I363">
        <v>0</v>
      </c>
      <c r="J363">
        <v>0</v>
      </c>
    </row>
    <row r="364" spans="1:10" x14ac:dyDescent="0.25">
      <c r="A364">
        <v>2021</v>
      </c>
      <c r="B364" t="s">
        <v>18</v>
      </c>
      <c r="C364">
        <v>2</v>
      </c>
      <c r="D364">
        <v>4</v>
      </c>
      <c r="E364">
        <v>33610</v>
      </c>
      <c r="F364">
        <v>222</v>
      </c>
      <c r="G364">
        <v>23418</v>
      </c>
      <c r="H364">
        <v>1648009</v>
      </c>
      <c r="I364">
        <v>56406</v>
      </c>
      <c r="J364">
        <v>2313</v>
      </c>
    </row>
    <row r="365" spans="1:10" x14ac:dyDescent="0.25">
      <c r="A365">
        <v>2021</v>
      </c>
      <c r="B365" t="s">
        <v>18</v>
      </c>
      <c r="C365">
        <v>2</v>
      </c>
      <c r="D365">
        <v>4</v>
      </c>
      <c r="E365">
        <v>27364</v>
      </c>
      <c r="F365">
        <v>206</v>
      </c>
      <c r="G365">
        <v>27938</v>
      </c>
      <c r="H365">
        <v>1528044</v>
      </c>
      <c r="I365">
        <v>499731</v>
      </c>
      <c r="J365">
        <v>278245</v>
      </c>
    </row>
    <row r="366" spans="1:10" x14ac:dyDescent="0.25">
      <c r="A366">
        <v>2021</v>
      </c>
      <c r="B366" t="s">
        <v>18</v>
      </c>
      <c r="C366">
        <v>2</v>
      </c>
      <c r="D366">
        <v>4</v>
      </c>
      <c r="E366">
        <v>33860</v>
      </c>
      <c r="F366">
        <v>282</v>
      </c>
      <c r="G366">
        <v>24200</v>
      </c>
      <c r="H366">
        <v>1558656</v>
      </c>
      <c r="I366">
        <v>522957</v>
      </c>
      <c r="J366">
        <v>434012</v>
      </c>
    </row>
    <row r="367" spans="1:10" x14ac:dyDescent="0.25">
      <c r="A367">
        <v>2021</v>
      </c>
      <c r="B367" t="s">
        <v>18</v>
      </c>
      <c r="C367">
        <v>2</v>
      </c>
      <c r="D367">
        <v>4</v>
      </c>
      <c r="E367">
        <v>20988</v>
      </c>
      <c r="F367">
        <v>152</v>
      </c>
      <c r="G367">
        <v>26466</v>
      </c>
      <c r="H367">
        <v>1293135</v>
      </c>
      <c r="I367">
        <v>629376</v>
      </c>
      <c r="J367">
        <v>577415</v>
      </c>
    </row>
    <row r="368" spans="1:10" x14ac:dyDescent="0.25">
      <c r="A368">
        <v>2021</v>
      </c>
      <c r="B368" t="s">
        <v>18</v>
      </c>
      <c r="C368">
        <v>2</v>
      </c>
      <c r="D368">
        <v>4</v>
      </c>
      <c r="E368">
        <v>33124</v>
      </c>
      <c r="F368">
        <v>228</v>
      </c>
      <c r="G368">
        <v>25580</v>
      </c>
      <c r="H368">
        <v>1726521</v>
      </c>
      <c r="I368">
        <v>639870</v>
      </c>
      <c r="J368">
        <v>838672</v>
      </c>
    </row>
    <row r="369" spans="1:10" x14ac:dyDescent="0.25">
      <c r="A369">
        <v>2021</v>
      </c>
      <c r="B369" t="s">
        <v>18</v>
      </c>
      <c r="C369">
        <v>2</v>
      </c>
      <c r="D369">
        <v>4</v>
      </c>
      <c r="E369">
        <v>33198</v>
      </c>
      <c r="F369">
        <v>238</v>
      </c>
      <c r="G369">
        <v>24444</v>
      </c>
      <c r="H369">
        <v>1640636</v>
      </c>
      <c r="I369">
        <v>715470</v>
      </c>
      <c r="J369">
        <v>831466</v>
      </c>
    </row>
    <row r="370" spans="1:10" x14ac:dyDescent="0.25">
      <c r="A370">
        <v>2021</v>
      </c>
      <c r="B370" t="s">
        <v>31</v>
      </c>
      <c r="C370">
        <v>3</v>
      </c>
      <c r="D370">
        <v>1</v>
      </c>
      <c r="E370">
        <v>37300</v>
      </c>
      <c r="F370">
        <v>194</v>
      </c>
      <c r="G370">
        <v>28606</v>
      </c>
      <c r="H370">
        <v>1359734</v>
      </c>
      <c r="I370">
        <v>114059</v>
      </c>
      <c r="J370">
        <v>13843</v>
      </c>
    </row>
    <row r="371" spans="1:10" x14ac:dyDescent="0.25">
      <c r="A371">
        <v>2021</v>
      </c>
      <c r="B371" t="s">
        <v>31</v>
      </c>
      <c r="C371">
        <v>3</v>
      </c>
      <c r="D371">
        <v>1</v>
      </c>
      <c r="E371">
        <v>24540</v>
      </c>
      <c r="F371">
        <v>184</v>
      </c>
      <c r="G371">
        <v>24944</v>
      </c>
      <c r="H371">
        <v>1401908</v>
      </c>
      <c r="I371">
        <v>752079</v>
      </c>
      <c r="J371">
        <v>280466</v>
      </c>
    </row>
    <row r="372" spans="1:10" x14ac:dyDescent="0.25">
      <c r="A372">
        <v>2021</v>
      </c>
      <c r="B372" t="s">
        <v>31</v>
      </c>
      <c r="C372">
        <v>3</v>
      </c>
      <c r="D372">
        <v>1</v>
      </c>
      <c r="E372">
        <v>29996</v>
      </c>
      <c r="F372">
        <v>196</v>
      </c>
      <c r="G372">
        <v>26226</v>
      </c>
      <c r="H372">
        <v>1592023</v>
      </c>
      <c r="I372">
        <v>1206934</v>
      </c>
      <c r="J372">
        <v>230886</v>
      </c>
    </row>
    <row r="373" spans="1:10" x14ac:dyDescent="0.25">
      <c r="A373">
        <v>2021</v>
      </c>
      <c r="B373" t="s">
        <v>31</v>
      </c>
      <c r="C373">
        <v>3</v>
      </c>
      <c r="D373">
        <v>1</v>
      </c>
      <c r="E373">
        <v>34850</v>
      </c>
      <c r="F373">
        <v>174</v>
      </c>
      <c r="G373">
        <v>28142</v>
      </c>
      <c r="H373">
        <v>1619923</v>
      </c>
      <c r="I373">
        <v>1577514</v>
      </c>
      <c r="J373">
        <v>324189</v>
      </c>
    </row>
    <row r="374" spans="1:10" x14ac:dyDescent="0.25">
      <c r="A374">
        <v>2021</v>
      </c>
      <c r="B374" t="s">
        <v>31</v>
      </c>
      <c r="C374">
        <v>3</v>
      </c>
      <c r="D374">
        <v>1</v>
      </c>
      <c r="E374">
        <v>33648</v>
      </c>
      <c r="F374">
        <v>226</v>
      </c>
      <c r="G374">
        <v>27576</v>
      </c>
      <c r="H374">
        <v>1616008</v>
      </c>
      <c r="I374">
        <v>2033154</v>
      </c>
      <c r="J374">
        <v>662195</v>
      </c>
    </row>
    <row r="375" spans="1:10" x14ac:dyDescent="0.25">
      <c r="A375">
        <v>2021</v>
      </c>
      <c r="B375" t="s">
        <v>31</v>
      </c>
      <c r="C375">
        <v>3</v>
      </c>
      <c r="D375">
        <v>1</v>
      </c>
      <c r="E375">
        <v>37448</v>
      </c>
      <c r="F375">
        <v>200</v>
      </c>
      <c r="G375">
        <v>28758</v>
      </c>
      <c r="H375">
        <v>1582651</v>
      </c>
      <c r="I375">
        <v>2278628</v>
      </c>
      <c r="J375">
        <v>504640</v>
      </c>
    </row>
    <row r="376" spans="1:10" x14ac:dyDescent="0.25">
      <c r="A376">
        <v>2021</v>
      </c>
      <c r="B376" t="s">
        <v>31</v>
      </c>
      <c r="C376">
        <v>3</v>
      </c>
      <c r="D376">
        <v>1</v>
      </c>
      <c r="E376">
        <v>36648</v>
      </c>
      <c r="F376">
        <v>218</v>
      </c>
      <c r="G376">
        <v>28372</v>
      </c>
      <c r="H376">
        <v>1621511</v>
      </c>
      <c r="I376">
        <v>2320443</v>
      </c>
      <c r="J376">
        <v>583299</v>
      </c>
    </row>
    <row r="377" spans="1:10" x14ac:dyDescent="0.25">
      <c r="A377">
        <v>2021</v>
      </c>
      <c r="B377" t="s">
        <v>31</v>
      </c>
      <c r="C377">
        <v>3</v>
      </c>
      <c r="D377">
        <v>2</v>
      </c>
      <c r="E377">
        <v>53026</v>
      </c>
      <c r="F377">
        <v>240</v>
      </c>
      <c r="G377">
        <v>35180</v>
      </c>
      <c r="H377">
        <v>1558359</v>
      </c>
      <c r="I377">
        <v>288959</v>
      </c>
      <c r="J377">
        <v>49193</v>
      </c>
    </row>
    <row r="378" spans="1:10" x14ac:dyDescent="0.25">
      <c r="A378">
        <v>2021</v>
      </c>
      <c r="B378" t="s">
        <v>31</v>
      </c>
      <c r="C378">
        <v>3</v>
      </c>
      <c r="D378">
        <v>2</v>
      </c>
      <c r="E378">
        <v>46596</v>
      </c>
      <c r="F378">
        <v>238</v>
      </c>
      <c r="G378">
        <v>30184</v>
      </c>
      <c r="H378">
        <v>1607486</v>
      </c>
      <c r="I378">
        <v>781786</v>
      </c>
      <c r="J378">
        <v>147275</v>
      </c>
    </row>
    <row r="379" spans="1:10" x14ac:dyDescent="0.25">
      <c r="A379">
        <v>2021</v>
      </c>
      <c r="B379" t="s">
        <v>31</v>
      </c>
      <c r="C379">
        <v>3</v>
      </c>
      <c r="D379">
        <v>2</v>
      </c>
      <c r="E379">
        <v>45702</v>
      </c>
      <c r="F379">
        <v>250</v>
      </c>
      <c r="G379">
        <v>36308</v>
      </c>
      <c r="H379">
        <v>1635068</v>
      </c>
      <c r="I379">
        <v>2032818</v>
      </c>
      <c r="J379">
        <v>567515</v>
      </c>
    </row>
    <row r="380" spans="1:10" x14ac:dyDescent="0.25">
      <c r="A380">
        <v>2021</v>
      </c>
      <c r="B380" t="s">
        <v>31</v>
      </c>
      <c r="C380">
        <v>3</v>
      </c>
      <c r="D380">
        <v>2</v>
      </c>
      <c r="E380">
        <v>35746</v>
      </c>
      <c r="F380">
        <v>266</v>
      </c>
      <c r="G380">
        <v>41286</v>
      </c>
      <c r="H380">
        <v>1553973</v>
      </c>
      <c r="I380">
        <v>2081599</v>
      </c>
      <c r="J380">
        <v>593007</v>
      </c>
    </row>
    <row r="381" spans="1:10" x14ac:dyDescent="0.25">
      <c r="A381">
        <v>2021</v>
      </c>
      <c r="B381" t="s">
        <v>31</v>
      </c>
      <c r="C381">
        <v>3</v>
      </c>
      <c r="D381">
        <v>2</v>
      </c>
      <c r="E381">
        <v>50308</v>
      </c>
      <c r="F381">
        <v>318</v>
      </c>
      <c r="G381">
        <v>33016</v>
      </c>
      <c r="H381">
        <v>1705165</v>
      </c>
      <c r="I381">
        <v>2445451</v>
      </c>
      <c r="J381">
        <v>560315</v>
      </c>
    </row>
    <row r="382" spans="1:10" x14ac:dyDescent="0.25">
      <c r="A382">
        <v>2021</v>
      </c>
      <c r="B382" t="s">
        <v>31</v>
      </c>
      <c r="C382">
        <v>3</v>
      </c>
      <c r="D382">
        <v>2</v>
      </c>
      <c r="E382">
        <v>49690</v>
      </c>
      <c r="F382">
        <v>280</v>
      </c>
      <c r="G382">
        <v>39944</v>
      </c>
      <c r="H382">
        <v>1622987</v>
      </c>
      <c r="I382">
        <v>3264797</v>
      </c>
      <c r="J382">
        <v>817514</v>
      </c>
    </row>
    <row r="383" spans="1:10" x14ac:dyDescent="0.25">
      <c r="A383">
        <v>2021</v>
      </c>
      <c r="B383" t="s">
        <v>31</v>
      </c>
      <c r="C383">
        <v>3</v>
      </c>
      <c r="D383">
        <v>2</v>
      </c>
      <c r="E383">
        <v>30706</v>
      </c>
      <c r="F383">
        <v>152</v>
      </c>
      <c r="G383">
        <v>33212</v>
      </c>
      <c r="H383">
        <v>1387315</v>
      </c>
      <c r="I383">
        <v>3383968</v>
      </c>
      <c r="J383">
        <v>604759</v>
      </c>
    </row>
    <row r="384" spans="1:10" x14ac:dyDescent="0.25">
      <c r="A384">
        <v>2021</v>
      </c>
      <c r="B384" t="s">
        <v>31</v>
      </c>
      <c r="C384">
        <v>3</v>
      </c>
      <c r="D384">
        <v>3</v>
      </c>
      <c r="E384">
        <v>94018</v>
      </c>
      <c r="F384">
        <v>426</v>
      </c>
      <c r="G384">
        <v>42410</v>
      </c>
      <c r="H384">
        <v>1910708</v>
      </c>
      <c r="I384">
        <v>898230</v>
      </c>
      <c r="J384">
        <v>26084</v>
      </c>
    </row>
    <row r="385" spans="1:10" x14ac:dyDescent="0.25">
      <c r="A385">
        <v>2021</v>
      </c>
      <c r="B385" t="s">
        <v>31</v>
      </c>
      <c r="C385">
        <v>3</v>
      </c>
      <c r="D385">
        <v>3</v>
      </c>
      <c r="E385">
        <v>71676</v>
      </c>
      <c r="F385">
        <v>342</v>
      </c>
      <c r="G385">
        <v>35586</v>
      </c>
      <c r="H385">
        <v>2048261</v>
      </c>
      <c r="I385">
        <v>3460683</v>
      </c>
      <c r="J385">
        <v>653812</v>
      </c>
    </row>
    <row r="386" spans="1:10" x14ac:dyDescent="0.25">
      <c r="A386">
        <v>2021</v>
      </c>
      <c r="B386" t="s">
        <v>31</v>
      </c>
      <c r="C386">
        <v>3</v>
      </c>
      <c r="D386">
        <v>3</v>
      </c>
      <c r="E386">
        <v>57738</v>
      </c>
      <c r="F386">
        <v>374</v>
      </c>
      <c r="G386">
        <v>35492</v>
      </c>
      <c r="H386">
        <v>1851916</v>
      </c>
      <c r="I386">
        <v>3541676</v>
      </c>
      <c r="J386">
        <v>646419</v>
      </c>
    </row>
    <row r="387" spans="1:10" x14ac:dyDescent="0.25">
      <c r="A387">
        <v>2021</v>
      </c>
      <c r="B387" t="s">
        <v>31</v>
      </c>
      <c r="C387">
        <v>3</v>
      </c>
      <c r="D387">
        <v>3</v>
      </c>
      <c r="E387">
        <v>79374</v>
      </c>
      <c r="F387">
        <v>312</v>
      </c>
      <c r="G387">
        <v>40712</v>
      </c>
      <c r="H387">
        <v>2070672</v>
      </c>
      <c r="I387">
        <v>3635846</v>
      </c>
      <c r="J387">
        <v>711737</v>
      </c>
    </row>
    <row r="388" spans="1:10" x14ac:dyDescent="0.25">
      <c r="A388">
        <v>2021</v>
      </c>
      <c r="B388" t="s">
        <v>31</v>
      </c>
      <c r="C388">
        <v>3</v>
      </c>
      <c r="D388">
        <v>3</v>
      </c>
      <c r="E388">
        <v>87630</v>
      </c>
      <c r="F388">
        <v>392</v>
      </c>
      <c r="G388">
        <v>45942</v>
      </c>
      <c r="H388">
        <v>2197427</v>
      </c>
      <c r="I388">
        <v>4555781</v>
      </c>
      <c r="J388">
        <v>479119</v>
      </c>
    </row>
    <row r="389" spans="1:10" x14ac:dyDescent="0.25">
      <c r="A389">
        <v>2021</v>
      </c>
      <c r="B389" t="s">
        <v>31</v>
      </c>
      <c r="C389">
        <v>3</v>
      </c>
      <c r="D389">
        <v>3</v>
      </c>
      <c r="E389">
        <v>81812</v>
      </c>
      <c r="F389">
        <v>376</v>
      </c>
      <c r="G389">
        <v>47246</v>
      </c>
      <c r="H389">
        <v>2081466</v>
      </c>
      <c r="I389">
        <v>4818222</v>
      </c>
      <c r="J389">
        <v>579308</v>
      </c>
    </row>
    <row r="390" spans="1:10" x14ac:dyDescent="0.25">
      <c r="A390">
        <v>2021</v>
      </c>
      <c r="B390" t="s">
        <v>31</v>
      </c>
      <c r="C390">
        <v>3</v>
      </c>
      <c r="D390">
        <v>3</v>
      </c>
      <c r="E390">
        <v>48874</v>
      </c>
      <c r="F390">
        <v>260</v>
      </c>
      <c r="G390">
        <v>40372</v>
      </c>
      <c r="H390">
        <v>1617456</v>
      </c>
      <c r="I390">
        <v>5233677</v>
      </c>
      <c r="J390">
        <v>803617</v>
      </c>
    </row>
    <row r="391" spans="1:10" x14ac:dyDescent="0.25">
      <c r="A391">
        <v>2021</v>
      </c>
      <c r="B391" t="s">
        <v>31</v>
      </c>
      <c r="C391">
        <v>3</v>
      </c>
      <c r="D391">
        <v>4</v>
      </c>
      <c r="E391">
        <v>136412</v>
      </c>
      <c r="F391">
        <v>590</v>
      </c>
      <c r="G391">
        <v>64538</v>
      </c>
      <c r="H391">
        <v>2058511</v>
      </c>
      <c r="I391">
        <v>430849</v>
      </c>
      <c r="J391">
        <v>46877</v>
      </c>
    </row>
    <row r="392" spans="1:10" x14ac:dyDescent="0.25">
      <c r="A392">
        <v>2021</v>
      </c>
      <c r="B392" t="s">
        <v>31</v>
      </c>
      <c r="C392">
        <v>3</v>
      </c>
      <c r="D392">
        <v>4</v>
      </c>
      <c r="E392">
        <v>125264</v>
      </c>
      <c r="F392">
        <v>622</v>
      </c>
      <c r="G392">
        <v>57456</v>
      </c>
      <c r="H392">
        <v>2345551</v>
      </c>
      <c r="I392">
        <v>4021322</v>
      </c>
      <c r="J392">
        <v>242073</v>
      </c>
    </row>
    <row r="393" spans="1:10" x14ac:dyDescent="0.25">
      <c r="A393">
        <v>2021</v>
      </c>
      <c r="B393" t="s">
        <v>31</v>
      </c>
      <c r="C393">
        <v>3</v>
      </c>
      <c r="D393">
        <v>4</v>
      </c>
      <c r="E393">
        <v>94478</v>
      </c>
      <c r="F393">
        <v>554</v>
      </c>
      <c r="G393">
        <v>47826</v>
      </c>
      <c r="H393">
        <v>2096072</v>
      </c>
      <c r="I393">
        <v>4185929</v>
      </c>
      <c r="J393">
        <v>436441</v>
      </c>
    </row>
    <row r="394" spans="1:10" x14ac:dyDescent="0.25">
      <c r="A394">
        <v>2021</v>
      </c>
      <c r="B394" t="s">
        <v>31</v>
      </c>
      <c r="C394">
        <v>3</v>
      </c>
      <c r="D394">
        <v>4</v>
      </c>
      <c r="E394">
        <v>106838</v>
      </c>
      <c r="F394">
        <v>498</v>
      </c>
      <c r="G394">
        <v>53150</v>
      </c>
      <c r="H394">
        <v>2198207</v>
      </c>
      <c r="I394">
        <v>4216503</v>
      </c>
      <c r="J394">
        <v>331102</v>
      </c>
    </row>
    <row r="395" spans="1:10" x14ac:dyDescent="0.25">
      <c r="A395">
        <v>2021</v>
      </c>
      <c r="B395" t="s">
        <v>31</v>
      </c>
      <c r="C395">
        <v>3</v>
      </c>
      <c r="D395">
        <v>4</v>
      </c>
      <c r="E395">
        <v>118170</v>
      </c>
      <c r="F395">
        <v>514</v>
      </c>
      <c r="G395">
        <v>65832</v>
      </c>
      <c r="H395">
        <v>2253543</v>
      </c>
      <c r="I395">
        <v>4298344</v>
      </c>
      <c r="J395">
        <v>364830</v>
      </c>
    </row>
    <row r="396" spans="1:10" x14ac:dyDescent="0.25">
      <c r="A396">
        <v>2021</v>
      </c>
      <c r="B396" t="s">
        <v>31</v>
      </c>
      <c r="C396">
        <v>3</v>
      </c>
      <c r="D396">
        <v>4</v>
      </c>
      <c r="E396">
        <v>124552</v>
      </c>
      <c r="F396">
        <v>584</v>
      </c>
      <c r="G396">
        <v>60682</v>
      </c>
      <c r="H396">
        <v>2345280</v>
      </c>
      <c r="I396">
        <v>4838554</v>
      </c>
      <c r="J396">
        <v>318192</v>
      </c>
    </row>
    <row r="397" spans="1:10" x14ac:dyDescent="0.25">
      <c r="A397">
        <v>2021</v>
      </c>
      <c r="B397" t="s">
        <v>31</v>
      </c>
      <c r="C397">
        <v>3</v>
      </c>
      <c r="D397">
        <v>4</v>
      </c>
      <c r="E397">
        <v>81272</v>
      </c>
      <c r="F397">
        <v>394</v>
      </c>
      <c r="G397">
        <v>59558</v>
      </c>
      <c r="H397">
        <v>1870628</v>
      </c>
      <c r="I397">
        <v>6102372</v>
      </c>
      <c r="J397">
        <v>696892</v>
      </c>
    </row>
    <row r="398" spans="1:10" x14ac:dyDescent="0.25">
      <c r="A398">
        <v>2021</v>
      </c>
      <c r="B398" t="s">
        <v>31</v>
      </c>
      <c r="C398">
        <v>3</v>
      </c>
      <c r="D398">
        <v>5</v>
      </c>
      <c r="E398">
        <v>112304</v>
      </c>
      <c r="F398">
        <v>532</v>
      </c>
      <c r="G398">
        <v>73978</v>
      </c>
      <c r="H398">
        <v>1706256</v>
      </c>
      <c r="I398">
        <v>1102122</v>
      </c>
      <c r="J398">
        <v>61468</v>
      </c>
    </row>
    <row r="399" spans="1:10" x14ac:dyDescent="0.25">
      <c r="A399">
        <v>2021</v>
      </c>
      <c r="B399" t="s">
        <v>31</v>
      </c>
      <c r="C399">
        <v>3</v>
      </c>
      <c r="D399">
        <v>5</v>
      </c>
      <c r="E399">
        <v>106474</v>
      </c>
      <c r="F399">
        <v>710</v>
      </c>
      <c r="G399">
        <v>82484</v>
      </c>
      <c r="H399">
        <v>1888921</v>
      </c>
      <c r="I399">
        <v>3553801</v>
      </c>
      <c r="J399">
        <v>312058</v>
      </c>
    </row>
    <row r="400" spans="1:10" x14ac:dyDescent="0.25">
      <c r="A400">
        <v>2021</v>
      </c>
      <c r="B400" t="s">
        <v>31</v>
      </c>
      <c r="C400">
        <v>3</v>
      </c>
      <c r="D400">
        <v>5</v>
      </c>
      <c r="E400">
        <v>144230</v>
      </c>
      <c r="F400">
        <v>916</v>
      </c>
      <c r="G400">
        <v>80846</v>
      </c>
      <c r="H400">
        <v>2190445</v>
      </c>
      <c r="I400">
        <v>3579181</v>
      </c>
      <c r="J400">
        <v>448267</v>
      </c>
    </row>
    <row r="401" spans="1:10" x14ac:dyDescent="0.25">
      <c r="A401">
        <v>2021</v>
      </c>
      <c r="B401" t="s">
        <v>47</v>
      </c>
      <c r="C401">
        <v>4</v>
      </c>
      <c r="D401">
        <v>1</v>
      </c>
      <c r="E401">
        <v>185988</v>
      </c>
      <c r="F401">
        <v>1028</v>
      </c>
      <c r="G401">
        <v>120118</v>
      </c>
      <c r="H401">
        <v>2424781</v>
      </c>
      <c r="I401">
        <v>5307550</v>
      </c>
      <c r="J401">
        <v>480178</v>
      </c>
    </row>
    <row r="402" spans="1:10" x14ac:dyDescent="0.25">
      <c r="A402">
        <v>2021</v>
      </c>
      <c r="B402" t="s">
        <v>47</v>
      </c>
      <c r="C402">
        <v>4</v>
      </c>
      <c r="D402">
        <v>1</v>
      </c>
      <c r="E402">
        <v>252552</v>
      </c>
      <c r="F402">
        <v>1368</v>
      </c>
      <c r="G402">
        <v>118274</v>
      </c>
      <c r="H402">
        <v>2730904</v>
      </c>
      <c r="I402">
        <v>5629312</v>
      </c>
      <c r="J402">
        <v>541834</v>
      </c>
    </row>
    <row r="403" spans="1:10" x14ac:dyDescent="0.25">
      <c r="A403">
        <v>2021</v>
      </c>
      <c r="B403" t="s">
        <v>47</v>
      </c>
      <c r="C403">
        <v>4</v>
      </c>
      <c r="D403">
        <v>1</v>
      </c>
      <c r="E403">
        <v>207588</v>
      </c>
      <c r="F403">
        <v>954</v>
      </c>
      <c r="G403">
        <v>105680</v>
      </c>
      <c r="H403">
        <v>2217529</v>
      </c>
      <c r="I403">
        <v>5878435</v>
      </c>
      <c r="J403">
        <v>370050</v>
      </c>
    </row>
    <row r="404" spans="1:10" x14ac:dyDescent="0.25">
      <c r="A404">
        <v>2021</v>
      </c>
      <c r="B404" t="s">
        <v>47</v>
      </c>
      <c r="C404">
        <v>4</v>
      </c>
      <c r="D404">
        <v>1</v>
      </c>
      <c r="E404">
        <v>162796</v>
      </c>
      <c r="F404">
        <v>936</v>
      </c>
      <c r="G404">
        <v>100768</v>
      </c>
      <c r="H404">
        <v>2339392</v>
      </c>
      <c r="I404">
        <v>6721364</v>
      </c>
      <c r="J404">
        <v>539128</v>
      </c>
    </row>
    <row r="405" spans="1:10" x14ac:dyDescent="0.25">
      <c r="A405">
        <v>2021</v>
      </c>
      <c r="B405" t="s">
        <v>47</v>
      </c>
      <c r="C405">
        <v>4</v>
      </c>
      <c r="D405">
        <v>1</v>
      </c>
      <c r="E405">
        <v>193126</v>
      </c>
      <c r="F405">
        <v>892</v>
      </c>
      <c r="G405">
        <v>100200</v>
      </c>
      <c r="H405">
        <v>2396272</v>
      </c>
      <c r="I405">
        <v>7185888</v>
      </c>
      <c r="J405">
        <v>748210</v>
      </c>
    </row>
    <row r="406" spans="1:10" x14ac:dyDescent="0.25">
      <c r="A406">
        <v>2021</v>
      </c>
      <c r="B406" t="s">
        <v>47</v>
      </c>
      <c r="C406">
        <v>4</v>
      </c>
      <c r="D406">
        <v>1</v>
      </c>
      <c r="E406">
        <v>230624</v>
      </c>
      <c r="F406">
        <v>1260</v>
      </c>
      <c r="G406">
        <v>119428</v>
      </c>
      <c r="H406">
        <v>2652275</v>
      </c>
      <c r="I406">
        <v>7319993</v>
      </c>
      <c r="J406">
        <v>624031</v>
      </c>
    </row>
    <row r="407" spans="1:10" x14ac:dyDescent="0.25">
      <c r="A407">
        <v>2021</v>
      </c>
      <c r="B407" t="s">
        <v>47</v>
      </c>
      <c r="C407">
        <v>4</v>
      </c>
      <c r="D407">
        <v>1</v>
      </c>
      <c r="E407">
        <v>178046</v>
      </c>
      <c r="F407">
        <v>1426</v>
      </c>
      <c r="G407">
        <v>88358</v>
      </c>
      <c r="H407">
        <v>2310882</v>
      </c>
      <c r="I407">
        <v>7864432</v>
      </c>
      <c r="J407">
        <v>658098</v>
      </c>
    </row>
    <row r="408" spans="1:10" x14ac:dyDescent="0.25">
      <c r="A408">
        <v>2021</v>
      </c>
      <c r="B408" t="s">
        <v>47</v>
      </c>
      <c r="C408">
        <v>4</v>
      </c>
      <c r="D408">
        <v>2</v>
      </c>
      <c r="E408">
        <v>370612</v>
      </c>
      <c r="F408">
        <v>2052</v>
      </c>
      <c r="G408">
        <v>164542</v>
      </c>
      <c r="H408">
        <v>3152905</v>
      </c>
      <c r="I408">
        <v>4511761</v>
      </c>
      <c r="J408">
        <v>751302</v>
      </c>
    </row>
    <row r="409" spans="1:10" x14ac:dyDescent="0.25">
      <c r="A409">
        <v>2021</v>
      </c>
      <c r="B409" t="s">
        <v>47</v>
      </c>
      <c r="C409">
        <v>4</v>
      </c>
      <c r="D409">
        <v>2</v>
      </c>
      <c r="E409">
        <v>339830</v>
      </c>
      <c r="F409">
        <v>1808</v>
      </c>
      <c r="G409">
        <v>150760</v>
      </c>
      <c r="H409">
        <v>2932291</v>
      </c>
      <c r="I409">
        <v>5402348</v>
      </c>
      <c r="J409">
        <v>462506</v>
      </c>
    </row>
    <row r="410" spans="1:10" x14ac:dyDescent="0.25">
      <c r="A410">
        <v>2021</v>
      </c>
      <c r="B410" t="s">
        <v>47</v>
      </c>
      <c r="C410">
        <v>4</v>
      </c>
      <c r="D410">
        <v>2</v>
      </c>
      <c r="E410">
        <v>399168</v>
      </c>
      <c r="F410">
        <v>2076</v>
      </c>
      <c r="G410">
        <v>186850</v>
      </c>
      <c r="H410">
        <v>3041835</v>
      </c>
      <c r="I410">
        <v>5754007</v>
      </c>
      <c r="J410">
        <v>870809</v>
      </c>
    </row>
    <row r="411" spans="1:10" x14ac:dyDescent="0.25">
      <c r="A411">
        <v>2021</v>
      </c>
      <c r="B411" t="s">
        <v>47</v>
      </c>
      <c r="C411">
        <v>4</v>
      </c>
      <c r="D411">
        <v>2</v>
      </c>
      <c r="E411">
        <v>305130</v>
      </c>
      <c r="F411">
        <v>1676</v>
      </c>
      <c r="G411">
        <v>180656</v>
      </c>
      <c r="H411">
        <v>3041615</v>
      </c>
      <c r="I411">
        <v>6236477</v>
      </c>
      <c r="J411">
        <v>769335</v>
      </c>
    </row>
    <row r="412" spans="1:10" x14ac:dyDescent="0.25">
      <c r="A412">
        <v>2021</v>
      </c>
      <c r="B412" t="s">
        <v>47</v>
      </c>
      <c r="C412">
        <v>4</v>
      </c>
      <c r="D412">
        <v>2</v>
      </c>
      <c r="E412">
        <v>289994</v>
      </c>
      <c r="F412">
        <v>1546</v>
      </c>
      <c r="G412">
        <v>154606</v>
      </c>
      <c r="H412">
        <v>2800738</v>
      </c>
      <c r="I412">
        <v>6595214</v>
      </c>
      <c r="J412">
        <v>836200</v>
      </c>
    </row>
    <row r="413" spans="1:10" x14ac:dyDescent="0.25">
      <c r="A413">
        <v>2021</v>
      </c>
      <c r="B413" t="s">
        <v>47</v>
      </c>
      <c r="C413">
        <v>4</v>
      </c>
      <c r="D413">
        <v>2</v>
      </c>
      <c r="E413">
        <v>321708</v>
      </c>
      <c r="F413">
        <v>1760</v>
      </c>
      <c r="G413">
        <v>193492</v>
      </c>
      <c r="H413">
        <v>2930925</v>
      </c>
      <c r="I413">
        <v>6904422</v>
      </c>
      <c r="J413">
        <v>1072177</v>
      </c>
    </row>
    <row r="414" spans="1:10" x14ac:dyDescent="0.25">
      <c r="A414">
        <v>2021</v>
      </c>
      <c r="B414" t="s">
        <v>47</v>
      </c>
      <c r="C414">
        <v>4</v>
      </c>
      <c r="D414">
        <v>2</v>
      </c>
      <c r="E414">
        <v>263756</v>
      </c>
      <c r="F414">
        <v>1604</v>
      </c>
      <c r="G414">
        <v>123658</v>
      </c>
      <c r="H414">
        <v>2930180</v>
      </c>
      <c r="I414">
        <v>7354901</v>
      </c>
      <c r="J414">
        <v>837473</v>
      </c>
    </row>
    <row r="415" spans="1:10" x14ac:dyDescent="0.25">
      <c r="A415">
        <v>2021</v>
      </c>
      <c r="B415" t="s">
        <v>47</v>
      </c>
      <c r="C415">
        <v>4</v>
      </c>
      <c r="D415">
        <v>3</v>
      </c>
      <c r="E415">
        <v>550166</v>
      </c>
      <c r="F415">
        <v>3240</v>
      </c>
      <c r="G415">
        <v>287678</v>
      </c>
      <c r="H415">
        <v>3248539</v>
      </c>
      <c r="I415">
        <v>1881012</v>
      </c>
      <c r="J415">
        <v>577746</v>
      </c>
    </row>
    <row r="416" spans="1:10" x14ac:dyDescent="0.25">
      <c r="A416">
        <v>2021</v>
      </c>
      <c r="B416" t="s">
        <v>47</v>
      </c>
      <c r="C416">
        <v>4</v>
      </c>
      <c r="D416">
        <v>3</v>
      </c>
      <c r="E416">
        <v>631504</v>
      </c>
      <c r="F416">
        <v>4202</v>
      </c>
      <c r="G416">
        <v>358868</v>
      </c>
      <c r="H416">
        <v>3668570</v>
      </c>
      <c r="I416">
        <v>3002818</v>
      </c>
      <c r="J416">
        <v>1417392</v>
      </c>
    </row>
    <row r="417" spans="1:10" x14ac:dyDescent="0.25">
      <c r="A417">
        <v>2021</v>
      </c>
      <c r="B417" t="s">
        <v>47</v>
      </c>
      <c r="C417">
        <v>4</v>
      </c>
      <c r="D417">
        <v>3</v>
      </c>
      <c r="E417">
        <v>588756</v>
      </c>
      <c r="F417">
        <v>4042</v>
      </c>
      <c r="G417">
        <v>333336</v>
      </c>
      <c r="H417">
        <v>3562527</v>
      </c>
      <c r="I417">
        <v>3967890</v>
      </c>
      <c r="J417">
        <v>1988084</v>
      </c>
    </row>
    <row r="418" spans="1:10" x14ac:dyDescent="0.25">
      <c r="A418">
        <v>2021</v>
      </c>
      <c r="B418" t="s">
        <v>47</v>
      </c>
      <c r="C418">
        <v>4</v>
      </c>
      <c r="D418">
        <v>3</v>
      </c>
      <c r="E418">
        <v>521790</v>
      </c>
      <c r="F418">
        <v>2996</v>
      </c>
      <c r="G418">
        <v>276418</v>
      </c>
      <c r="H418">
        <v>3466244</v>
      </c>
      <c r="I418">
        <v>4039305</v>
      </c>
      <c r="J418">
        <v>1305726</v>
      </c>
    </row>
    <row r="419" spans="1:10" x14ac:dyDescent="0.25">
      <c r="A419">
        <v>2021</v>
      </c>
      <c r="B419" t="s">
        <v>47</v>
      </c>
      <c r="C419">
        <v>4</v>
      </c>
      <c r="D419">
        <v>3</v>
      </c>
      <c r="E419">
        <v>468004</v>
      </c>
      <c r="F419">
        <v>2676</v>
      </c>
      <c r="G419">
        <v>245772</v>
      </c>
      <c r="H419">
        <v>3290339</v>
      </c>
      <c r="I419">
        <v>4111362</v>
      </c>
      <c r="J419">
        <v>1286206</v>
      </c>
    </row>
    <row r="420" spans="1:10" x14ac:dyDescent="0.25">
      <c r="A420">
        <v>2021</v>
      </c>
      <c r="B420" t="s">
        <v>47</v>
      </c>
      <c r="C420">
        <v>4</v>
      </c>
      <c r="D420">
        <v>3</v>
      </c>
      <c r="E420">
        <v>433676</v>
      </c>
      <c r="F420">
        <v>2368</v>
      </c>
      <c r="G420">
        <v>235798</v>
      </c>
      <c r="H420">
        <v>3125623</v>
      </c>
      <c r="I420">
        <v>4333839</v>
      </c>
      <c r="J420">
        <v>1098179</v>
      </c>
    </row>
    <row r="421" spans="1:10" x14ac:dyDescent="0.25">
      <c r="A421">
        <v>2021</v>
      </c>
      <c r="B421" t="s">
        <v>47</v>
      </c>
      <c r="C421">
        <v>4</v>
      </c>
      <c r="D421">
        <v>3</v>
      </c>
      <c r="E421">
        <v>514034</v>
      </c>
      <c r="F421">
        <v>3514</v>
      </c>
      <c r="G421">
        <v>308738</v>
      </c>
      <c r="H421">
        <v>3190904</v>
      </c>
      <c r="I421">
        <v>4570452</v>
      </c>
      <c r="J421">
        <v>1960304</v>
      </c>
    </row>
    <row r="422" spans="1:10" x14ac:dyDescent="0.25">
      <c r="A422">
        <v>2021</v>
      </c>
      <c r="B422" t="s">
        <v>47</v>
      </c>
      <c r="C422">
        <v>4</v>
      </c>
      <c r="D422">
        <v>4</v>
      </c>
      <c r="E422">
        <v>709316</v>
      </c>
      <c r="F422">
        <v>5616</v>
      </c>
      <c r="G422">
        <v>437252</v>
      </c>
      <c r="H422">
        <v>3446337</v>
      </c>
      <c r="I422">
        <v>1370482</v>
      </c>
      <c r="J422">
        <v>617487</v>
      </c>
    </row>
    <row r="423" spans="1:10" x14ac:dyDescent="0.25">
      <c r="A423">
        <v>2021</v>
      </c>
      <c r="B423" t="s">
        <v>47</v>
      </c>
      <c r="C423">
        <v>4</v>
      </c>
      <c r="D423">
        <v>4</v>
      </c>
      <c r="E423">
        <v>758806</v>
      </c>
      <c r="F423">
        <v>7292</v>
      </c>
      <c r="G423">
        <v>548342</v>
      </c>
      <c r="H423">
        <v>3863607</v>
      </c>
      <c r="I423">
        <v>2559692</v>
      </c>
      <c r="J423">
        <v>1812093</v>
      </c>
    </row>
    <row r="424" spans="1:10" x14ac:dyDescent="0.25">
      <c r="A424">
        <v>2021</v>
      </c>
      <c r="B424" t="s">
        <v>47</v>
      </c>
      <c r="C424">
        <v>4</v>
      </c>
      <c r="D424">
        <v>4</v>
      </c>
      <c r="E424">
        <v>725826</v>
      </c>
      <c r="F424">
        <v>6572</v>
      </c>
      <c r="G424">
        <v>524698</v>
      </c>
      <c r="H424">
        <v>3767411</v>
      </c>
      <c r="I424">
        <v>3133328</v>
      </c>
      <c r="J424">
        <v>1962691</v>
      </c>
    </row>
    <row r="425" spans="1:10" x14ac:dyDescent="0.25">
      <c r="A425">
        <v>2021</v>
      </c>
      <c r="B425" t="s">
        <v>47</v>
      </c>
      <c r="C425">
        <v>4</v>
      </c>
      <c r="D425">
        <v>4</v>
      </c>
      <c r="E425">
        <v>697992</v>
      </c>
      <c r="F425">
        <v>5522</v>
      </c>
      <c r="G425">
        <v>431618</v>
      </c>
      <c r="H425">
        <v>3815783</v>
      </c>
      <c r="I425">
        <v>3284028</v>
      </c>
      <c r="J425">
        <v>1775266</v>
      </c>
    </row>
    <row r="426" spans="1:10" x14ac:dyDescent="0.25">
      <c r="A426">
        <v>2021</v>
      </c>
      <c r="B426" t="s">
        <v>47</v>
      </c>
      <c r="C426">
        <v>4</v>
      </c>
      <c r="D426">
        <v>4</v>
      </c>
      <c r="E426">
        <v>690592</v>
      </c>
      <c r="F426">
        <v>5240</v>
      </c>
      <c r="G426">
        <v>441090</v>
      </c>
      <c r="H426">
        <v>3925618</v>
      </c>
      <c r="I426">
        <v>3720684</v>
      </c>
      <c r="J426">
        <v>2059881</v>
      </c>
    </row>
    <row r="427" spans="1:10" x14ac:dyDescent="0.25">
      <c r="A427">
        <v>2021</v>
      </c>
      <c r="B427" t="s">
        <v>47</v>
      </c>
      <c r="C427">
        <v>4</v>
      </c>
      <c r="D427">
        <v>4</v>
      </c>
      <c r="E427">
        <v>665062</v>
      </c>
      <c r="F427">
        <v>4514</v>
      </c>
      <c r="G427">
        <v>384634</v>
      </c>
      <c r="H427">
        <v>3753521</v>
      </c>
      <c r="I427">
        <v>3845289</v>
      </c>
      <c r="J427">
        <v>2425328</v>
      </c>
    </row>
    <row r="428" spans="1:10" x14ac:dyDescent="0.25">
      <c r="A428">
        <v>2021</v>
      </c>
      <c r="B428" t="s">
        <v>47</v>
      </c>
      <c r="C428">
        <v>4</v>
      </c>
      <c r="D428">
        <v>4</v>
      </c>
      <c r="E428">
        <v>638942</v>
      </c>
      <c r="F428">
        <v>5524</v>
      </c>
      <c r="G428">
        <v>498018</v>
      </c>
      <c r="H428">
        <v>3442204</v>
      </c>
      <c r="I428">
        <v>4185876</v>
      </c>
      <c r="J428">
        <v>2518085</v>
      </c>
    </row>
    <row r="429" spans="1:10" x14ac:dyDescent="0.25">
      <c r="A429">
        <v>2021</v>
      </c>
      <c r="B429" t="s">
        <v>47</v>
      </c>
      <c r="C429">
        <v>4</v>
      </c>
      <c r="D429">
        <v>5</v>
      </c>
      <c r="E429">
        <v>773546</v>
      </c>
      <c r="F429">
        <v>7004</v>
      </c>
      <c r="G429">
        <v>583454</v>
      </c>
      <c r="H429">
        <v>4070077</v>
      </c>
      <c r="I429">
        <v>2546354</v>
      </c>
      <c r="J429">
        <v>1889797</v>
      </c>
    </row>
    <row r="430" spans="1:10" x14ac:dyDescent="0.25">
      <c r="A430">
        <v>2021</v>
      </c>
      <c r="B430" t="s">
        <v>47</v>
      </c>
      <c r="C430">
        <v>4</v>
      </c>
      <c r="D430">
        <v>5</v>
      </c>
      <c r="E430">
        <v>804028</v>
      </c>
      <c r="F430">
        <v>7050</v>
      </c>
      <c r="G430">
        <v>598396</v>
      </c>
      <c r="H430">
        <v>4109487</v>
      </c>
      <c r="I430">
        <v>3136639</v>
      </c>
      <c r="J430">
        <v>2339986</v>
      </c>
    </row>
    <row r="431" spans="1:10" x14ac:dyDescent="0.25">
      <c r="A431">
        <v>2021</v>
      </c>
      <c r="B431" t="s">
        <v>17</v>
      </c>
      <c r="C431">
        <v>5</v>
      </c>
      <c r="D431">
        <v>1</v>
      </c>
      <c r="E431">
        <v>740180</v>
      </c>
      <c r="F431">
        <v>6846</v>
      </c>
      <c r="G431">
        <v>600008</v>
      </c>
      <c r="H431">
        <v>3517475</v>
      </c>
      <c r="I431">
        <v>405867</v>
      </c>
      <c r="J431">
        <v>357697</v>
      </c>
    </row>
    <row r="432" spans="1:10" x14ac:dyDescent="0.25">
      <c r="A432">
        <v>2021</v>
      </c>
      <c r="B432" t="s">
        <v>17</v>
      </c>
      <c r="C432">
        <v>5</v>
      </c>
      <c r="D432">
        <v>1</v>
      </c>
      <c r="E432">
        <v>765694</v>
      </c>
      <c r="F432">
        <v>7572</v>
      </c>
      <c r="G432">
        <v>675396</v>
      </c>
      <c r="H432">
        <v>3595333</v>
      </c>
      <c r="I432">
        <v>1631182</v>
      </c>
      <c r="J432">
        <v>1478007</v>
      </c>
    </row>
    <row r="433" spans="1:10" x14ac:dyDescent="0.25">
      <c r="A433">
        <v>2021</v>
      </c>
      <c r="B433" t="s">
        <v>17</v>
      </c>
      <c r="C433">
        <v>5</v>
      </c>
      <c r="D433">
        <v>1</v>
      </c>
      <c r="E433">
        <v>711538</v>
      </c>
      <c r="F433">
        <v>6878</v>
      </c>
      <c r="G433">
        <v>637820</v>
      </c>
      <c r="H433">
        <v>3491681</v>
      </c>
      <c r="I433">
        <v>1702825</v>
      </c>
      <c r="J433">
        <v>1754998</v>
      </c>
    </row>
    <row r="434" spans="1:10" x14ac:dyDescent="0.25">
      <c r="A434">
        <v>2021</v>
      </c>
      <c r="B434" t="s">
        <v>17</v>
      </c>
      <c r="C434">
        <v>5</v>
      </c>
      <c r="D434">
        <v>1</v>
      </c>
      <c r="E434">
        <v>825248</v>
      </c>
      <c r="F434">
        <v>7958</v>
      </c>
      <c r="G434">
        <v>661436</v>
      </c>
      <c r="H434">
        <v>4059014</v>
      </c>
      <c r="I434">
        <v>1857502</v>
      </c>
      <c r="J434">
        <v>2166695</v>
      </c>
    </row>
    <row r="435" spans="1:10" x14ac:dyDescent="0.25">
      <c r="A435">
        <v>2021</v>
      </c>
      <c r="B435" t="s">
        <v>17</v>
      </c>
      <c r="C435">
        <v>5</v>
      </c>
      <c r="D435">
        <v>1</v>
      </c>
      <c r="E435">
        <v>813802</v>
      </c>
      <c r="F435">
        <v>8466</v>
      </c>
      <c r="G435">
        <v>655350</v>
      </c>
      <c r="H435">
        <v>4046305</v>
      </c>
      <c r="I435">
        <v>2046520</v>
      </c>
      <c r="J435">
        <v>2688936</v>
      </c>
    </row>
    <row r="436" spans="1:10" x14ac:dyDescent="0.25">
      <c r="A436">
        <v>2021</v>
      </c>
      <c r="B436" t="s">
        <v>17</v>
      </c>
      <c r="C436">
        <v>5</v>
      </c>
      <c r="D436">
        <v>1</v>
      </c>
      <c r="E436">
        <v>828560</v>
      </c>
      <c r="F436">
        <v>7846</v>
      </c>
      <c r="G436">
        <v>656698</v>
      </c>
      <c r="H436">
        <v>4054365</v>
      </c>
      <c r="I436">
        <v>2223041</v>
      </c>
      <c r="J436">
        <v>2684440</v>
      </c>
    </row>
    <row r="437" spans="1:10" x14ac:dyDescent="0.25">
      <c r="A437">
        <v>2021</v>
      </c>
      <c r="B437" t="s">
        <v>17</v>
      </c>
      <c r="C437">
        <v>5</v>
      </c>
      <c r="D437">
        <v>1</v>
      </c>
      <c r="E437">
        <v>785152</v>
      </c>
      <c r="F437">
        <v>7370</v>
      </c>
      <c r="G437">
        <v>617376</v>
      </c>
      <c r="H437">
        <v>3973355</v>
      </c>
      <c r="I437">
        <v>2226100</v>
      </c>
      <c r="J437">
        <v>1415142</v>
      </c>
    </row>
    <row r="438" spans="1:10" x14ac:dyDescent="0.25">
      <c r="A438">
        <v>2021</v>
      </c>
      <c r="B438" t="s">
        <v>17</v>
      </c>
      <c r="C438">
        <v>5</v>
      </c>
      <c r="D438">
        <v>2</v>
      </c>
      <c r="E438">
        <v>732910</v>
      </c>
      <c r="F438">
        <v>7498</v>
      </c>
      <c r="G438">
        <v>707554</v>
      </c>
      <c r="H438">
        <v>3446842</v>
      </c>
      <c r="I438">
        <v>848620</v>
      </c>
      <c r="J438">
        <v>625011</v>
      </c>
    </row>
    <row r="439" spans="1:10" x14ac:dyDescent="0.25">
      <c r="A439">
        <v>2021</v>
      </c>
      <c r="B439" t="s">
        <v>17</v>
      </c>
      <c r="C439">
        <v>5</v>
      </c>
      <c r="D439">
        <v>2</v>
      </c>
      <c r="E439">
        <v>652512</v>
      </c>
      <c r="F439">
        <v>7778</v>
      </c>
      <c r="G439">
        <v>706400</v>
      </c>
      <c r="H439">
        <v>3755437</v>
      </c>
      <c r="I439">
        <v>1312538</v>
      </c>
      <c r="J439">
        <v>1005452</v>
      </c>
    </row>
    <row r="440" spans="1:10" x14ac:dyDescent="0.25">
      <c r="A440">
        <v>2021</v>
      </c>
      <c r="B440" t="s">
        <v>17</v>
      </c>
      <c r="C440">
        <v>5</v>
      </c>
      <c r="D440">
        <v>2</v>
      </c>
      <c r="E440">
        <v>807616</v>
      </c>
      <c r="F440">
        <v>8184</v>
      </c>
      <c r="G440">
        <v>772790</v>
      </c>
      <c r="H440">
        <v>4014568</v>
      </c>
      <c r="I440">
        <v>1734254</v>
      </c>
      <c r="J440">
        <v>2443707</v>
      </c>
    </row>
    <row r="441" spans="1:10" x14ac:dyDescent="0.25">
      <c r="A441">
        <v>2021</v>
      </c>
      <c r="B441" t="s">
        <v>17</v>
      </c>
      <c r="C441">
        <v>5</v>
      </c>
      <c r="D441">
        <v>2</v>
      </c>
      <c r="E441">
        <v>725264</v>
      </c>
      <c r="F441">
        <v>8256</v>
      </c>
      <c r="G441">
        <v>704010</v>
      </c>
      <c r="H441">
        <v>4015673</v>
      </c>
      <c r="I441">
        <v>2075285</v>
      </c>
      <c r="J441">
        <v>1872476</v>
      </c>
    </row>
    <row r="442" spans="1:10" x14ac:dyDescent="0.25">
      <c r="A442">
        <v>2021</v>
      </c>
      <c r="B442" t="s">
        <v>17</v>
      </c>
      <c r="C442">
        <v>5</v>
      </c>
      <c r="D442">
        <v>2</v>
      </c>
      <c r="E442">
        <v>686010</v>
      </c>
      <c r="F442">
        <v>8000</v>
      </c>
      <c r="G442">
        <v>689352</v>
      </c>
      <c r="H442">
        <v>3999781</v>
      </c>
      <c r="I442">
        <v>2120299</v>
      </c>
      <c r="J442">
        <v>2041007</v>
      </c>
    </row>
    <row r="443" spans="1:10" x14ac:dyDescent="0.25">
      <c r="A443">
        <v>2021</v>
      </c>
      <c r="B443" t="s">
        <v>17</v>
      </c>
      <c r="C443">
        <v>5</v>
      </c>
      <c r="D443">
        <v>2</v>
      </c>
      <c r="E443">
        <v>658982</v>
      </c>
      <c r="F443">
        <v>7758</v>
      </c>
      <c r="G443">
        <v>711860</v>
      </c>
      <c r="H443">
        <v>3703147</v>
      </c>
      <c r="I443">
        <v>2177063</v>
      </c>
      <c r="J443">
        <v>2880963</v>
      </c>
    </row>
    <row r="444" spans="1:10" x14ac:dyDescent="0.25">
      <c r="A444">
        <v>2021</v>
      </c>
      <c r="B444" t="s">
        <v>17</v>
      </c>
      <c r="C444">
        <v>5</v>
      </c>
      <c r="D444">
        <v>2</v>
      </c>
      <c r="E444">
        <v>697110</v>
      </c>
      <c r="F444">
        <v>8396</v>
      </c>
      <c r="G444">
        <v>710796</v>
      </c>
      <c r="H444">
        <v>4041967</v>
      </c>
      <c r="I444">
        <v>2248566</v>
      </c>
      <c r="J444">
        <v>2792673</v>
      </c>
    </row>
    <row r="445" spans="1:10" x14ac:dyDescent="0.25">
      <c r="A445">
        <v>2021</v>
      </c>
      <c r="B445" t="s">
        <v>17</v>
      </c>
      <c r="C445">
        <v>5</v>
      </c>
      <c r="D445">
        <v>3</v>
      </c>
      <c r="E445">
        <v>563674</v>
      </c>
      <c r="F445">
        <v>8196</v>
      </c>
      <c r="G445">
        <v>757052</v>
      </c>
      <c r="H445">
        <v>3610532</v>
      </c>
      <c r="I445">
        <v>1246485</v>
      </c>
      <c r="J445">
        <v>159052</v>
      </c>
    </row>
    <row r="446" spans="1:10" x14ac:dyDescent="0.25">
      <c r="A446">
        <v>2021</v>
      </c>
      <c r="B446" t="s">
        <v>17</v>
      </c>
      <c r="C446">
        <v>5</v>
      </c>
      <c r="D446">
        <v>3</v>
      </c>
      <c r="E446">
        <v>552374</v>
      </c>
      <c r="F446">
        <v>7754</v>
      </c>
      <c r="G446">
        <v>738010</v>
      </c>
      <c r="H446">
        <v>4322959</v>
      </c>
      <c r="I446">
        <v>2078010</v>
      </c>
      <c r="J446">
        <v>316219</v>
      </c>
    </row>
    <row r="447" spans="1:10" x14ac:dyDescent="0.25">
      <c r="A447">
        <v>2021</v>
      </c>
      <c r="B447" t="s">
        <v>17</v>
      </c>
      <c r="C447">
        <v>5</v>
      </c>
      <c r="D447">
        <v>3</v>
      </c>
      <c r="E447">
        <v>621514</v>
      </c>
      <c r="F447">
        <v>8154</v>
      </c>
      <c r="G447">
        <v>725094</v>
      </c>
      <c r="H447">
        <v>3837010</v>
      </c>
      <c r="I447">
        <v>2296202</v>
      </c>
      <c r="J447">
        <v>1228968</v>
      </c>
    </row>
    <row r="448" spans="1:10" x14ac:dyDescent="0.25">
      <c r="A448">
        <v>2021</v>
      </c>
      <c r="B448" t="s">
        <v>17</v>
      </c>
      <c r="C448">
        <v>5</v>
      </c>
      <c r="D448">
        <v>3</v>
      </c>
      <c r="E448">
        <v>534492</v>
      </c>
      <c r="F448">
        <v>9058</v>
      </c>
      <c r="G448">
        <v>779516</v>
      </c>
      <c r="H448">
        <v>4154311</v>
      </c>
      <c r="I448">
        <v>2309794</v>
      </c>
      <c r="J448">
        <v>394209</v>
      </c>
    </row>
    <row r="449" spans="1:10" x14ac:dyDescent="0.25">
      <c r="A449">
        <v>2021</v>
      </c>
      <c r="B449" t="s">
        <v>17</v>
      </c>
      <c r="C449">
        <v>5</v>
      </c>
      <c r="D449">
        <v>3</v>
      </c>
      <c r="E449">
        <v>526042</v>
      </c>
      <c r="F449">
        <v>8668</v>
      </c>
      <c r="G449">
        <v>844782</v>
      </c>
      <c r="H449">
        <v>3788477</v>
      </c>
      <c r="I449">
        <v>2559488</v>
      </c>
      <c r="J449">
        <v>486448</v>
      </c>
    </row>
    <row r="450" spans="1:10" x14ac:dyDescent="0.25">
      <c r="A450">
        <v>2021</v>
      </c>
      <c r="B450" t="s">
        <v>17</v>
      </c>
      <c r="C450">
        <v>5</v>
      </c>
      <c r="D450">
        <v>3</v>
      </c>
      <c r="E450">
        <v>514598</v>
      </c>
      <c r="F450">
        <v>8388</v>
      </c>
      <c r="G450">
        <v>715250</v>
      </c>
      <c r="H450">
        <v>4311346</v>
      </c>
      <c r="I450">
        <v>2598532</v>
      </c>
      <c r="J450">
        <v>380988</v>
      </c>
    </row>
    <row r="451" spans="1:10" x14ac:dyDescent="0.25">
      <c r="A451">
        <v>2021</v>
      </c>
      <c r="B451" t="s">
        <v>17</v>
      </c>
      <c r="C451">
        <v>5</v>
      </c>
      <c r="D451">
        <v>3</v>
      </c>
      <c r="E451">
        <v>518484</v>
      </c>
      <c r="F451">
        <v>8418</v>
      </c>
      <c r="G451">
        <v>714346</v>
      </c>
      <c r="H451">
        <v>4260832</v>
      </c>
      <c r="I451">
        <v>9153850</v>
      </c>
      <c r="J451">
        <v>579344</v>
      </c>
    </row>
    <row r="452" spans="1:10" x14ac:dyDescent="0.25">
      <c r="A452">
        <v>2021</v>
      </c>
      <c r="B452" t="s">
        <v>17</v>
      </c>
      <c r="C452">
        <v>5</v>
      </c>
      <c r="D452">
        <v>4</v>
      </c>
      <c r="E452">
        <v>445668</v>
      </c>
      <c r="F452">
        <v>8908</v>
      </c>
      <c r="G452">
        <v>604506</v>
      </c>
      <c r="H452">
        <v>4099410</v>
      </c>
      <c r="I452">
        <v>1969945</v>
      </c>
      <c r="J452">
        <v>125435</v>
      </c>
    </row>
    <row r="453" spans="1:10" x14ac:dyDescent="0.25">
      <c r="A453">
        <v>2021</v>
      </c>
      <c r="B453" t="s">
        <v>17</v>
      </c>
      <c r="C453">
        <v>5</v>
      </c>
      <c r="D453">
        <v>4</v>
      </c>
      <c r="E453">
        <v>481794</v>
      </c>
      <c r="F453">
        <v>7478</v>
      </c>
      <c r="G453">
        <v>710276</v>
      </c>
      <c r="H453">
        <v>4398503</v>
      </c>
      <c r="I453">
        <v>2886307</v>
      </c>
      <c r="J453">
        <v>371108</v>
      </c>
    </row>
    <row r="454" spans="1:10" x14ac:dyDescent="0.25">
      <c r="A454">
        <v>2021</v>
      </c>
      <c r="B454" t="s">
        <v>17</v>
      </c>
      <c r="C454">
        <v>5</v>
      </c>
      <c r="D454">
        <v>4</v>
      </c>
      <c r="E454">
        <v>423020</v>
      </c>
      <c r="F454">
        <v>7686</v>
      </c>
      <c r="G454">
        <v>566108</v>
      </c>
      <c r="H454">
        <v>4498943</v>
      </c>
      <c r="I454">
        <v>3751219</v>
      </c>
      <c r="J454">
        <v>314586</v>
      </c>
    </row>
    <row r="455" spans="1:10" x14ac:dyDescent="0.25">
      <c r="A455">
        <v>2021</v>
      </c>
      <c r="B455" t="s">
        <v>17</v>
      </c>
      <c r="C455">
        <v>5</v>
      </c>
      <c r="D455">
        <v>4</v>
      </c>
      <c r="E455">
        <v>417984</v>
      </c>
      <c r="F455">
        <v>8320</v>
      </c>
      <c r="G455">
        <v>590528</v>
      </c>
      <c r="H455">
        <v>4445761</v>
      </c>
      <c r="I455">
        <v>3825744</v>
      </c>
      <c r="J455">
        <v>412912</v>
      </c>
    </row>
    <row r="456" spans="1:10" x14ac:dyDescent="0.25">
      <c r="A456">
        <v>2021</v>
      </c>
      <c r="B456" t="s">
        <v>17</v>
      </c>
      <c r="C456">
        <v>5</v>
      </c>
      <c r="D456">
        <v>4</v>
      </c>
      <c r="E456">
        <v>391714</v>
      </c>
      <c r="F456">
        <v>7018</v>
      </c>
      <c r="G456">
        <v>653474</v>
      </c>
      <c r="H456">
        <v>4119267</v>
      </c>
      <c r="I456">
        <v>4608838</v>
      </c>
      <c r="J456">
        <v>359317</v>
      </c>
    </row>
    <row r="457" spans="1:10" x14ac:dyDescent="0.25">
      <c r="A457">
        <v>2021</v>
      </c>
      <c r="B457" t="s">
        <v>17</v>
      </c>
      <c r="C457">
        <v>5</v>
      </c>
      <c r="D457">
        <v>4</v>
      </c>
      <c r="E457">
        <v>372150</v>
      </c>
      <c r="F457">
        <v>7318</v>
      </c>
      <c r="G457">
        <v>542004</v>
      </c>
      <c r="H457">
        <v>4300755</v>
      </c>
      <c r="I457">
        <v>5647523</v>
      </c>
      <c r="J457">
        <v>395068</v>
      </c>
    </row>
    <row r="458" spans="1:10" x14ac:dyDescent="0.25">
      <c r="A458">
        <v>2021</v>
      </c>
      <c r="B458" t="s">
        <v>17</v>
      </c>
      <c r="C458">
        <v>5</v>
      </c>
      <c r="D458">
        <v>4</v>
      </c>
      <c r="E458">
        <v>348166</v>
      </c>
      <c r="F458">
        <v>7222</v>
      </c>
      <c r="G458">
        <v>570664</v>
      </c>
      <c r="H458">
        <v>4342179</v>
      </c>
      <c r="I458">
        <v>5856736</v>
      </c>
      <c r="J458">
        <v>500363</v>
      </c>
    </row>
    <row r="459" spans="1:10" x14ac:dyDescent="0.25">
      <c r="A459">
        <v>2021</v>
      </c>
      <c r="B459" t="s">
        <v>17</v>
      </c>
      <c r="C459">
        <v>5</v>
      </c>
      <c r="D459">
        <v>5</v>
      </c>
      <c r="E459">
        <v>306792</v>
      </c>
      <c r="F459">
        <v>6260</v>
      </c>
      <c r="G459">
        <v>475328</v>
      </c>
      <c r="H459">
        <v>3795611</v>
      </c>
      <c r="I459">
        <v>1991788</v>
      </c>
      <c r="J459">
        <v>183242</v>
      </c>
    </row>
    <row r="460" spans="1:10" x14ac:dyDescent="0.25">
      <c r="A460">
        <v>2021</v>
      </c>
      <c r="B460" t="s">
        <v>17</v>
      </c>
      <c r="C460">
        <v>5</v>
      </c>
      <c r="D460">
        <v>5</v>
      </c>
      <c r="E460">
        <v>253766</v>
      </c>
      <c r="F460">
        <v>5566</v>
      </c>
      <c r="G460">
        <v>510250</v>
      </c>
      <c r="H460">
        <v>3874858</v>
      </c>
      <c r="I460">
        <v>5170282</v>
      </c>
      <c r="J460">
        <v>605257</v>
      </c>
    </row>
    <row r="461" spans="1:10" x14ac:dyDescent="0.25">
      <c r="A461">
        <v>2021</v>
      </c>
      <c r="B461" t="s">
        <v>17</v>
      </c>
      <c r="C461">
        <v>5</v>
      </c>
      <c r="D461">
        <v>5</v>
      </c>
      <c r="E461">
        <v>330564</v>
      </c>
      <c r="F461">
        <v>6926</v>
      </c>
      <c r="G461">
        <v>528966</v>
      </c>
      <c r="H461">
        <v>4288249</v>
      </c>
      <c r="I461">
        <v>5676448</v>
      </c>
      <c r="J461">
        <v>651890</v>
      </c>
    </row>
    <row r="462" spans="1:10" x14ac:dyDescent="0.25">
      <c r="A462">
        <v>2021</v>
      </c>
      <c r="B462" t="s">
        <v>48</v>
      </c>
      <c r="C462">
        <v>6</v>
      </c>
      <c r="D462">
        <v>1</v>
      </c>
      <c r="E462">
        <v>202418</v>
      </c>
      <c r="F462">
        <v>4888</v>
      </c>
      <c r="G462">
        <v>348312</v>
      </c>
      <c r="H462">
        <v>3680521</v>
      </c>
      <c r="I462">
        <v>2752427</v>
      </c>
      <c r="J462">
        <v>175300</v>
      </c>
    </row>
    <row r="463" spans="1:10" x14ac:dyDescent="0.25">
      <c r="A463">
        <v>2021</v>
      </c>
      <c r="B463" t="s">
        <v>48</v>
      </c>
      <c r="C463">
        <v>6</v>
      </c>
      <c r="D463">
        <v>1</v>
      </c>
      <c r="E463">
        <v>266304</v>
      </c>
      <c r="F463">
        <v>6410</v>
      </c>
      <c r="G463">
        <v>462794</v>
      </c>
      <c r="H463">
        <v>5407769</v>
      </c>
      <c r="I463">
        <v>4422660</v>
      </c>
      <c r="J463">
        <v>577398</v>
      </c>
    </row>
    <row r="464" spans="1:10" x14ac:dyDescent="0.25">
      <c r="A464">
        <v>2021</v>
      </c>
      <c r="B464" t="s">
        <v>48</v>
      </c>
      <c r="C464">
        <v>6</v>
      </c>
      <c r="D464">
        <v>1</v>
      </c>
      <c r="E464">
        <v>268088</v>
      </c>
      <c r="F464">
        <v>5796</v>
      </c>
      <c r="G464">
        <v>423780</v>
      </c>
      <c r="H464">
        <v>5964622</v>
      </c>
      <c r="I464">
        <v>4505892</v>
      </c>
      <c r="J464">
        <v>480507</v>
      </c>
    </row>
    <row r="465" spans="1:10" x14ac:dyDescent="0.25">
      <c r="A465">
        <v>2021</v>
      </c>
      <c r="B465" t="s">
        <v>48</v>
      </c>
      <c r="C465">
        <v>6</v>
      </c>
      <c r="D465">
        <v>1</v>
      </c>
      <c r="E465">
        <v>264848</v>
      </c>
      <c r="F465">
        <v>5434</v>
      </c>
      <c r="G465">
        <v>413444</v>
      </c>
      <c r="H465">
        <v>5928849</v>
      </c>
      <c r="I465">
        <v>5640657</v>
      </c>
      <c r="J465">
        <v>485793</v>
      </c>
    </row>
    <row r="466" spans="1:10" x14ac:dyDescent="0.25">
      <c r="A466">
        <v>2021</v>
      </c>
      <c r="B466" t="s">
        <v>48</v>
      </c>
      <c r="C466">
        <v>6</v>
      </c>
      <c r="D466">
        <v>1</v>
      </c>
      <c r="E466">
        <v>171608</v>
      </c>
      <c r="F466">
        <v>4214</v>
      </c>
      <c r="G466">
        <v>365732</v>
      </c>
      <c r="H466">
        <v>3770797</v>
      </c>
      <c r="I466">
        <v>6161352</v>
      </c>
      <c r="J466">
        <v>660271</v>
      </c>
    </row>
    <row r="467" spans="1:10" x14ac:dyDescent="0.25">
      <c r="A467">
        <v>2021</v>
      </c>
      <c r="B467" t="s">
        <v>48</v>
      </c>
      <c r="C467">
        <v>6</v>
      </c>
      <c r="D467">
        <v>1</v>
      </c>
      <c r="E467">
        <v>228976</v>
      </c>
      <c r="F467">
        <v>5364</v>
      </c>
      <c r="G467">
        <v>378748</v>
      </c>
      <c r="H467">
        <v>5832629</v>
      </c>
      <c r="I467">
        <v>6371484</v>
      </c>
      <c r="J467">
        <v>549591</v>
      </c>
    </row>
    <row r="468" spans="1:10" x14ac:dyDescent="0.25">
      <c r="A468">
        <v>2021</v>
      </c>
      <c r="B468" t="s">
        <v>48</v>
      </c>
      <c r="C468">
        <v>6</v>
      </c>
      <c r="D468">
        <v>1</v>
      </c>
      <c r="E468">
        <v>240908</v>
      </c>
      <c r="F468">
        <v>6744</v>
      </c>
      <c r="G468">
        <v>395526</v>
      </c>
      <c r="H468">
        <v>6021572</v>
      </c>
      <c r="I468">
        <v>6931718</v>
      </c>
      <c r="J468">
        <v>566598</v>
      </c>
    </row>
    <row r="469" spans="1:10" x14ac:dyDescent="0.25">
      <c r="A469">
        <v>2021</v>
      </c>
      <c r="B469" t="s">
        <v>48</v>
      </c>
      <c r="C469">
        <v>6</v>
      </c>
      <c r="D469">
        <v>2</v>
      </c>
      <c r="E469">
        <v>142002</v>
      </c>
      <c r="F469">
        <v>7844</v>
      </c>
      <c r="G469">
        <v>239148</v>
      </c>
      <c r="H469">
        <v>3471615</v>
      </c>
      <c r="I469">
        <v>2952420</v>
      </c>
      <c r="J469">
        <v>354979</v>
      </c>
    </row>
    <row r="470" spans="1:10" x14ac:dyDescent="0.25">
      <c r="A470">
        <v>2021</v>
      </c>
      <c r="B470" t="s">
        <v>48</v>
      </c>
      <c r="C470">
        <v>6</v>
      </c>
      <c r="D470">
        <v>2</v>
      </c>
      <c r="E470">
        <v>185574</v>
      </c>
      <c r="F470">
        <v>4444</v>
      </c>
      <c r="G470">
        <v>324712</v>
      </c>
      <c r="H470">
        <v>4091789</v>
      </c>
      <c r="I470">
        <v>5082772</v>
      </c>
      <c r="J470">
        <v>636496</v>
      </c>
    </row>
    <row r="471" spans="1:10" x14ac:dyDescent="0.25">
      <c r="A471">
        <v>2021</v>
      </c>
      <c r="B471" t="s">
        <v>48</v>
      </c>
      <c r="C471">
        <v>6</v>
      </c>
      <c r="D471">
        <v>2</v>
      </c>
      <c r="E471">
        <v>183698</v>
      </c>
      <c r="F471">
        <v>6828</v>
      </c>
      <c r="G471">
        <v>270658</v>
      </c>
      <c r="H471">
        <v>4242558</v>
      </c>
      <c r="I471">
        <v>6056427</v>
      </c>
      <c r="J471">
        <v>658154</v>
      </c>
    </row>
    <row r="472" spans="1:10" x14ac:dyDescent="0.25">
      <c r="A472">
        <v>2021</v>
      </c>
      <c r="B472" t="s">
        <v>48</v>
      </c>
      <c r="C472">
        <v>6</v>
      </c>
      <c r="D472">
        <v>2</v>
      </c>
      <c r="E472">
        <v>169148</v>
      </c>
      <c r="F472">
        <v>7992</v>
      </c>
      <c r="G472">
        <v>245370</v>
      </c>
      <c r="H472">
        <v>4218543</v>
      </c>
      <c r="I472">
        <v>6356327</v>
      </c>
      <c r="J472">
        <v>669385</v>
      </c>
    </row>
    <row r="473" spans="1:10" x14ac:dyDescent="0.25">
      <c r="A473">
        <v>2021</v>
      </c>
      <c r="B473" t="s">
        <v>48</v>
      </c>
      <c r="C473">
        <v>6</v>
      </c>
      <c r="D473">
        <v>2</v>
      </c>
      <c r="E473">
        <v>161050</v>
      </c>
      <c r="F473">
        <v>6600</v>
      </c>
      <c r="G473">
        <v>265328</v>
      </c>
      <c r="H473">
        <v>4068055</v>
      </c>
      <c r="I473">
        <v>6406018</v>
      </c>
      <c r="J473">
        <v>780122</v>
      </c>
    </row>
    <row r="474" spans="1:10" x14ac:dyDescent="0.25">
      <c r="A474">
        <v>2021</v>
      </c>
      <c r="B474" t="s">
        <v>48</v>
      </c>
      <c r="C474">
        <v>6</v>
      </c>
      <c r="D474">
        <v>2</v>
      </c>
      <c r="E474">
        <v>187766</v>
      </c>
      <c r="F474">
        <v>12278</v>
      </c>
      <c r="G474">
        <v>298044</v>
      </c>
      <c r="H474">
        <v>4164126</v>
      </c>
      <c r="I474">
        <v>6690794</v>
      </c>
      <c r="J474">
        <v>642489</v>
      </c>
    </row>
    <row r="475" spans="1:10" x14ac:dyDescent="0.25">
      <c r="A475">
        <v>2021</v>
      </c>
      <c r="B475" t="s">
        <v>48</v>
      </c>
      <c r="C475">
        <v>6</v>
      </c>
      <c r="D475">
        <v>2</v>
      </c>
      <c r="E475">
        <v>120016</v>
      </c>
      <c r="F475">
        <v>5466</v>
      </c>
      <c r="G475">
        <v>234752</v>
      </c>
      <c r="H475">
        <v>3598312</v>
      </c>
      <c r="I475">
        <v>7593554</v>
      </c>
      <c r="J475">
        <v>792214</v>
      </c>
    </row>
    <row r="476" spans="1:10" x14ac:dyDescent="0.25">
      <c r="A476">
        <v>2021</v>
      </c>
      <c r="B476" t="s">
        <v>48</v>
      </c>
      <c r="C476">
        <v>6</v>
      </c>
      <c r="D476">
        <v>3</v>
      </c>
      <c r="E476">
        <v>124434</v>
      </c>
      <c r="F476">
        <v>5080</v>
      </c>
      <c r="G476">
        <v>215552</v>
      </c>
      <c r="H476">
        <v>3922458</v>
      </c>
      <c r="I476">
        <v>5029767</v>
      </c>
      <c r="J476">
        <v>822375</v>
      </c>
    </row>
    <row r="477" spans="1:10" x14ac:dyDescent="0.25">
      <c r="A477">
        <v>2021</v>
      </c>
      <c r="B477" t="s">
        <v>48</v>
      </c>
      <c r="C477">
        <v>6</v>
      </c>
      <c r="D477">
        <v>3</v>
      </c>
      <c r="E477">
        <v>124872</v>
      </c>
      <c r="F477">
        <v>3182</v>
      </c>
      <c r="G477">
        <v>177000</v>
      </c>
      <c r="H477">
        <v>4082534</v>
      </c>
      <c r="I477">
        <v>6051072</v>
      </c>
      <c r="J477">
        <v>831224</v>
      </c>
    </row>
    <row r="478" spans="1:10" x14ac:dyDescent="0.25">
      <c r="A478">
        <v>2021</v>
      </c>
      <c r="B478" t="s">
        <v>48</v>
      </c>
      <c r="C478">
        <v>6</v>
      </c>
      <c r="D478">
        <v>3</v>
      </c>
      <c r="E478">
        <v>121530</v>
      </c>
      <c r="F478">
        <v>3290</v>
      </c>
      <c r="G478">
        <v>195708</v>
      </c>
      <c r="H478">
        <v>4194766</v>
      </c>
      <c r="I478">
        <v>6054572</v>
      </c>
      <c r="J478">
        <v>798818</v>
      </c>
    </row>
    <row r="479" spans="1:10" x14ac:dyDescent="0.25">
      <c r="A479">
        <v>2021</v>
      </c>
      <c r="B479" t="s">
        <v>48</v>
      </c>
      <c r="C479">
        <v>6</v>
      </c>
      <c r="D479">
        <v>3</v>
      </c>
      <c r="E479">
        <v>105956</v>
      </c>
      <c r="F479">
        <v>2848</v>
      </c>
      <c r="G479">
        <v>156378</v>
      </c>
      <c r="H479">
        <v>3308601</v>
      </c>
      <c r="I479">
        <v>6109338</v>
      </c>
      <c r="J479">
        <v>576498</v>
      </c>
    </row>
    <row r="480" spans="1:10" x14ac:dyDescent="0.25">
      <c r="A480">
        <v>2021</v>
      </c>
      <c r="B480" t="s">
        <v>48</v>
      </c>
      <c r="C480">
        <v>6</v>
      </c>
      <c r="D480">
        <v>3</v>
      </c>
      <c r="E480">
        <v>134578</v>
      </c>
      <c r="F480">
        <v>4658</v>
      </c>
      <c r="G480">
        <v>207800</v>
      </c>
      <c r="H480">
        <v>4042924</v>
      </c>
      <c r="I480">
        <v>6332313</v>
      </c>
      <c r="J480">
        <v>762156</v>
      </c>
    </row>
    <row r="481" spans="1:10" x14ac:dyDescent="0.25">
      <c r="A481">
        <v>2021</v>
      </c>
      <c r="B481" t="s">
        <v>48</v>
      </c>
      <c r="C481">
        <v>6</v>
      </c>
      <c r="D481">
        <v>3</v>
      </c>
      <c r="E481">
        <v>117230</v>
      </c>
      <c r="F481">
        <v>3148</v>
      </c>
      <c r="G481">
        <v>175096</v>
      </c>
      <c r="H481">
        <v>3968178</v>
      </c>
      <c r="I481">
        <v>7571130</v>
      </c>
      <c r="J481">
        <v>1035236</v>
      </c>
    </row>
    <row r="482" spans="1:10" x14ac:dyDescent="0.25">
      <c r="A482">
        <v>2021</v>
      </c>
      <c r="B482" t="s">
        <v>48</v>
      </c>
      <c r="C482">
        <v>6</v>
      </c>
      <c r="D482">
        <v>3</v>
      </c>
      <c r="E482">
        <v>85366</v>
      </c>
      <c r="F482">
        <v>2334</v>
      </c>
      <c r="G482">
        <v>164062</v>
      </c>
      <c r="H482">
        <v>3421963</v>
      </c>
      <c r="I482">
        <v>15878841</v>
      </c>
      <c r="J482">
        <v>1576527</v>
      </c>
    </row>
    <row r="483" spans="1:10" x14ac:dyDescent="0.25">
      <c r="A483" s="7">
        <v>2021</v>
      </c>
      <c r="B483" s="7" t="s">
        <v>48</v>
      </c>
      <c r="C483">
        <v>6</v>
      </c>
      <c r="D483" s="7">
        <v>4</v>
      </c>
      <c r="E483" s="7">
        <v>93046</v>
      </c>
      <c r="F483" s="7">
        <v>1956</v>
      </c>
      <c r="G483" s="7">
        <v>117126</v>
      </c>
      <c r="H483" s="7">
        <v>3987272</v>
      </c>
      <c r="I483" s="7">
        <v>3097785</v>
      </c>
      <c r="J483" s="7">
        <v>705863</v>
      </c>
    </row>
    <row r="484" spans="1:10" x14ac:dyDescent="0.25">
      <c r="A484" s="7">
        <v>2021</v>
      </c>
      <c r="B484" s="7" t="s">
        <v>48</v>
      </c>
      <c r="C484">
        <v>6</v>
      </c>
      <c r="D484" s="7">
        <v>4</v>
      </c>
      <c r="E484" s="7">
        <v>74140</v>
      </c>
      <c r="F484" s="7">
        <v>1814</v>
      </c>
      <c r="G484" s="7">
        <v>114032</v>
      </c>
      <c r="H484" s="7">
        <v>3536589</v>
      </c>
      <c r="I484" s="7">
        <v>8394918</v>
      </c>
      <c r="J484" s="7">
        <v>2337508</v>
      </c>
    </row>
    <row r="485" spans="1:10" x14ac:dyDescent="0.25">
      <c r="A485" s="7">
        <v>2021</v>
      </c>
      <c r="B485" s="7" t="s">
        <v>48</v>
      </c>
      <c r="C485">
        <v>6</v>
      </c>
      <c r="D485" s="7">
        <v>4</v>
      </c>
      <c r="E485" s="7">
        <v>101634</v>
      </c>
      <c r="F485" s="7">
        <v>2718</v>
      </c>
      <c r="G485" s="7">
        <v>137394</v>
      </c>
      <c r="H485" s="7">
        <v>3967422</v>
      </c>
      <c r="I485" s="7">
        <v>10426032</v>
      </c>
      <c r="J485" s="7">
        <v>1320588</v>
      </c>
    </row>
    <row r="486" spans="1:10" x14ac:dyDescent="0.25">
      <c r="A486" s="7">
        <v>2021</v>
      </c>
      <c r="B486" s="7" t="s">
        <v>48</v>
      </c>
      <c r="C486">
        <v>6</v>
      </c>
      <c r="D486" s="7">
        <v>4</v>
      </c>
      <c r="E486" s="7">
        <v>103318</v>
      </c>
      <c r="F486" s="7">
        <v>2656</v>
      </c>
      <c r="G486" s="7">
        <v>128738</v>
      </c>
      <c r="H486" s="7">
        <v>3795957</v>
      </c>
      <c r="I486" s="7">
        <v>11025566</v>
      </c>
      <c r="J486" s="7">
        <v>1617451</v>
      </c>
    </row>
    <row r="487" spans="1:10" x14ac:dyDescent="0.25">
      <c r="A487" s="7">
        <v>2021</v>
      </c>
      <c r="B487" s="7" t="s">
        <v>48</v>
      </c>
      <c r="C487">
        <v>6</v>
      </c>
      <c r="D487" s="7">
        <v>4</v>
      </c>
      <c r="E487" s="7">
        <v>99688</v>
      </c>
      <c r="F487" s="7">
        <v>2516</v>
      </c>
      <c r="G487" s="7">
        <v>115732</v>
      </c>
      <c r="H487" s="7">
        <v>4520693</v>
      </c>
      <c r="I487" s="7">
        <v>11098783</v>
      </c>
      <c r="J487" s="7">
        <v>2326886</v>
      </c>
    </row>
    <row r="488" spans="1:10" x14ac:dyDescent="0.25">
      <c r="A488" s="7">
        <v>2021</v>
      </c>
      <c r="B488" s="7" t="s">
        <v>48</v>
      </c>
      <c r="C488">
        <v>6</v>
      </c>
      <c r="D488" s="7">
        <v>4</v>
      </c>
      <c r="E488" s="7">
        <v>97536</v>
      </c>
      <c r="F488" s="7">
        <v>2366</v>
      </c>
      <c r="G488" s="7">
        <v>129638</v>
      </c>
      <c r="H488" s="7">
        <v>4296515</v>
      </c>
      <c r="I488" s="7">
        <v>12193802</v>
      </c>
      <c r="J488" s="7">
        <v>2000562</v>
      </c>
    </row>
    <row r="489" spans="1:10" x14ac:dyDescent="0.25">
      <c r="A489" s="7">
        <v>2021</v>
      </c>
      <c r="B489" s="7" t="s">
        <v>48</v>
      </c>
      <c r="C489">
        <v>6</v>
      </c>
      <c r="D489" s="7">
        <v>4</v>
      </c>
      <c r="E489" s="7">
        <v>108618</v>
      </c>
      <c r="F489" s="7">
        <v>2646</v>
      </c>
      <c r="G489" s="7">
        <v>138374</v>
      </c>
      <c r="H489" s="7">
        <v>3993308</v>
      </c>
      <c r="I489" s="7">
        <v>12659560</v>
      </c>
      <c r="J489" s="7">
        <v>1307058</v>
      </c>
    </row>
    <row r="490" spans="1:10" x14ac:dyDescent="0.25">
      <c r="A490" s="7">
        <v>2021</v>
      </c>
      <c r="B490" s="7" t="s">
        <v>48</v>
      </c>
      <c r="C490">
        <v>6</v>
      </c>
      <c r="D490" s="7">
        <v>5</v>
      </c>
      <c r="E490" s="7">
        <v>97212</v>
      </c>
      <c r="F490" s="7">
        <v>2004</v>
      </c>
      <c r="G490" s="7">
        <v>123626</v>
      </c>
      <c r="H490" s="7">
        <v>4081276</v>
      </c>
      <c r="I490" s="7">
        <v>4172138</v>
      </c>
      <c r="J490" s="7">
        <v>1548168</v>
      </c>
    </row>
    <row r="491" spans="1:10" x14ac:dyDescent="0.25">
      <c r="A491" s="7">
        <v>2021</v>
      </c>
      <c r="B491" s="7" t="s">
        <v>48</v>
      </c>
      <c r="C491">
        <v>6</v>
      </c>
      <c r="D491" s="7">
        <v>5</v>
      </c>
      <c r="E491" s="7">
        <v>92208</v>
      </c>
      <c r="F491" s="7">
        <v>1638</v>
      </c>
      <c r="G491" s="7">
        <v>121578</v>
      </c>
      <c r="H491" s="7">
        <v>3874686</v>
      </c>
      <c r="I491" s="7">
        <v>5764052</v>
      </c>
      <c r="J491" s="7">
        <v>1884006</v>
      </c>
    </row>
    <row r="492" spans="1:10" x14ac:dyDescent="0.25">
      <c r="A492">
        <v>2021</v>
      </c>
      <c r="B492" t="s">
        <v>49</v>
      </c>
      <c r="C492">
        <v>7</v>
      </c>
      <c r="D492">
        <v>1</v>
      </c>
      <c r="E492">
        <v>80300</v>
      </c>
      <c r="F492">
        <v>1450</v>
      </c>
      <c r="G492">
        <v>84684</v>
      </c>
      <c r="H492">
        <v>3402495</v>
      </c>
      <c r="I492">
        <v>2373042</v>
      </c>
      <c r="J492">
        <v>968438</v>
      </c>
    </row>
    <row r="493" spans="1:10" x14ac:dyDescent="0.25">
      <c r="A493">
        <v>2021</v>
      </c>
      <c r="B493" t="s">
        <v>49</v>
      </c>
      <c r="C493">
        <v>7</v>
      </c>
      <c r="D493">
        <v>1</v>
      </c>
      <c r="E493">
        <v>91402</v>
      </c>
      <c r="F493">
        <v>1638</v>
      </c>
      <c r="G493">
        <v>89058</v>
      </c>
      <c r="H493">
        <v>4013338</v>
      </c>
      <c r="I493">
        <v>4366076</v>
      </c>
      <c r="J493">
        <v>2681926</v>
      </c>
    </row>
    <row r="494" spans="1:10" x14ac:dyDescent="0.25">
      <c r="A494">
        <v>2021</v>
      </c>
      <c r="B494" t="s">
        <v>49</v>
      </c>
      <c r="C494">
        <v>7</v>
      </c>
      <c r="D494">
        <v>1</v>
      </c>
      <c r="E494">
        <v>87928</v>
      </c>
      <c r="F494">
        <v>1860</v>
      </c>
      <c r="G494">
        <v>94108</v>
      </c>
      <c r="H494">
        <v>3821861</v>
      </c>
      <c r="I494">
        <v>5068678</v>
      </c>
      <c r="J494">
        <v>2469658</v>
      </c>
    </row>
    <row r="495" spans="1:10" x14ac:dyDescent="0.25">
      <c r="A495">
        <v>2021</v>
      </c>
      <c r="B495" t="s">
        <v>49</v>
      </c>
      <c r="C495">
        <v>7</v>
      </c>
      <c r="D495">
        <v>1</v>
      </c>
      <c r="E495">
        <v>68052</v>
      </c>
      <c r="F495">
        <v>1104</v>
      </c>
      <c r="G495">
        <v>103866</v>
      </c>
      <c r="H495">
        <v>3375225</v>
      </c>
      <c r="I495">
        <v>5697126</v>
      </c>
      <c r="J495">
        <v>3624344</v>
      </c>
    </row>
    <row r="496" spans="1:10" x14ac:dyDescent="0.25">
      <c r="A496">
        <v>2021</v>
      </c>
      <c r="B496" t="s">
        <v>49</v>
      </c>
      <c r="C496">
        <v>7</v>
      </c>
      <c r="D496">
        <v>1</v>
      </c>
      <c r="E496">
        <v>88374</v>
      </c>
      <c r="F496">
        <v>1474</v>
      </c>
      <c r="G496">
        <v>114994</v>
      </c>
      <c r="H496">
        <v>4240059</v>
      </c>
      <c r="I496">
        <v>6578518</v>
      </c>
      <c r="J496">
        <v>2490232</v>
      </c>
    </row>
    <row r="497" spans="1:10" x14ac:dyDescent="0.25">
      <c r="A497">
        <v>2021</v>
      </c>
      <c r="B497" t="s">
        <v>49</v>
      </c>
      <c r="C497">
        <v>7</v>
      </c>
      <c r="D497">
        <v>1</v>
      </c>
      <c r="E497">
        <v>93562</v>
      </c>
      <c r="F497">
        <v>1714</v>
      </c>
      <c r="G497">
        <v>118108</v>
      </c>
      <c r="H497">
        <v>4348225</v>
      </c>
      <c r="I497">
        <v>6708200</v>
      </c>
      <c r="J497">
        <v>2010877</v>
      </c>
    </row>
    <row r="498" spans="1:10" x14ac:dyDescent="0.25">
      <c r="A498">
        <v>2021</v>
      </c>
      <c r="B498" t="s">
        <v>49</v>
      </c>
      <c r="C498">
        <v>7</v>
      </c>
      <c r="D498">
        <v>1</v>
      </c>
      <c r="E498">
        <v>86054</v>
      </c>
      <c r="F498">
        <v>1900</v>
      </c>
      <c r="G498">
        <v>104540</v>
      </c>
      <c r="H498">
        <v>3862184</v>
      </c>
      <c r="I498">
        <v>8787316</v>
      </c>
      <c r="J498">
        <v>4431770</v>
      </c>
    </row>
    <row r="499" spans="1:10" x14ac:dyDescent="0.25">
      <c r="A499">
        <v>2021</v>
      </c>
      <c r="B499" t="s">
        <v>49</v>
      </c>
      <c r="C499">
        <v>7</v>
      </c>
      <c r="D499">
        <v>2</v>
      </c>
      <c r="E499">
        <v>75308</v>
      </c>
      <c r="F499">
        <v>1440</v>
      </c>
      <c r="G499">
        <v>79376</v>
      </c>
      <c r="H499">
        <v>3314264</v>
      </c>
      <c r="I499">
        <v>1694579</v>
      </c>
      <c r="J499">
        <v>944712</v>
      </c>
    </row>
    <row r="500" spans="1:10" x14ac:dyDescent="0.25">
      <c r="A500">
        <v>2021</v>
      </c>
      <c r="B500" t="s">
        <v>49</v>
      </c>
      <c r="C500">
        <v>7</v>
      </c>
      <c r="D500">
        <v>2</v>
      </c>
      <c r="E500">
        <v>85320</v>
      </c>
      <c r="F500">
        <v>2414</v>
      </c>
      <c r="G500">
        <v>90582</v>
      </c>
      <c r="H500">
        <v>4057619</v>
      </c>
      <c r="I500">
        <v>4127158</v>
      </c>
      <c r="J500">
        <v>2281335</v>
      </c>
    </row>
    <row r="501" spans="1:10" x14ac:dyDescent="0.25">
      <c r="A501">
        <v>2021</v>
      </c>
      <c r="B501" t="s">
        <v>49</v>
      </c>
      <c r="C501">
        <v>7</v>
      </c>
      <c r="D501">
        <v>2</v>
      </c>
      <c r="E501">
        <v>83518</v>
      </c>
      <c r="F501">
        <v>1156</v>
      </c>
      <c r="G501">
        <v>78586</v>
      </c>
      <c r="H501">
        <v>4090585</v>
      </c>
      <c r="I501">
        <v>4283333</v>
      </c>
      <c r="J501">
        <v>3000321</v>
      </c>
    </row>
    <row r="502" spans="1:10" x14ac:dyDescent="0.25">
      <c r="A502">
        <v>2021</v>
      </c>
      <c r="B502" t="s">
        <v>49</v>
      </c>
      <c r="C502">
        <v>7</v>
      </c>
      <c r="D502">
        <v>2</v>
      </c>
      <c r="E502">
        <v>82988</v>
      </c>
      <c r="F502">
        <v>1796</v>
      </c>
      <c r="G502">
        <v>83022</v>
      </c>
      <c r="H502">
        <v>3947034</v>
      </c>
      <c r="I502">
        <v>4856704</v>
      </c>
      <c r="J502">
        <v>2814183</v>
      </c>
    </row>
    <row r="503" spans="1:10" x14ac:dyDescent="0.25">
      <c r="A503">
        <v>2021</v>
      </c>
      <c r="B503" t="s">
        <v>49</v>
      </c>
      <c r="C503">
        <v>7</v>
      </c>
      <c r="D503">
        <v>2</v>
      </c>
      <c r="E503">
        <v>61636</v>
      </c>
      <c r="F503">
        <v>4048</v>
      </c>
      <c r="G503">
        <v>95088</v>
      </c>
      <c r="H503">
        <v>3471009</v>
      </c>
      <c r="I503">
        <v>5187498</v>
      </c>
      <c r="J503">
        <v>3041588</v>
      </c>
    </row>
    <row r="504" spans="1:10" x14ac:dyDescent="0.25">
      <c r="A504">
        <v>2021</v>
      </c>
      <c r="B504" t="s">
        <v>49</v>
      </c>
      <c r="C504">
        <v>7</v>
      </c>
      <c r="D504">
        <v>2</v>
      </c>
      <c r="E504">
        <v>87008</v>
      </c>
      <c r="F504">
        <v>1816</v>
      </c>
      <c r="G504">
        <v>88408</v>
      </c>
      <c r="H504">
        <v>3823846</v>
      </c>
      <c r="I504">
        <v>5576981</v>
      </c>
      <c r="J504">
        <v>2707095</v>
      </c>
    </row>
    <row r="505" spans="1:10" x14ac:dyDescent="0.25">
      <c r="A505">
        <v>2021</v>
      </c>
      <c r="B505" t="s">
        <v>49</v>
      </c>
      <c r="C505">
        <v>7</v>
      </c>
      <c r="D505">
        <v>2</v>
      </c>
      <c r="E505">
        <v>80628</v>
      </c>
      <c r="F505">
        <v>1250</v>
      </c>
      <c r="G505">
        <v>84872</v>
      </c>
      <c r="H505">
        <v>3857138</v>
      </c>
      <c r="I505">
        <v>9549170</v>
      </c>
      <c r="J505">
        <v>2910173</v>
      </c>
    </row>
    <row r="506" spans="1:10" x14ac:dyDescent="0.25">
      <c r="A506">
        <v>2021</v>
      </c>
      <c r="B506" t="s">
        <v>49</v>
      </c>
      <c r="C506">
        <v>7</v>
      </c>
      <c r="D506">
        <v>3</v>
      </c>
      <c r="E506">
        <v>76660</v>
      </c>
      <c r="F506">
        <v>1002</v>
      </c>
      <c r="G506">
        <v>77090</v>
      </c>
      <c r="H506">
        <v>3452508</v>
      </c>
      <c r="I506">
        <v>2101348</v>
      </c>
      <c r="J506">
        <v>998208</v>
      </c>
    </row>
    <row r="507" spans="1:10" x14ac:dyDescent="0.25">
      <c r="A507">
        <v>2021</v>
      </c>
      <c r="B507" t="s">
        <v>49</v>
      </c>
      <c r="C507">
        <v>7</v>
      </c>
      <c r="D507">
        <v>3</v>
      </c>
      <c r="E507">
        <v>83374</v>
      </c>
      <c r="F507">
        <v>1020</v>
      </c>
      <c r="G507">
        <v>77782</v>
      </c>
      <c r="H507">
        <v>3694941</v>
      </c>
      <c r="I507">
        <v>3085928</v>
      </c>
      <c r="J507">
        <v>1671343</v>
      </c>
    </row>
    <row r="508" spans="1:10" x14ac:dyDescent="0.25">
      <c r="A508">
        <v>2021</v>
      </c>
      <c r="B508" t="s">
        <v>49</v>
      </c>
      <c r="C508">
        <v>7</v>
      </c>
      <c r="D508">
        <v>3</v>
      </c>
      <c r="E508">
        <v>84256</v>
      </c>
      <c r="F508">
        <v>7996</v>
      </c>
      <c r="G508">
        <v>73752</v>
      </c>
      <c r="H508">
        <v>3815560</v>
      </c>
      <c r="I508">
        <v>4646499</v>
      </c>
      <c r="J508">
        <v>2604527</v>
      </c>
    </row>
    <row r="509" spans="1:10" x14ac:dyDescent="0.25">
      <c r="A509">
        <v>2021</v>
      </c>
      <c r="B509" t="s">
        <v>49</v>
      </c>
      <c r="C509">
        <v>7</v>
      </c>
      <c r="D509">
        <v>3</v>
      </c>
      <c r="E509">
        <v>76234</v>
      </c>
      <c r="F509">
        <v>1120</v>
      </c>
      <c r="G509">
        <v>87756</v>
      </c>
      <c r="H509">
        <v>4058036</v>
      </c>
      <c r="I509">
        <v>5097464</v>
      </c>
      <c r="J509">
        <v>3604734</v>
      </c>
    </row>
    <row r="510" spans="1:10" x14ac:dyDescent="0.25">
      <c r="A510">
        <v>2021</v>
      </c>
      <c r="B510" t="s">
        <v>49</v>
      </c>
      <c r="C510">
        <v>7</v>
      </c>
      <c r="D510">
        <v>3</v>
      </c>
      <c r="E510">
        <v>78142</v>
      </c>
      <c r="F510">
        <v>1088</v>
      </c>
      <c r="G510">
        <v>79654</v>
      </c>
      <c r="H510">
        <v>4013927</v>
      </c>
      <c r="I510">
        <v>5172905</v>
      </c>
      <c r="J510">
        <v>2831982</v>
      </c>
    </row>
    <row r="511" spans="1:10" x14ac:dyDescent="0.25">
      <c r="A511">
        <v>2021</v>
      </c>
      <c r="B511" t="s">
        <v>49</v>
      </c>
      <c r="C511">
        <v>7</v>
      </c>
      <c r="D511">
        <v>3</v>
      </c>
      <c r="E511">
        <v>82566</v>
      </c>
      <c r="F511">
        <v>1034</v>
      </c>
      <c r="G511">
        <v>84102</v>
      </c>
      <c r="H511">
        <v>4044420</v>
      </c>
      <c r="I511">
        <v>6456962</v>
      </c>
      <c r="J511">
        <v>4014062</v>
      </c>
    </row>
    <row r="512" spans="1:10" x14ac:dyDescent="0.25">
      <c r="A512">
        <v>2021</v>
      </c>
      <c r="B512" t="s">
        <v>49</v>
      </c>
      <c r="C512">
        <v>7</v>
      </c>
      <c r="D512">
        <v>3</v>
      </c>
      <c r="E512">
        <v>58840</v>
      </c>
      <c r="F512">
        <v>744</v>
      </c>
      <c r="G512">
        <v>90712</v>
      </c>
      <c r="H512">
        <v>3677387</v>
      </c>
      <c r="I512">
        <v>6896365</v>
      </c>
      <c r="J512">
        <v>3831947</v>
      </c>
    </row>
    <row r="513" spans="1:10" x14ac:dyDescent="0.25">
      <c r="A513">
        <v>2021</v>
      </c>
      <c r="B513" t="s">
        <v>49</v>
      </c>
      <c r="C513">
        <v>7</v>
      </c>
      <c r="D513">
        <v>4</v>
      </c>
      <c r="E513">
        <v>76358</v>
      </c>
      <c r="F513">
        <v>822</v>
      </c>
      <c r="G513">
        <v>71890</v>
      </c>
      <c r="H513">
        <v>3090208</v>
      </c>
      <c r="I513">
        <v>2829993</v>
      </c>
      <c r="J513">
        <v>1260112</v>
      </c>
    </row>
    <row r="514" spans="1:10" x14ac:dyDescent="0.25">
      <c r="A514">
        <v>2021</v>
      </c>
      <c r="B514" t="s">
        <v>49</v>
      </c>
      <c r="C514">
        <v>7</v>
      </c>
      <c r="D514">
        <v>4</v>
      </c>
      <c r="E514">
        <v>85942</v>
      </c>
      <c r="F514">
        <v>1282</v>
      </c>
      <c r="G514">
        <v>83306</v>
      </c>
      <c r="H514">
        <v>3734105</v>
      </c>
      <c r="I514">
        <v>5615636</v>
      </c>
      <c r="J514">
        <v>2871802</v>
      </c>
    </row>
    <row r="515" spans="1:10" x14ac:dyDescent="0.25">
      <c r="A515">
        <v>2021</v>
      </c>
      <c r="B515" t="s">
        <v>49</v>
      </c>
      <c r="C515">
        <v>7</v>
      </c>
      <c r="D515">
        <v>4</v>
      </c>
      <c r="E515">
        <v>79002</v>
      </c>
      <c r="F515">
        <v>1084</v>
      </c>
      <c r="G515">
        <v>70290</v>
      </c>
      <c r="H515">
        <v>3614713</v>
      </c>
      <c r="I515">
        <v>5749205</v>
      </c>
      <c r="J515">
        <v>3180255</v>
      </c>
    </row>
    <row r="516" spans="1:10" x14ac:dyDescent="0.25">
      <c r="A516">
        <v>2021</v>
      </c>
      <c r="B516" t="s">
        <v>49</v>
      </c>
      <c r="C516">
        <v>7</v>
      </c>
      <c r="D516">
        <v>4</v>
      </c>
      <c r="E516">
        <v>86330</v>
      </c>
      <c r="F516">
        <v>1280</v>
      </c>
      <c r="G516">
        <v>77074</v>
      </c>
      <c r="H516">
        <v>3820728</v>
      </c>
      <c r="I516">
        <v>6442352</v>
      </c>
      <c r="J516">
        <v>2656142</v>
      </c>
    </row>
    <row r="517" spans="1:10" x14ac:dyDescent="0.25">
      <c r="A517">
        <v>2021</v>
      </c>
      <c r="B517" t="s">
        <v>49</v>
      </c>
      <c r="C517">
        <v>7</v>
      </c>
      <c r="D517">
        <v>4</v>
      </c>
      <c r="E517">
        <v>80572</v>
      </c>
      <c r="F517">
        <v>1082</v>
      </c>
      <c r="G517">
        <v>80076</v>
      </c>
      <c r="H517">
        <v>3800758</v>
      </c>
      <c r="I517">
        <v>7135709</v>
      </c>
      <c r="J517">
        <v>3401096</v>
      </c>
    </row>
    <row r="518" spans="1:10" x14ac:dyDescent="0.25">
      <c r="A518">
        <v>2021</v>
      </c>
      <c r="B518" t="s">
        <v>49</v>
      </c>
      <c r="C518">
        <v>7</v>
      </c>
      <c r="D518">
        <v>4</v>
      </c>
      <c r="E518">
        <v>69726</v>
      </c>
      <c r="F518">
        <v>960</v>
      </c>
      <c r="G518">
        <v>76806</v>
      </c>
      <c r="H518">
        <v>3964949</v>
      </c>
      <c r="I518">
        <v>7371723</v>
      </c>
      <c r="J518">
        <v>3759205</v>
      </c>
    </row>
    <row r="519" spans="1:10" x14ac:dyDescent="0.25">
      <c r="A519">
        <v>2021</v>
      </c>
      <c r="B519" t="s">
        <v>49</v>
      </c>
      <c r="C519">
        <v>7</v>
      </c>
      <c r="D519">
        <v>4</v>
      </c>
      <c r="E519">
        <v>61640</v>
      </c>
      <c r="F519">
        <v>836</v>
      </c>
      <c r="G519">
        <v>85006</v>
      </c>
      <c r="H519">
        <v>3479613</v>
      </c>
      <c r="I519">
        <v>9426641</v>
      </c>
      <c r="J519">
        <v>4005227</v>
      </c>
    </row>
    <row r="520" spans="1:10" x14ac:dyDescent="0.25">
      <c r="A520">
        <v>2021</v>
      </c>
      <c r="B520" t="s">
        <v>49</v>
      </c>
      <c r="C520">
        <v>7</v>
      </c>
      <c r="D520">
        <v>5</v>
      </c>
      <c r="E520">
        <v>89342</v>
      </c>
      <c r="F520">
        <v>1098</v>
      </c>
      <c r="G520">
        <v>84230</v>
      </c>
      <c r="H520">
        <v>4069461</v>
      </c>
      <c r="I520">
        <v>7190818</v>
      </c>
      <c r="J520">
        <v>3463252</v>
      </c>
    </row>
    <row r="521" spans="1:10" x14ac:dyDescent="0.25">
      <c r="A521">
        <v>2021</v>
      </c>
      <c r="B521" t="s">
        <v>49</v>
      </c>
      <c r="C521">
        <v>7</v>
      </c>
      <c r="D521">
        <v>5</v>
      </c>
      <c r="E521">
        <v>82998</v>
      </c>
      <c r="F521">
        <v>1196</v>
      </c>
      <c r="G521">
        <v>74640</v>
      </c>
      <c r="H521">
        <v>3807728</v>
      </c>
      <c r="I521">
        <v>7358844</v>
      </c>
      <c r="J521">
        <v>3609736</v>
      </c>
    </row>
    <row r="522" spans="1:10" x14ac:dyDescent="0.25">
      <c r="A522">
        <v>2021</v>
      </c>
      <c r="B522" t="s">
        <v>49</v>
      </c>
      <c r="C522">
        <v>7</v>
      </c>
      <c r="D522">
        <v>5</v>
      </c>
      <c r="E522">
        <v>83886</v>
      </c>
      <c r="F522">
        <v>1084</v>
      </c>
      <c r="G522">
        <v>78974</v>
      </c>
      <c r="H522">
        <v>3842299</v>
      </c>
      <c r="I522">
        <v>13971694</v>
      </c>
      <c r="J522">
        <v>3588540</v>
      </c>
    </row>
    <row r="523" spans="1:10" x14ac:dyDescent="0.25">
      <c r="A523">
        <v>2021</v>
      </c>
      <c r="B523" t="s">
        <v>50</v>
      </c>
      <c r="C523">
        <v>8</v>
      </c>
      <c r="D523">
        <v>1</v>
      </c>
      <c r="E523">
        <v>81258</v>
      </c>
      <c r="F523">
        <v>848</v>
      </c>
      <c r="G523">
        <v>73256</v>
      </c>
      <c r="H523">
        <v>3408960</v>
      </c>
      <c r="I523">
        <v>2376852</v>
      </c>
      <c r="J523">
        <v>1473234</v>
      </c>
    </row>
    <row r="524" spans="1:10" x14ac:dyDescent="0.25">
      <c r="A524">
        <v>2021</v>
      </c>
      <c r="B524" t="s">
        <v>50</v>
      </c>
      <c r="C524">
        <v>8</v>
      </c>
      <c r="D524">
        <v>1</v>
      </c>
      <c r="E524">
        <v>85594</v>
      </c>
      <c r="F524">
        <v>1064</v>
      </c>
      <c r="G524">
        <v>83746</v>
      </c>
      <c r="H524">
        <v>3903184</v>
      </c>
      <c r="I524">
        <v>6071142</v>
      </c>
      <c r="J524">
        <v>2039449</v>
      </c>
    </row>
    <row r="525" spans="1:10" x14ac:dyDescent="0.25">
      <c r="A525">
        <v>2021</v>
      </c>
      <c r="B525" t="s">
        <v>50</v>
      </c>
      <c r="C525">
        <v>8</v>
      </c>
      <c r="D525">
        <v>1</v>
      </c>
      <c r="E525">
        <v>77410</v>
      </c>
      <c r="F525">
        <v>1232</v>
      </c>
      <c r="G525">
        <v>80052</v>
      </c>
      <c r="H525">
        <v>3841005</v>
      </c>
      <c r="I525">
        <v>8666299</v>
      </c>
      <c r="J525">
        <v>2542620</v>
      </c>
    </row>
    <row r="526" spans="1:10" x14ac:dyDescent="0.25">
      <c r="A526">
        <v>2021</v>
      </c>
      <c r="B526" t="s">
        <v>50</v>
      </c>
      <c r="C526">
        <v>8</v>
      </c>
      <c r="D526">
        <v>1</v>
      </c>
      <c r="E526">
        <v>78136</v>
      </c>
      <c r="F526">
        <v>982</v>
      </c>
      <c r="G526">
        <v>87870</v>
      </c>
      <c r="H526">
        <v>3775701</v>
      </c>
      <c r="I526">
        <v>8673018</v>
      </c>
      <c r="J526">
        <v>2928082</v>
      </c>
    </row>
    <row r="527" spans="1:10" x14ac:dyDescent="0.25">
      <c r="A527">
        <v>2021</v>
      </c>
      <c r="B527" t="s">
        <v>50</v>
      </c>
      <c r="C527">
        <v>8</v>
      </c>
      <c r="D527">
        <v>1</v>
      </c>
      <c r="E527">
        <v>90010</v>
      </c>
      <c r="F527">
        <v>930</v>
      </c>
      <c r="G527">
        <v>81812</v>
      </c>
      <c r="H527">
        <v>3780900</v>
      </c>
      <c r="I527">
        <v>9009424</v>
      </c>
      <c r="J527">
        <v>2960503</v>
      </c>
    </row>
    <row r="528" spans="1:10" x14ac:dyDescent="0.25">
      <c r="A528">
        <v>2021</v>
      </c>
      <c r="B528" t="s">
        <v>50</v>
      </c>
      <c r="C528">
        <v>8</v>
      </c>
      <c r="D528">
        <v>1</v>
      </c>
      <c r="E528">
        <v>60170</v>
      </c>
      <c r="F528">
        <v>840</v>
      </c>
      <c r="G528">
        <v>78240</v>
      </c>
      <c r="H528">
        <v>3432737</v>
      </c>
      <c r="I528">
        <v>9264424</v>
      </c>
      <c r="J528">
        <v>3375437</v>
      </c>
    </row>
    <row r="529" spans="1:10" x14ac:dyDescent="0.25">
      <c r="A529">
        <v>2021</v>
      </c>
      <c r="B529" t="s">
        <v>50</v>
      </c>
      <c r="C529">
        <v>8</v>
      </c>
      <c r="D529">
        <v>1</v>
      </c>
      <c r="E529">
        <v>85060</v>
      </c>
      <c r="F529">
        <v>1122</v>
      </c>
      <c r="G529">
        <v>73104</v>
      </c>
      <c r="H529">
        <v>3863000</v>
      </c>
      <c r="I529">
        <v>10927214</v>
      </c>
      <c r="J529">
        <v>2557106</v>
      </c>
    </row>
    <row r="530" spans="1:10" x14ac:dyDescent="0.25">
      <c r="A530">
        <v>2021</v>
      </c>
      <c r="B530" t="s">
        <v>50</v>
      </c>
      <c r="C530">
        <v>8</v>
      </c>
      <c r="D530">
        <v>2</v>
      </c>
      <c r="E530">
        <v>72072</v>
      </c>
      <c r="F530">
        <v>894</v>
      </c>
      <c r="G530">
        <v>79664</v>
      </c>
      <c r="H530">
        <v>3608835</v>
      </c>
      <c r="I530">
        <v>2578884</v>
      </c>
      <c r="J530">
        <v>1129650</v>
      </c>
    </row>
    <row r="531" spans="1:10" x14ac:dyDescent="0.25">
      <c r="A531">
        <v>2021</v>
      </c>
      <c r="B531" t="s">
        <v>50</v>
      </c>
      <c r="C531">
        <v>8</v>
      </c>
      <c r="D531">
        <v>2</v>
      </c>
      <c r="E531">
        <v>83172</v>
      </c>
      <c r="F531">
        <v>982</v>
      </c>
      <c r="G531">
        <v>78254</v>
      </c>
      <c r="H531">
        <v>4365442</v>
      </c>
      <c r="I531">
        <v>6768357</v>
      </c>
      <c r="J531">
        <v>2411829</v>
      </c>
    </row>
    <row r="532" spans="1:10" x14ac:dyDescent="0.25">
      <c r="A532">
        <v>2021</v>
      </c>
      <c r="B532" t="s">
        <v>50</v>
      </c>
      <c r="C532">
        <v>8</v>
      </c>
      <c r="D532">
        <v>2</v>
      </c>
      <c r="E532">
        <v>76760</v>
      </c>
      <c r="F532">
        <v>992</v>
      </c>
      <c r="G532">
        <v>80194</v>
      </c>
      <c r="H532">
        <v>3617770</v>
      </c>
      <c r="I532">
        <v>6875869</v>
      </c>
      <c r="J532">
        <v>2283790</v>
      </c>
    </row>
    <row r="533" spans="1:10" x14ac:dyDescent="0.25">
      <c r="A533">
        <v>2021</v>
      </c>
      <c r="B533" t="s">
        <v>50</v>
      </c>
      <c r="C533">
        <v>8</v>
      </c>
      <c r="D533">
        <v>2</v>
      </c>
      <c r="E533">
        <v>54856</v>
      </c>
      <c r="F533">
        <v>752</v>
      </c>
      <c r="G533">
        <v>82922</v>
      </c>
      <c r="H533">
        <v>3190265</v>
      </c>
      <c r="I533">
        <v>8980740</v>
      </c>
      <c r="J533">
        <v>2689623</v>
      </c>
    </row>
    <row r="534" spans="1:10" x14ac:dyDescent="0.25">
      <c r="A534">
        <v>2021</v>
      </c>
      <c r="B534" t="s">
        <v>50</v>
      </c>
      <c r="C534">
        <v>8</v>
      </c>
      <c r="D534">
        <v>2</v>
      </c>
      <c r="E534">
        <v>80162</v>
      </c>
      <c r="F534">
        <v>1166</v>
      </c>
      <c r="G534">
        <v>84312</v>
      </c>
      <c r="H534">
        <v>4115837</v>
      </c>
      <c r="I534">
        <v>9297809</v>
      </c>
      <c r="J534">
        <v>2525291</v>
      </c>
    </row>
    <row r="535" spans="1:10" x14ac:dyDescent="0.25">
      <c r="A535">
        <v>2021</v>
      </c>
      <c r="B535" t="s">
        <v>50</v>
      </c>
      <c r="C535">
        <v>8</v>
      </c>
      <c r="D535">
        <v>2</v>
      </c>
      <c r="E535">
        <v>77522</v>
      </c>
      <c r="F535">
        <v>954</v>
      </c>
      <c r="G535">
        <v>71518</v>
      </c>
      <c r="H535">
        <v>4256111</v>
      </c>
      <c r="I535">
        <v>10433518</v>
      </c>
      <c r="J535">
        <v>2780376</v>
      </c>
    </row>
    <row r="536" spans="1:10" x14ac:dyDescent="0.25">
      <c r="A536">
        <v>2021</v>
      </c>
      <c r="B536" t="s">
        <v>50</v>
      </c>
      <c r="C536">
        <v>8</v>
      </c>
      <c r="D536">
        <v>2</v>
      </c>
      <c r="E536">
        <v>72270</v>
      </c>
      <c r="F536">
        <v>982</v>
      </c>
      <c r="G536">
        <v>75872</v>
      </c>
      <c r="H536">
        <v>3904840</v>
      </c>
      <c r="I536">
        <v>11458501</v>
      </c>
      <c r="J536">
        <v>3853860</v>
      </c>
    </row>
    <row r="537" spans="1:10" x14ac:dyDescent="0.25">
      <c r="A537">
        <v>2021</v>
      </c>
      <c r="B537" t="s">
        <v>50</v>
      </c>
      <c r="C537">
        <v>8</v>
      </c>
      <c r="D537">
        <v>3</v>
      </c>
      <c r="E537">
        <v>66490</v>
      </c>
      <c r="F537">
        <v>842</v>
      </c>
      <c r="G537">
        <v>71872</v>
      </c>
      <c r="H537">
        <v>2729239</v>
      </c>
      <c r="I537">
        <v>2994698</v>
      </c>
      <c r="J537">
        <v>1027023</v>
      </c>
    </row>
    <row r="538" spans="1:10" x14ac:dyDescent="0.25">
      <c r="A538">
        <v>2021</v>
      </c>
      <c r="B538" t="s">
        <v>50</v>
      </c>
      <c r="C538">
        <v>8</v>
      </c>
      <c r="D538">
        <v>3</v>
      </c>
      <c r="E538">
        <v>68616</v>
      </c>
      <c r="F538">
        <v>752</v>
      </c>
      <c r="G538">
        <v>72570</v>
      </c>
      <c r="H538">
        <v>3783582</v>
      </c>
      <c r="I538">
        <v>5634862</v>
      </c>
      <c r="J538">
        <v>2036862</v>
      </c>
    </row>
    <row r="539" spans="1:10" x14ac:dyDescent="0.25">
      <c r="A539">
        <v>2021</v>
      </c>
      <c r="B539" t="s">
        <v>50</v>
      </c>
      <c r="C539">
        <v>8</v>
      </c>
      <c r="D539">
        <v>3</v>
      </c>
      <c r="E539">
        <v>62046</v>
      </c>
      <c r="F539">
        <v>802</v>
      </c>
      <c r="G539">
        <v>77154</v>
      </c>
      <c r="H539">
        <v>3450149</v>
      </c>
      <c r="I539">
        <v>6904225</v>
      </c>
      <c r="J539">
        <v>3838993</v>
      </c>
    </row>
    <row r="540" spans="1:10" x14ac:dyDescent="0.25">
      <c r="A540">
        <v>2021</v>
      </c>
      <c r="B540" t="s">
        <v>50</v>
      </c>
      <c r="C540">
        <v>8</v>
      </c>
      <c r="D540">
        <v>3</v>
      </c>
      <c r="E540">
        <v>73004</v>
      </c>
      <c r="F540">
        <v>1054</v>
      </c>
      <c r="G540">
        <v>78538</v>
      </c>
      <c r="H540">
        <v>3798743</v>
      </c>
      <c r="I540">
        <v>8764226</v>
      </c>
      <c r="J540">
        <v>2908580</v>
      </c>
    </row>
    <row r="541" spans="1:10" x14ac:dyDescent="0.25">
      <c r="A541">
        <v>2021</v>
      </c>
      <c r="B541" t="s">
        <v>50</v>
      </c>
      <c r="C541">
        <v>8</v>
      </c>
      <c r="D541">
        <v>3</v>
      </c>
      <c r="E541">
        <v>73200</v>
      </c>
      <c r="F541">
        <v>1086</v>
      </c>
      <c r="G541">
        <v>72914</v>
      </c>
      <c r="H541">
        <v>4365700</v>
      </c>
      <c r="I541">
        <v>8767540</v>
      </c>
      <c r="J541">
        <v>2817730</v>
      </c>
    </row>
    <row r="542" spans="1:10" x14ac:dyDescent="0.25">
      <c r="A542">
        <v>2021</v>
      </c>
      <c r="B542" t="s">
        <v>50</v>
      </c>
      <c r="C542">
        <v>8</v>
      </c>
      <c r="D542">
        <v>3</v>
      </c>
      <c r="E542">
        <v>70416</v>
      </c>
      <c r="F542">
        <v>880</v>
      </c>
      <c r="G542">
        <v>74286</v>
      </c>
      <c r="H542">
        <v>3555548</v>
      </c>
      <c r="I542">
        <v>9050379</v>
      </c>
      <c r="J542">
        <v>2791962</v>
      </c>
    </row>
    <row r="543" spans="1:10" x14ac:dyDescent="0.25">
      <c r="A543">
        <v>2021</v>
      </c>
      <c r="B543" t="s">
        <v>50</v>
      </c>
      <c r="C543">
        <v>8</v>
      </c>
      <c r="D543">
        <v>3</v>
      </c>
      <c r="E543">
        <v>49392</v>
      </c>
      <c r="F543">
        <v>876</v>
      </c>
      <c r="G543">
        <v>73742</v>
      </c>
      <c r="H543">
        <v>3542025</v>
      </c>
      <c r="I543">
        <v>14244118</v>
      </c>
      <c r="J543">
        <v>3502704</v>
      </c>
    </row>
    <row r="544" spans="1:10" x14ac:dyDescent="0.25">
      <c r="A544">
        <v>2021</v>
      </c>
      <c r="B544" t="s">
        <v>50</v>
      </c>
      <c r="C544">
        <v>8</v>
      </c>
      <c r="D544">
        <v>4</v>
      </c>
      <c r="E544">
        <v>50840</v>
      </c>
      <c r="F544">
        <v>770</v>
      </c>
      <c r="G544">
        <v>88206</v>
      </c>
      <c r="H544">
        <v>2806035</v>
      </c>
      <c r="I544">
        <v>1515768</v>
      </c>
      <c r="J544">
        <v>604668</v>
      </c>
    </row>
    <row r="545" spans="1:10" x14ac:dyDescent="0.25">
      <c r="A545">
        <v>2021</v>
      </c>
      <c r="B545" t="s">
        <v>50</v>
      </c>
      <c r="C545">
        <v>8</v>
      </c>
      <c r="D545">
        <v>4</v>
      </c>
      <c r="E545">
        <v>90128</v>
      </c>
      <c r="F545">
        <v>914</v>
      </c>
      <c r="G545">
        <v>71622</v>
      </c>
      <c r="H545">
        <v>3723666</v>
      </c>
      <c r="I545">
        <v>5152003</v>
      </c>
      <c r="J545">
        <v>2776790</v>
      </c>
    </row>
    <row r="546" spans="1:10" x14ac:dyDescent="0.25">
      <c r="A546">
        <v>2021</v>
      </c>
      <c r="B546" t="s">
        <v>50</v>
      </c>
      <c r="C546">
        <v>8</v>
      </c>
      <c r="D546">
        <v>4</v>
      </c>
      <c r="E546">
        <v>49588</v>
      </c>
      <c r="F546">
        <v>714</v>
      </c>
      <c r="G546">
        <v>79106</v>
      </c>
      <c r="H546">
        <v>3196873</v>
      </c>
      <c r="I546">
        <v>9275310</v>
      </c>
      <c r="J546">
        <v>3620806</v>
      </c>
    </row>
    <row r="547" spans="1:10" x14ac:dyDescent="0.25">
      <c r="A547">
        <v>2021</v>
      </c>
      <c r="B547" t="s">
        <v>50</v>
      </c>
      <c r="C547">
        <v>8</v>
      </c>
      <c r="D547">
        <v>4</v>
      </c>
      <c r="E547">
        <v>75478</v>
      </c>
      <c r="F547">
        <v>1300</v>
      </c>
      <c r="G547">
        <v>68296</v>
      </c>
      <c r="H547">
        <v>3591357</v>
      </c>
      <c r="I547">
        <v>9302930</v>
      </c>
      <c r="J547">
        <v>3709859</v>
      </c>
    </row>
    <row r="548" spans="1:10" x14ac:dyDescent="0.25">
      <c r="A548">
        <v>2021</v>
      </c>
      <c r="B548" t="s">
        <v>50</v>
      </c>
      <c r="C548">
        <v>8</v>
      </c>
      <c r="D548">
        <v>4</v>
      </c>
      <c r="E548">
        <v>89100</v>
      </c>
      <c r="F548">
        <v>986</v>
      </c>
      <c r="G548">
        <v>65850</v>
      </c>
      <c r="H548">
        <v>3808968</v>
      </c>
      <c r="I548">
        <v>11915742</v>
      </c>
      <c r="J548">
        <v>4808040</v>
      </c>
    </row>
    <row r="549" spans="1:10" x14ac:dyDescent="0.25">
      <c r="A549">
        <v>2021</v>
      </c>
      <c r="B549" t="s">
        <v>50</v>
      </c>
      <c r="C549">
        <v>8</v>
      </c>
      <c r="D549">
        <v>4</v>
      </c>
      <c r="E549">
        <v>92258</v>
      </c>
      <c r="F549">
        <v>1210</v>
      </c>
      <c r="G549">
        <v>68496</v>
      </c>
      <c r="H549">
        <v>3927607</v>
      </c>
      <c r="I549">
        <v>12156080</v>
      </c>
      <c r="J549">
        <v>4527383</v>
      </c>
    </row>
    <row r="550" spans="1:10" x14ac:dyDescent="0.25">
      <c r="A550">
        <v>2021</v>
      </c>
      <c r="B550" t="s">
        <v>50</v>
      </c>
      <c r="C550">
        <v>8</v>
      </c>
      <c r="D550">
        <v>4</v>
      </c>
      <c r="E550">
        <v>93612</v>
      </c>
      <c r="F550">
        <v>1028</v>
      </c>
      <c r="G550">
        <v>62686</v>
      </c>
      <c r="H550">
        <v>3963597</v>
      </c>
      <c r="I550">
        <v>16075852</v>
      </c>
      <c r="J550">
        <v>5485332</v>
      </c>
    </row>
    <row r="551" spans="1:10" x14ac:dyDescent="0.25">
      <c r="A551">
        <v>2021</v>
      </c>
      <c r="B551" t="s">
        <v>50</v>
      </c>
      <c r="C551">
        <v>8</v>
      </c>
      <c r="D551">
        <v>5</v>
      </c>
      <c r="E551">
        <v>60496</v>
      </c>
      <c r="F551">
        <v>410</v>
      </c>
      <c r="G551">
        <v>72480</v>
      </c>
      <c r="H551">
        <v>2954785</v>
      </c>
      <c r="I551">
        <v>9028954</v>
      </c>
      <c r="J551">
        <v>3265618</v>
      </c>
    </row>
    <row r="552" spans="1:10" x14ac:dyDescent="0.25">
      <c r="A552">
        <v>2021</v>
      </c>
      <c r="B552" t="s">
        <v>50</v>
      </c>
      <c r="C552">
        <v>8</v>
      </c>
      <c r="D552">
        <v>5</v>
      </c>
      <c r="E552">
        <v>86748</v>
      </c>
      <c r="F552">
        <v>1054</v>
      </c>
      <c r="G552">
        <v>69686</v>
      </c>
      <c r="H552">
        <v>3348969</v>
      </c>
      <c r="I552">
        <v>10107070</v>
      </c>
      <c r="J552">
        <v>4748291</v>
      </c>
    </row>
    <row r="553" spans="1:10" x14ac:dyDescent="0.25">
      <c r="A553">
        <v>2021</v>
      </c>
      <c r="B553" t="s">
        <v>50</v>
      </c>
      <c r="C553">
        <v>8</v>
      </c>
      <c r="D553">
        <v>5</v>
      </c>
      <c r="E553">
        <v>86146</v>
      </c>
      <c r="F553">
        <v>924</v>
      </c>
      <c r="G553">
        <v>68224</v>
      </c>
      <c r="H553">
        <v>3309792</v>
      </c>
      <c r="I553">
        <v>20621396</v>
      </c>
      <c r="J553">
        <v>6547844</v>
      </c>
    </row>
    <row r="554" spans="1:10" x14ac:dyDescent="0.25">
      <c r="A554">
        <v>2021</v>
      </c>
      <c r="B554" t="s">
        <v>51</v>
      </c>
      <c r="C554">
        <v>9</v>
      </c>
      <c r="D554">
        <v>1</v>
      </c>
      <c r="E554">
        <v>79074</v>
      </c>
      <c r="F554">
        <v>436</v>
      </c>
      <c r="G554">
        <v>87844</v>
      </c>
      <c r="H554">
        <v>3207693</v>
      </c>
      <c r="I554">
        <v>3669699</v>
      </c>
      <c r="J554">
        <v>2074538</v>
      </c>
    </row>
    <row r="555" spans="1:10" x14ac:dyDescent="0.25">
      <c r="A555">
        <v>2021</v>
      </c>
      <c r="B555" t="s">
        <v>51</v>
      </c>
      <c r="C555">
        <v>9</v>
      </c>
      <c r="D555">
        <v>1</v>
      </c>
      <c r="E555">
        <v>85334</v>
      </c>
      <c r="F555">
        <v>684</v>
      </c>
      <c r="G555">
        <v>72844</v>
      </c>
      <c r="H555">
        <v>3641603</v>
      </c>
      <c r="I555">
        <v>8669706</v>
      </c>
      <c r="J555">
        <v>3832525</v>
      </c>
    </row>
    <row r="556" spans="1:10" x14ac:dyDescent="0.25">
      <c r="A556">
        <v>2021</v>
      </c>
      <c r="B556" t="s">
        <v>51</v>
      </c>
      <c r="C556">
        <v>9</v>
      </c>
      <c r="D556">
        <v>1</v>
      </c>
      <c r="E556">
        <v>85214</v>
      </c>
      <c r="F556">
        <v>618</v>
      </c>
      <c r="G556">
        <v>76174</v>
      </c>
      <c r="H556">
        <v>3723523</v>
      </c>
      <c r="I556">
        <v>9361434</v>
      </c>
      <c r="J556">
        <v>5555198</v>
      </c>
    </row>
    <row r="557" spans="1:10" x14ac:dyDescent="0.25">
      <c r="A557">
        <v>2021</v>
      </c>
      <c r="B557" t="s">
        <v>51</v>
      </c>
      <c r="C557">
        <v>9</v>
      </c>
      <c r="D557">
        <v>1</v>
      </c>
      <c r="E557">
        <v>91248</v>
      </c>
      <c r="F557">
        <v>710</v>
      </c>
      <c r="G557">
        <v>69330</v>
      </c>
      <c r="H557">
        <v>3536849</v>
      </c>
      <c r="I557">
        <v>11463292</v>
      </c>
      <c r="J557">
        <v>4381681</v>
      </c>
    </row>
    <row r="558" spans="1:10" x14ac:dyDescent="0.25">
      <c r="A558">
        <v>2021</v>
      </c>
      <c r="B558" t="s">
        <v>51</v>
      </c>
      <c r="C558">
        <v>9</v>
      </c>
      <c r="D558">
        <v>1</v>
      </c>
      <c r="E558">
        <v>76270</v>
      </c>
      <c r="F558">
        <v>736</v>
      </c>
      <c r="G558">
        <v>78202</v>
      </c>
      <c r="H558">
        <v>3488486</v>
      </c>
      <c r="I558">
        <v>11683958</v>
      </c>
      <c r="J558">
        <v>5276223</v>
      </c>
    </row>
    <row r="559" spans="1:10" x14ac:dyDescent="0.25">
      <c r="A559">
        <v>2021</v>
      </c>
      <c r="B559" t="s">
        <v>51</v>
      </c>
      <c r="C559">
        <v>9</v>
      </c>
      <c r="D559">
        <v>1</v>
      </c>
      <c r="E559">
        <v>91950</v>
      </c>
      <c r="F559">
        <v>1014</v>
      </c>
      <c r="G559">
        <v>70182</v>
      </c>
      <c r="H559">
        <v>3503773</v>
      </c>
      <c r="I559">
        <v>12936198</v>
      </c>
      <c r="J559">
        <v>4911454</v>
      </c>
    </row>
    <row r="560" spans="1:10" x14ac:dyDescent="0.25">
      <c r="A560">
        <v>2021</v>
      </c>
      <c r="B560" t="s">
        <v>51</v>
      </c>
      <c r="C560">
        <v>9</v>
      </c>
      <c r="D560">
        <v>1</v>
      </c>
      <c r="E560">
        <v>60328</v>
      </c>
      <c r="F560">
        <v>580</v>
      </c>
      <c r="G560">
        <v>85892</v>
      </c>
      <c r="H560">
        <v>3288020</v>
      </c>
      <c r="I560">
        <v>16668017</v>
      </c>
      <c r="J560">
        <v>6373769</v>
      </c>
    </row>
    <row r="561" spans="1:10" x14ac:dyDescent="0.25">
      <c r="A561">
        <v>2021</v>
      </c>
      <c r="B561" t="s">
        <v>51</v>
      </c>
      <c r="C561">
        <v>9</v>
      </c>
      <c r="D561">
        <v>2</v>
      </c>
      <c r="E561">
        <v>62882</v>
      </c>
      <c r="F561">
        <v>438</v>
      </c>
      <c r="G561">
        <v>81398</v>
      </c>
      <c r="H561">
        <v>2782864</v>
      </c>
      <c r="I561">
        <v>7465485</v>
      </c>
      <c r="J561">
        <v>3794657</v>
      </c>
    </row>
    <row r="562" spans="1:10" x14ac:dyDescent="0.25">
      <c r="A562">
        <v>2021</v>
      </c>
      <c r="B562" t="s">
        <v>51</v>
      </c>
      <c r="C562">
        <v>9</v>
      </c>
      <c r="D562">
        <v>2</v>
      </c>
      <c r="E562">
        <v>55004</v>
      </c>
      <c r="F562">
        <v>562</v>
      </c>
      <c r="G562">
        <v>75986</v>
      </c>
      <c r="H562">
        <v>3247893</v>
      </c>
      <c r="I562">
        <v>8291975</v>
      </c>
      <c r="J562">
        <v>5055608</v>
      </c>
    </row>
    <row r="563" spans="1:10" x14ac:dyDescent="0.25">
      <c r="A563">
        <v>2021</v>
      </c>
      <c r="B563" t="s">
        <v>51</v>
      </c>
      <c r="C563">
        <v>9</v>
      </c>
      <c r="D563">
        <v>2</v>
      </c>
      <c r="E563">
        <v>62576</v>
      </c>
      <c r="F563">
        <v>676</v>
      </c>
      <c r="G563">
        <v>75772</v>
      </c>
      <c r="H563">
        <v>3304831</v>
      </c>
      <c r="I563">
        <v>9121076</v>
      </c>
      <c r="J563">
        <v>6114304</v>
      </c>
    </row>
    <row r="564" spans="1:10" x14ac:dyDescent="0.25">
      <c r="A564">
        <v>2021</v>
      </c>
      <c r="B564" t="s">
        <v>51</v>
      </c>
      <c r="C564">
        <v>9</v>
      </c>
      <c r="D564">
        <v>2</v>
      </c>
      <c r="E564">
        <v>75750</v>
      </c>
      <c r="F564">
        <v>620</v>
      </c>
      <c r="G564">
        <v>73342</v>
      </c>
      <c r="H564">
        <v>3447892</v>
      </c>
      <c r="I564">
        <v>9396614</v>
      </c>
      <c r="J564">
        <v>4213590</v>
      </c>
    </row>
    <row r="565" spans="1:10" x14ac:dyDescent="0.25">
      <c r="A565">
        <v>2021</v>
      </c>
      <c r="B565" t="s">
        <v>51</v>
      </c>
      <c r="C565">
        <v>9</v>
      </c>
      <c r="D565">
        <v>2</v>
      </c>
      <c r="E565">
        <v>48302</v>
      </c>
      <c r="F565">
        <v>516</v>
      </c>
      <c r="G565">
        <v>48794</v>
      </c>
      <c r="H565">
        <v>3679974</v>
      </c>
      <c r="I565">
        <v>9892106</v>
      </c>
      <c r="J565">
        <v>4481604</v>
      </c>
    </row>
    <row r="566" spans="1:10" x14ac:dyDescent="0.25">
      <c r="A566">
        <v>2021</v>
      </c>
      <c r="B566" t="s">
        <v>51</v>
      </c>
      <c r="C566">
        <v>9</v>
      </c>
      <c r="D566">
        <v>2</v>
      </c>
      <c r="E566">
        <v>48828</v>
      </c>
      <c r="F566">
        <v>680</v>
      </c>
      <c r="G566">
        <v>79630</v>
      </c>
      <c r="H566">
        <v>2847110</v>
      </c>
      <c r="I566">
        <v>11352940</v>
      </c>
      <c r="J566">
        <v>5448177</v>
      </c>
    </row>
    <row r="567" spans="1:10" x14ac:dyDescent="0.25">
      <c r="A567">
        <v>2021</v>
      </c>
      <c r="B567" t="s">
        <v>51</v>
      </c>
      <c r="C567">
        <v>9</v>
      </c>
      <c r="D567">
        <v>2</v>
      </c>
      <c r="E567">
        <v>86802</v>
      </c>
      <c r="F567">
        <v>678</v>
      </c>
      <c r="G567">
        <v>81240</v>
      </c>
      <c r="H567">
        <v>3747053</v>
      </c>
      <c r="I567">
        <v>12678360</v>
      </c>
      <c r="J567">
        <v>5430460</v>
      </c>
    </row>
    <row r="568" spans="1:10" x14ac:dyDescent="0.25">
      <c r="A568">
        <v>2021</v>
      </c>
      <c r="B568" t="s">
        <v>51</v>
      </c>
      <c r="C568">
        <v>9</v>
      </c>
      <c r="D568">
        <v>3</v>
      </c>
      <c r="E568">
        <v>61656</v>
      </c>
      <c r="F568">
        <v>592</v>
      </c>
      <c r="G568">
        <v>86434</v>
      </c>
      <c r="H568">
        <v>2949386</v>
      </c>
      <c r="I568">
        <v>5240646</v>
      </c>
      <c r="J568">
        <v>3150980</v>
      </c>
    </row>
    <row r="569" spans="1:10" x14ac:dyDescent="0.25">
      <c r="A569">
        <v>2021</v>
      </c>
      <c r="B569" t="s">
        <v>51</v>
      </c>
      <c r="C569">
        <v>9</v>
      </c>
      <c r="D569">
        <v>3</v>
      </c>
      <c r="E569">
        <v>69306</v>
      </c>
      <c r="F569">
        <v>636</v>
      </c>
      <c r="G569">
        <v>75776</v>
      </c>
      <c r="H569">
        <v>3293626</v>
      </c>
      <c r="I569">
        <v>7920308</v>
      </c>
      <c r="J569">
        <v>5496906</v>
      </c>
    </row>
    <row r="570" spans="1:10" x14ac:dyDescent="0.25">
      <c r="A570">
        <v>2021</v>
      </c>
      <c r="B570" t="s">
        <v>51</v>
      </c>
      <c r="C570">
        <v>9</v>
      </c>
      <c r="D570">
        <v>3</v>
      </c>
      <c r="E570">
        <v>60710</v>
      </c>
      <c r="F570">
        <v>864</v>
      </c>
      <c r="G570">
        <v>76706</v>
      </c>
      <c r="H570">
        <v>3337229</v>
      </c>
      <c r="I570">
        <v>7978954</v>
      </c>
      <c r="J570">
        <v>5630402</v>
      </c>
    </row>
    <row r="571" spans="1:10" x14ac:dyDescent="0.25">
      <c r="A571">
        <v>2021</v>
      </c>
      <c r="B571" t="s">
        <v>51</v>
      </c>
      <c r="C571">
        <v>9</v>
      </c>
      <c r="D571">
        <v>3</v>
      </c>
      <c r="E571">
        <v>54676</v>
      </c>
      <c r="F571">
        <v>770</v>
      </c>
      <c r="G571">
        <v>68320</v>
      </c>
      <c r="H571">
        <v>3520005</v>
      </c>
      <c r="I571">
        <v>9644090</v>
      </c>
      <c r="J571">
        <v>6359582</v>
      </c>
    </row>
    <row r="572" spans="1:10" x14ac:dyDescent="0.25">
      <c r="A572">
        <v>2021</v>
      </c>
      <c r="B572" t="s">
        <v>51</v>
      </c>
      <c r="C572">
        <v>9</v>
      </c>
      <c r="D572">
        <v>3</v>
      </c>
      <c r="E572">
        <v>62260</v>
      </c>
      <c r="F572">
        <v>612</v>
      </c>
      <c r="G572">
        <v>79304</v>
      </c>
      <c r="H572">
        <v>2806054</v>
      </c>
      <c r="I572">
        <v>9909123</v>
      </c>
      <c r="J572">
        <v>8216932</v>
      </c>
    </row>
    <row r="573" spans="1:10" x14ac:dyDescent="0.25">
      <c r="A573">
        <v>2021</v>
      </c>
      <c r="B573" t="s">
        <v>51</v>
      </c>
      <c r="C573">
        <v>9</v>
      </c>
      <c r="D573">
        <v>3</v>
      </c>
      <c r="E573">
        <v>49814</v>
      </c>
      <c r="F573">
        <v>502</v>
      </c>
      <c r="G573">
        <v>68940</v>
      </c>
      <c r="H573">
        <v>2826251</v>
      </c>
      <c r="I573">
        <v>11802774</v>
      </c>
      <c r="J573">
        <v>8088592</v>
      </c>
    </row>
    <row r="574" spans="1:10" x14ac:dyDescent="0.25">
      <c r="A574">
        <v>2021</v>
      </c>
      <c r="B574" t="s">
        <v>51</v>
      </c>
      <c r="C574">
        <v>9</v>
      </c>
      <c r="D574">
        <v>3</v>
      </c>
      <c r="E574">
        <v>70708</v>
      </c>
      <c r="F574">
        <v>570</v>
      </c>
      <c r="G574">
        <v>67666</v>
      </c>
      <c r="H574">
        <v>3267782</v>
      </c>
      <c r="I574">
        <v>26969834</v>
      </c>
      <c r="J574">
        <v>18796422</v>
      </c>
    </row>
    <row r="575" spans="1:10" x14ac:dyDescent="0.25">
      <c r="A575">
        <v>2021</v>
      </c>
      <c r="B575" t="s">
        <v>51</v>
      </c>
      <c r="C575">
        <v>9</v>
      </c>
      <c r="D575">
        <v>4</v>
      </c>
      <c r="E575">
        <v>53998</v>
      </c>
      <c r="F575">
        <v>552</v>
      </c>
      <c r="G575">
        <v>59250</v>
      </c>
      <c r="H575">
        <v>2753145</v>
      </c>
      <c r="I575">
        <v>4770374</v>
      </c>
      <c r="J575">
        <v>3384398</v>
      </c>
    </row>
    <row r="576" spans="1:10" x14ac:dyDescent="0.25">
      <c r="A576">
        <v>2021</v>
      </c>
      <c r="B576" t="s">
        <v>51</v>
      </c>
      <c r="C576">
        <v>9</v>
      </c>
      <c r="D576">
        <v>4</v>
      </c>
      <c r="E576">
        <v>43796</v>
      </c>
      <c r="F576">
        <v>750</v>
      </c>
      <c r="G576">
        <v>59888</v>
      </c>
      <c r="H576">
        <v>3145340</v>
      </c>
      <c r="I576">
        <v>6497788</v>
      </c>
      <c r="J576">
        <v>5411813</v>
      </c>
    </row>
    <row r="577" spans="1:10" x14ac:dyDescent="0.25">
      <c r="A577">
        <v>2021</v>
      </c>
      <c r="B577" t="s">
        <v>51</v>
      </c>
      <c r="C577">
        <v>9</v>
      </c>
      <c r="D577">
        <v>4</v>
      </c>
      <c r="E577">
        <v>56338</v>
      </c>
      <c r="F577">
        <v>518</v>
      </c>
      <c r="G577">
        <v>52042</v>
      </c>
      <c r="H577">
        <v>3298574</v>
      </c>
      <c r="I577">
        <v>7312411</v>
      </c>
      <c r="J577">
        <v>6992096</v>
      </c>
    </row>
    <row r="578" spans="1:10" x14ac:dyDescent="0.25">
      <c r="A578">
        <v>2021</v>
      </c>
      <c r="B578" t="s">
        <v>51</v>
      </c>
      <c r="C578">
        <v>9</v>
      </c>
      <c r="D578">
        <v>4</v>
      </c>
      <c r="E578">
        <v>64020</v>
      </c>
      <c r="F578">
        <v>560</v>
      </c>
      <c r="G578">
        <v>63994</v>
      </c>
      <c r="H578">
        <v>3332293</v>
      </c>
      <c r="I578">
        <v>8245513</v>
      </c>
      <c r="J578">
        <v>6702826</v>
      </c>
    </row>
    <row r="579" spans="1:10" x14ac:dyDescent="0.25">
      <c r="A579">
        <v>2021</v>
      </c>
      <c r="B579" t="s">
        <v>51</v>
      </c>
      <c r="C579">
        <v>9</v>
      </c>
      <c r="D579">
        <v>4</v>
      </c>
      <c r="E579">
        <v>59130</v>
      </c>
      <c r="F579">
        <v>582</v>
      </c>
      <c r="G579">
        <v>56098</v>
      </c>
      <c r="H579">
        <v>3447289</v>
      </c>
      <c r="I579">
        <v>8544962</v>
      </c>
      <c r="J579">
        <v>6277306</v>
      </c>
    </row>
    <row r="580" spans="1:10" x14ac:dyDescent="0.25">
      <c r="A580">
        <v>2021</v>
      </c>
      <c r="B580" t="s">
        <v>51</v>
      </c>
      <c r="C580">
        <v>9</v>
      </c>
      <c r="D580">
        <v>4</v>
      </c>
      <c r="E580">
        <v>62822</v>
      </c>
      <c r="F580">
        <v>636</v>
      </c>
      <c r="G580">
        <v>65020</v>
      </c>
      <c r="H580">
        <v>3321215</v>
      </c>
      <c r="I580">
        <v>8778741</v>
      </c>
      <c r="J580">
        <v>6276990</v>
      </c>
    </row>
    <row r="581" spans="1:10" x14ac:dyDescent="0.25">
      <c r="A581">
        <v>2021</v>
      </c>
      <c r="B581" t="s">
        <v>51</v>
      </c>
      <c r="C581">
        <v>9</v>
      </c>
      <c r="D581">
        <v>4</v>
      </c>
      <c r="E581">
        <v>29814</v>
      </c>
      <c r="F581">
        <v>362</v>
      </c>
      <c r="G581">
        <v>48502</v>
      </c>
      <c r="H581">
        <v>2642048</v>
      </c>
      <c r="I581">
        <v>12796717</v>
      </c>
      <c r="J581">
        <v>8302359</v>
      </c>
    </row>
    <row r="582" spans="1:10" x14ac:dyDescent="0.25">
      <c r="A582">
        <v>2021</v>
      </c>
      <c r="B582" t="s">
        <v>51</v>
      </c>
      <c r="C582">
        <v>9</v>
      </c>
      <c r="D582">
        <v>5</v>
      </c>
      <c r="E582">
        <v>46332</v>
      </c>
      <c r="F582">
        <v>626</v>
      </c>
      <c r="G582">
        <v>57452</v>
      </c>
      <c r="H582">
        <v>3442035</v>
      </c>
      <c r="I582">
        <v>7220336</v>
      </c>
      <c r="J582">
        <v>6393690</v>
      </c>
    </row>
    <row r="583" spans="1:10" x14ac:dyDescent="0.25">
      <c r="A583">
        <v>2021</v>
      </c>
      <c r="B583" t="s">
        <v>51</v>
      </c>
      <c r="C583">
        <v>9</v>
      </c>
      <c r="D583">
        <v>5</v>
      </c>
      <c r="E583">
        <v>54570</v>
      </c>
      <c r="F583">
        <v>556</v>
      </c>
      <c r="G583">
        <v>56408</v>
      </c>
      <c r="H583">
        <v>2833663</v>
      </c>
      <c r="I583">
        <v>7510608</v>
      </c>
      <c r="J583">
        <v>5964250</v>
      </c>
    </row>
    <row r="584" spans="1:10" x14ac:dyDescent="0.25">
      <c r="A584">
        <v>2021</v>
      </c>
      <c r="B584" t="s">
        <v>52</v>
      </c>
      <c r="C584">
        <v>10</v>
      </c>
      <c r="D584">
        <v>1</v>
      </c>
      <c r="E584">
        <v>43288</v>
      </c>
      <c r="F584">
        <v>364</v>
      </c>
      <c r="G584">
        <v>53448</v>
      </c>
      <c r="H584">
        <v>2294823</v>
      </c>
      <c r="I584">
        <v>3074736</v>
      </c>
      <c r="J584">
        <v>2440290</v>
      </c>
    </row>
    <row r="585" spans="1:10" x14ac:dyDescent="0.25">
      <c r="A585">
        <v>2021</v>
      </c>
      <c r="B585" t="s">
        <v>52</v>
      </c>
      <c r="C585">
        <v>10</v>
      </c>
      <c r="D585">
        <v>1</v>
      </c>
      <c r="E585">
        <v>45210</v>
      </c>
      <c r="F585">
        <v>632</v>
      </c>
      <c r="G585">
        <v>49220</v>
      </c>
      <c r="H585">
        <v>3180440</v>
      </c>
      <c r="I585">
        <v>4605602</v>
      </c>
      <c r="J585">
        <v>4600804</v>
      </c>
    </row>
    <row r="586" spans="1:10" x14ac:dyDescent="0.25">
      <c r="A586">
        <v>2021</v>
      </c>
      <c r="B586" t="s">
        <v>52</v>
      </c>
      <c r="C586">
        <v>10</v>
      </c>
      <c r="D586">
        <v>1</v>
      </c>
      <c r="E586">
        <v>42948</v>
      </c>
      <c r="F586">
        <v>554</v>
      </c>
      <c r="G586">
        <v>49918</v>
      </c>
      <c r="H586">
        <v>2880449</v>
      </c>
      <c r="I586">
        <v>5960334</v>
      </c>
      <c r="J586">
        <v>4736529</v>
      </c>
    </row>
    <row r="587" spans="1:10" x14ac:dyDescent="0.25">
      <c r="A587">
        <v>2021</v>
      </c>
      <c r="B587" t="s">
        <v>52</v>
      </c>
      <c r="C587">
        <v>10</v>
      </c>
      <c r="D587">
        <v>1</v>
      </c>
      <c r="E587">
        <v>38088</v>
      </c>
      <c r="F587">
        <v>552</v>
      </c>
      <c r="G587">
        <v>49522</v>
      </c>
      <c r="H587">
        <v>3006726</v>
      </c>
      <c r="I587">
        <v>6878150</v>
      </c>
      <c r="J587">
        <v>5720620</v>
      </c>
    </row>
    <row r="588" spans="1:10" x14ac:dyDescent="0.25">
      <c r="A588">
        <v>2021</v>
      </c>
      <c r="B588" t="s">
        <v>52</v>
      </c>
      <c r="C588">
        <v>10</v>
      </c>
      <c r="D588">
        <v>1</v>
      </c>
      <c r="E588">
        <v>46378</v>
      </c>
      <c r="F588">
        <v>484</v>
      </c>
      <c r="G588">
        <v>51876</v>
      </c>
      <c r="H588">
        <v>2888316</v>
      </c>
      <c r="I588">
        <v>7892009</v>
      </c>
      <c r="J588">
        <v>7495389</v>
      </c>
    </row>
    <row r="589" spans="1:10" x14ac:dyDescent="0.25">
      <c r="A589">
        <v>2021</v>
      </c>
      <c r="B589" t="s">
        <v>52</v>
      </c>
      <c r="C589">
        <v>10</v>
      </c>
      <c r="D589">
        <v>1</v>
      </c>
      <c r="E589">
        <v>34202</v>
      </c>
      <c r="F589">
        <v>526</v>
      </c>
      <c r="G589">
        <v>59290</v>
      </c>
      <c r="H589">
        <v>2269914</v>
      </c>
      <c r="I589">
        <v>7984520</v>
      </c>
      <c r="J589">
        <v>7081410</v>
      </c>
    </row>
    <row r="590" spans="1:10" x14ac:dyDescent="0.25">
      <c r="A590">
        <v>2021</v>
      </c>
      <c r="B590" t="s">
        <v>52</v>
      </c>
      <c r="C590">
        <v>10</v>
      </c>
      <c r="D590">
        <v>1</v>
      </c>
      <c r="E590">
        <v>47836</v>
      </c>
      <c r="F590">
        <v>466</v>
      </c>
      <c r="G590">
        <v>50920</v>
      </c>
      <c r="H590">
        <v>3148139</v>
      </c>
      <c r="I590">
        <v>8205354</v>
      </c>
      <c r="J590">
        <v>6341455</v>
      </c>
    </row>
    <row r="591" spans="1:10" x14ac:dyDescent="0.25">
      <c r="A591">
        <v>2021</v>
      </c>
      <c r="B591" t="s">
        <v>52</v>
      </c>
      <c r="C591">
        <v>10</v>
      </c>
      <c r="D591">
        <v>2</v>
      </c>
      <c r="E591">
        <v>33976</v>
      </c>
      <c r="F591">
        <v>756</v>
      </c>
      <c r="G591">
        <v>38740</v>
      </c>
      <c r="H591">
        <v>2469867</v>
      </c>
      <c r="I591">
        <v>2924482</v>
      </c>
      <c r="J591">
        <v>3510075</v>
      </c>
    </row>
    <row r="592" spans="1:10" x14ac:dyDescent="0.25">
      <c r="A592">
        <v>2021</v>
      </c>
      <c r="B592" t="s">
        <v>52</v>
      </c>
      <c r="C592">
        <v>10</v>
      </c>
      <c r="D592">
        <v>2</v>
      </c>
      <c r="E592">
        <v>38386</v>
      </c>
      <c r="F592">
        <v>498</v>
      </c>
      <c r="G592">
        <v>39622</v>
      </c>
      <c r="H592">
        <v>3594484</v>
      </c>
      <c r="I592">
        <v>3567181</v>
      </c>
      <c r="J592">
        <v>4116139</v>
      </c>
    </row>
    <row r="593" spans="1:10" x14ac:dyDescent="0.25">
      <c r="A593">
        <v>2021</v>
      </c>
      <c r="B593" t="s">
        <v>52</v>
      </c>
      <c r="C593">
        <v>10</v>
      </c>
      <c r="D593">
        <v>2</v>
      </c>
      <c r="E593">
        <v>38040</v>
      </c>
      <c r="F593">
        <v>386</v>
      </c>
      <c r="G593">
        <v>43166</v>
      </c>
      <c r="H593">
        <v>2389677</v>
      </c>
      <c r="I593">
        <v>4987268</v>
      </c>
      <c r="J593">
        <v>4961128</v>
      </c>
    </row>
    <row r="594" spans="1:10" x14ac:dyDescent="0.25">
      <c r="A594">
        <v>2021</v>
      </c>
      <c r="B594" t="s">
        <v>52</v>
      </c>
      <c r="C594">
        <v>10</v>
      </c>
      <c r="D594">
        <v>2</v>
      </c>
      <c r="E594">
        <v>32046</v>
      </c>
      <c r="F594">
        <v>458</v>
      </c>
      <c r="G594">
        <v>45692</v>
      </c>
      <c r="H594">
        <v>1854771</v>
      </c>
      <c r="I594">
        <v>5593628</v>
      </c>
      <c r="J594">
        <v>5208698</v>
      </c>
    </row>
    <row r="595" spans="1:10" x14ac:dyDescent="0.25">
      <c r="A595">
        <v>2021</v>
      </c>
      <c r="B595" t="s">
        <v>52</v>
      </c>
      <c r="C595">
        <v>10</v>
      </c>
      <c r="D595">
        <v>2</v>
      </c>
      <c r="E595">
        <v>26368</v>
      </c>
      <c r="F595">
        <v>354</v>
      </c>
      <c r="G595">
        <v>53146</v>
      </c>
      <c r="H595">
        <v>2427573</v>
      </c>
      <c r="I595">
        <v>7141547</v>
      </c>
      <c r="J595">
        <v>6845539</v>
      </c>
    </row>
    <row r="596" spans="1:10" x14ac:dyDescent="0.25">
      <c r="A596">
        <v>2021</v>
      </c>
      <c r="B596" t="s">
        <v>52</v>
      </c>
      <c r="C596">
        <v>10</v>
      </c>
      <c r="D596">
        <v>2</v>
      </c>
      <c r="E596">
        <v>35862</v>
      </c>
      <c r="F596">
        <v>426</v>
      </c>
      <c r="G596">
        <v>47190</v>
      </c>
      <c r="H596">
        <v>2740441</v>
      </c>
      <c r="I596">
        <v>7356422</v>
      </c>
      <c r="J596">
        <v>6833091</v>
      </c>
    </row>
    <row r="597" spans="1:10" x14ac:dyDescent="0.25">
      <c r="A597">
        <v>2021</v>
      </c>
      <c r="B597" t="s">
        <v>52</v>
      </c>
      <c r="C597">
        <v>10</v>
      </c>
      <c r="D597">
        <v>2</v>
      </c>
      <c r="E597">
        <v>39736</v>
      </c>
      <c r="F597">
        <v>494</v>
      </c>
      <c r="G597">
        <v>46132</v>
      </c>
      <c r="H597">
        <v>2728544</v>
      </c>
      <c r="I597">
        <v>8616950</v>
      </c>
      <c r="J597">
        <v>7778968</v>
      </c>
    </row>
    <row r="598" spans="1:10" x14ac:dyDescent="0.25">
      <c r="A598">
        <v>2021</v>
      </c>
      <c r="B598" t="s">
        <v>52</v>
      </c>
      <c r="C598">
        <v>10</v>
      </c>
      <c r="D598">
        <v>3</v>
      </c>
      <c r="E598">
        <v>32006</v>
      </c>
      <c r="F598">
        <v>326</v>
      </c>
      <c r="G598">
        <v>35736</v>
      </c>
      <c r="H598">
        <v>2060564</v>
      </c>
      <c r="I598">
        <v>781769</v>
      </c>
      <c r="J598">
        <v>1094915</v>
      </c>
    </row>
    <row r="599" spans="1:10" x14ac:dyDescent="0.25">
      <c r="A599">
        <v>2021</v>
      </c>
      <c r="B599" t="s">
        <v>52</v>
      </c>
      <c r="C599">
        <v>10</v>
      </c>
      <c r="D599">
        <v>3</v>
      </c>
      <c r="E599">
        <v>28572</v>
      </c>
      <c r="F599">
        <v>330</v>
      </c>
      <c r="G599">
        <v>39158</v>
      </c>
      <c r="H599">
        <v>2181147</v>
      </c>
      <c r="I599">
        <v>1314565</v>
      </c>
      <c r="J599">
        <v>1401752</v>
      </c>
    </row>
    <row r="600" spans="1:10" x14ac:dyDescent="0.25">
      <c r="A600">
        <v>2021</v>
      </c>
      <c r="B600" t="s">
        <v>52</v>
      </c>
      <c r="C600">
        <v>10</v>
      </c>
      <c r="D600">
        <v>3</v>
      </c>
      <c r="E600">
        <v>28156</v>
      </c>
      <c r="F600">
        <v>292</v>
      </c>
      <c r="G600">
        <v>39572</v>
      </c>
      <c r="H600">
        <v>2264906</v>
      </c>
      <c r="I600">
        <v>3439578</v>
      </c>
      <c r="J600">
        <v>4985412</v>
      </c>
    </row>
    <row r="601" spans="1:10" x14ac:dyDescent="0.25">
      <c r="A601">
        <v>2021</v>
      </c>
      <c r="B601" t="s">
        <v>52</v>
      </c>
      <c r="C601">
        <v>10</v>
      </c>
      <c r="D601">
        <v>3</v>
      </c>
      <c r="E601">
        <v>29870</v>
      </c>
      <c r="F601">
        <v>398</v>
      </c>
      <c r="G601">
        <v>38890</v>
      </c>
      <c r="H601">
        <v>2582964</v>
      </c>
      <c r="I601">
        <v>4055382</v>
      </c>
      <c r="J601">
        <v>4970362</v>
      </c>
    </row>
    <row r="602" spans="1:10" x14ac:dyDescent="0.25">
      <c r="A602">
        <v>2021</v>
      </c>
      <c r="B602" t="s">
        <v>52</v>
      </c>
      <c r="C602">
        <v>10</v>
      </c>
      <c r="D602">
        <v>3</v>
      </c>
      <c r="E602">
        <v>31548</v>
      </c>
      <c r="F602">
        <v>464</v>
      </c>
      <c r="G602">
        <v>37284</v>
      </c>
      <c r="H602">
        <v>2805081</v>
      </c>
      <c r="I602">
        <v>7435560</v>
      </c>
      <c r="J602">
        <v>7297450</v>
      </c>
    </row>
    <row r="603" spans="1:10" x14ac:dyDescent="0.25">
      <c r="A603">
        <v>2021</v>
      </c>
      <c r="B603" t="s">
        <v>52</v>
      </c>
      <c r="C603">
        <v>10</v>
      </c>
      <c r="D603">
        <v>3</v>
      </c>
      <c r="E603">
        <v>24678</v>
      </c>
      <c r="F603">
        <v>328</v>
      </c>
      <c r="G603">
        <v>38920</v>
      </c>
      <c r="H603">
        <v>2285216</v>
      </c>
      <c r="I603">
        <v>7451454</v>
      </c>
      <c r="J603">
        <v>10191575</v>
      </c>
    </row>
    <row r="604" spans="1:10" x14ac:dyDescent="0.25">
      <c r="A604">
        <v>2021</v>
      </c>
      <c r="B604" t="s">
        <v>52</v>
      </c>
      <c r="C604">
        <v>10</v>
      </c>
      <c r="D604">
        <v>3</v>
      </c>
      <c r="E604">
        <v>36764</v>
      </c>
      <c r="F604">
        <v>320</v>
      </c>
      <c r="G604">
        <v>35136</v>
      </c>
      <c r="H604">
        <v>2451039</v>
      </c>
      <c r="I604">
        <v>8714541</v>
      </c>
      <c r="J604">
        <v>5462576</v>
      </c>
    </row>
    <row r="605" spans="1:10" x14ac:dyDescent="0.25">
      <c r="A605">
        <v>2021</v>
      </c>
      <c r="B605" t="s">
        <v>52</v>
      </c>
      <c r="C605">
        <v>10</v>
      </c>
      <c r="D605">
        <v>4</v>
      </c>
      <c r="E605">
        <v>29308</v>
      </c>
      <c r="F605">
        <v>884</v>
      </c>
      <c r="G605">
        <v>37216</v>
      </c>
      <c r="H605">
        <v>2327902</v>
      </c>
      <c r="I605">
        <v>1508838</v>
      </c>
      <c r="J605">
        <v>1830436</v>
      </c>
    </row>
    <row r="606" spans="1:10" x14ac:dyDescent="0.25">
      <c r="A606">
        <v>2021</v>
      </c>
      <c r="B606" t="s">
        <v>52</v>
      </c>
      <c r="C606">
        <v>10</v>
      </c>
      <c r="D606">
        <v>4</v>
      </c>
      <c r="E606">
        <v>32702</v>
      </c>
      <c r="F606">
        <v>1468</v>
      </c>
      <c r="G606">
        <v>34154</v>
      </c>
      <c r="H606">
        <v>2702866</v>
      </c>
      <c r="I606">
        <v>3878852</v>
      </c>
      <c r="J606">
        <v>6469740</v>
      </c>
    </row>
    <row r="607" spans="1:10" x14ac:dyDescent="0.25">
      <c r="A607">
        <v>2021</v>
      </c>
      <c r="B607" t="s">
        <v>52</v>
      </c>
      <c r="C607">
        <v>10</v>
      </c>
      <c r="D607">
        <v>4</v>
      </c>
      <c r="E607">
        <v>26998</v>
      </c>
      <c r="F607">
        <v>1168</v>
      </c>
      <c r="G607">
        <v>28024</v>
      </c>
      <c r="H607">
        <v>2575335</v>
      </c>
      <c r="I607">
        <v>4743300</v>
      </c>
      <c r="J607">
        <v>7105616</v>
      </c>
    </row>
    <row r="608" spans="1:10" x14ac:dyDescent="0.25">
      <c r="A608">
        <v>2021</v>
      </c>
      <c r="B608" t="s">
        <v>52</v>
      </c>
      <c r="C608">
        <v>10</v>
      </c>
      <c r="D608">
        <v>4</v>
      </c>
      <c r="E608">
        <v>23704</v>
      </c>
      <c r="F608">
        <v>714</v>
      </c>
      <c r="G608">
        <v>32204</v>
      </c>
      <c r="H608">
        <v>2212648</v>
      </c>
      <c r="I608">
        <v>5396694</v>
      </c>
      <c r="J608">
        <v>7979754</v>
      </c>
    </row>
    <row r="609" spans="1:10" x14ac:dyDescent="0.25">
      <c r="A609">
        <v>2021</v>
      </c>
      <c r="B609" t="s">
        <v>52</v>
      </c>
      <c r="C609">
        <v>10</v>
      </c>
      <c r="D609">
        <v>4</v>
      </c>
      <c r="E609">
        <v>28614</v>
      </c>
      <c r="F609">
        <v>1610</v>
      </c>
      <c r="G609">
        <v>26378</v>
      </c>
      <c r="H609">
        <v>2791293</v>
      </c>
      <c r="I609">
        <v>5897177</v>
      </c>
      <c r="J609">
        <v>9504570</v>
      </c>
    </row>
    <row r="610" spans="1:10" x14ac:dyDescent="0.25">
      <c r="A610">
        <v>2021</v>
      </c>
      <c r="B610" t="s">
        <v>52</v>
      </c>
      <c r="C610">
        <v>10</v>
      </c>
      <c r="D610">
        <v>4</v>
      </c>
      <c r="E610">
        <v>32654</v>
      </c>
      <c r="F610">
        <v>1332</v>
      </c>
      <c r="G610">
        <v>35272</v>
      </c>
      <c r="H610">
        <v>2718416</v>
      </c>
      <c r="I610">
        <v>6053088</v>
      </c>
      <c r="J610">
        <v>8194311</v>
      </c>
    </row>
    <row r="611" spans="1:10" x14ac:dyDescent="0.25">
      <c r="A611">
        <v>2021</v>
      </c>
      <c r="B611" t="s">
        <v>52</v>
      </c>
      <c r="C611">
        <v>10</v>
      </c>
      <c r="D611">
        <v>4</v>
      </c>
      <c r="E611">
        <v>32158</v>
      </c>
      <c r="F611">
        <v>1118</v>
      </c>
      <c r="G611">
        <v>33018</v>
      </c>
      <c r="H611">
        <v>2652062</v>
      </c>
      <c r="I611">
        <v>6639902</v>
      </c>
      <c r="J611">
        <v>9389611</v>
      </c>
    </row>
    <row r="612" spans="1:10" x14ac:dyDescent="0.25">
      <c r="A612">
        <v>2021</v>
      </c>
      <c r="B612" t="s">
        <v>52</v>
      </c>
      <c r="C612">
        <v>10</v>
      </c>
      <c r="D612">
        <v>5</v>
      </c>
      <c r="E612">
        <v>25814</v>
      </c>
      <c r="F612">
        <v>502</v>
      </c>
      <c r="G612">
        <v>26304</v>
      </c>
      <c r="H612">
        <v>2201999</v>
      </c>
      <c r="I612">
        <v>1500820</v>
      </c>
      <c r="J612">
        <v>1866920</v>
      </c>
    </row>
    <row r="613" spans="1:10" x14ac:dyDescent="0.25">
      <c r="A613">
        <v>2021</v>
      </c>
      <c r="B613" t="s">
        <v>52</v>
      </c>
      <c r="C613">
        <v>10</v>
      </c>
      <c r="D613">
        <v>5</v>
      </c>
      <c r="E613">
        <v>28430</v>
      </c>
      <c r="F613">
        <v>1102</v>
      </c>
      <c r="G613">
        <v>27098</v>
      </c>
      <c r="H613">
        <v>2973320</v>
      </c>
      <c r="I613">
        <v>4988700</v>
      </c>
      <c r="J613">
        <v>7236807</v>
      </c>
    </row>
    <row r="614" spans="1:10" x14ac:dyDescent="0.25">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topLeftCell="AE1" zoomScale="85" zoomScaleNormal="85" workbookViewId="0">
      <pane ySplit="1" topLeftCell="A2" activePane="bottomLeft" state="frozen"/>
      <selection pane="bottomLeft" activeCell="AB11" sqref="AB11"/>
    </sheetView>
  </sheetViews>
  <sheetFormatPr defaultRowHeight="15" x14ac:dyDescent="0.25"/>
  <cols>
    <col min="1" max="2" width="12.7109375" customWidth="1"/>
    <col min="3" max="4" width="26" customWidth="1"/>
    <col min="5" max="5" width="15.42578125" customWidth="1"/>
    <col min="6" max="6" width="11" customWidth="1"/>
    <col min="7" max="7" width="12.42578125" customWidth="1"/>
    <col min="8" max="9" width="9.5703125" customWidth="1"/>
    <col min="10" max="10" width="12.28515625" customWidth="1"/>
    <col min="11" max="11" width="11.7109375" customWidth="1"/>
    <col min="15" max="15" width="29.5703125" bestFit="1" customWidth="1"/>
    <col min="16" max="16" width="17.5703125" customWidth="1"/>
    <col min="17" max="17" width="13.42578125" customWidth="1"/>
    <col min="18" max="18" width="16.85546875" customWidth="1"/>
    <col min="19" max="20" width="14" customWidth="1"/>
    <col min="21" max="21" width="16.7109375" customWidth="1"/>
    <col min="22" max="22" width="16.140625" customWidth="1"/>
    <col min="24" max="24" width="29.5703125" customWidth="1"/>
    <col min="25" max="25" width="11" customWidth="1"/>
  </cols>
  <sheetData>
    <row r="1" spans="1:52" x14ac:dyDescent="0.25">
      <c r="A1" t="s">
        <v>819</v>
      </c>
      <c r="B1" t="s">
        <v>829</v>
      </c>
      <c r="C1" t="s">
        <v>827</v>
      </c>
      <c r="D1" t="s">
        <v>828</v>
      </c>
      <c r="E1" t="s">
        <v>816</v>
      </c>
      <c r="F1" t="s">
        <v>68</v>
      </c>
      <c r="G1" t="s">
        <v>69</v>
      </c>
      <c r="H1" t="s">
        <v>70</v>
      </c>
      <c r="I1" t="s">
        <v>71</v>
      </c>
      <c r="J1" t="s">
        <v>72</v>
      </c>
      <c r="K1" t="s">
        <v>73</v>
      </c>
      <c r="L1" t="s">
        <v>74</v>
      </c>
    </row>
    <row r="2" spans="1:52" x14ac:dyDescent="0.25">
      <c r="A2" t="s">
        <v>808</v>
      </c>
      <c r="B2" t="s">
        <v>808</v>
      </c>
      <c r="C2" t="s">
        <v>184</v>
      </c>
      <c r="D2" t="s">
        <v>184</v>
      </c>
      <c r="E2">
        <v>36842</v>
      </c>
      <c r="G2">
        <v>25394</v>
      </c>
      <c r="H2">
        <v>20313</v>
      </c>
      <c r="I2">
        <v>0</v>
      </c>
      <c r="J2">
        <v>0</v>
      </c>
      <c r="K2">
        <v>0</v>
      </c>
      <c r="L2">
        <v>18052</v>
      </c>
    </row>
    <row r="3" spans="1:52" x14ac:dyDescent="0.25">
      <c r="A3" t="s">
        <v>808</v>
      </c>
      <c r="B3" t="s">
        <v>808</v>
      </c>
      <c r="C3" t="s">
        <v>268</v>
      </c>
      <c r="D3" t="s">
        <v>268</v>
      </c>
      <c r="E3">
        <v>105597</v>
      </c>
      <c r="G3">
        <v>78945</v>
      </c>
      <c r="H3">
        <v>59522</v>
      </c>
      <c r="I3">
        <v>0</v>
      </c>
      <c r="J3">
        <v>0</v>
      </c>
      <c r="K3">
        <v>0</v>
      </c>
      <c r="L3">
        <v>51742</v>
      </c>
      <c r="O3" s="19" t="s">
        <v>829</v>
      </c>
      <c r="P3" t="s">
        <v>834</v>
      </c>
    </row>
    <row r="4" spans="1:52" x14ac:dyDescent="0.25">
      <c r="A4" t="s">
        <v>808</v>
      </c>
      <c r="B4" t="s">
        <v>808</v>
      </c>
      <c r="C4" t="s">
        <v>385</v>
      </c>
      <c r="D4" t="s">
        <v>385</v>
      </c>
      <c r="E4">
        <v>238142</v>
      </c>
      <c r="G4">
        <v>189662</v>
      </c>
      <c r="H4">
        <v>120322</v>
      </c>
      <c r="I4">
        <v>0</v>
      </c>
      <c r="J4">
        <v>0</v>
      </c>
      <c r="K4">
        <v>0</v>
      </c>
      <c r="L4">
        <v>116689</v>
      </c>
    </row>
    <row r="5" spans="1:52" x14ac:dyDescent="0.25">
      <c r="A5" t="s">
        <v>782</v>
      </c>
      <c r="B5" t="s">
        <v>782</v>
      </c>
      <c r="C5" t="s">
        <v>717</v>
      </c>
      <c r="D5" t="s">
        <v>717</v>
      </c>
      <c r="E5">
        <v>4083315</v>
      </c>
      <c r="F5" s="23">
        <v>44161</v>
      </c>
      <c r="G5">
        <v>2690082</v>
      </c>
      <c r="H5">
        <v>1611476</v>
      </c>
      <c r="I5">
        <v>157843</v>
      </c>
      <c r="J5">
        <v>1093</v>
      </c>
      <c r="K5">
        <v>156699</v>
      </c>
      <c r="L5">
        <v>866006</v>
      </c>
      <c r="O5" s="19" t="s">
        <v>814</v>
      </c>
      <c r="P5" t="s">
        <v>820</v>
      </c>
      <c r="Q5" t="s">
        <v>826</v>
      </c>
      <c r="R5" t="s">
        <v>823</v>
      </c>
      <c r="S5" t="s">
        <v>821</v>
      </c>
      <c r="T5" t="s">
        <v>822</v>
      </c>
      <c r="U5" t="s">
        <v>825</v>
      </c>
      <c r="V5" t="s">
        <v>824</v>
      </c>
      <c r="X5" s="31" t="s">
        <v>812</v>
      </c>
      <c r="Y5" s="31" t="s">
        <v>817</v>
      </c>
      <c r="Z5" s="31" t="s">
        <v>35</v>
      </c>
      <c r="AA5" s="31" t="s">
        <v>37</v>
      </c>
      <c r="AB5" s="31" t="s">
        <v>830</v>
      </c>
      <c r="AC5" s="31" t="s">
        <v>831</v>
      </c>
      <c r="AD5" s="31" t="s">
        <v>41</v>
      </c>
      <c r="AE5" s="31" t="s">
        <v>43</v>
      </c>
      <c r="AG5" s="31" t="str">
        <f>X5</f>
        <v>State</v>
      </c>
      <c r="AH5" s="31" t="str">
        <f>Y5</f>
        <v>Population</v>
      </c>
      <c r="AJ5" s="31" t="str">
        <f>X5</f>
        <v>State</v>
      </c>
      <c r="AK5" s="31" t="str">
        <f>Z5</f>
        <v>Tested</v>
      </c>
      <c r="AM5" s="31" t="str">
        <f>X5</f>
        <v>State</v>
      </c>
      <c r="AN5" s="31" t="str">
        <f>AA5</f>
        <v>Confirmed</v>
      </c>
      <c r="AP5" s="31" t="str">
        <f>X5</f>
        <v>State</v>
      </c>
      <c r="AQ5" s="31" t="str">
        <f>AB5</f>
        <v>Dose 1</v>
      </c>
      <c r="AS5" s="31" t="str">
        <f>X5</f>
        <v>State</v>
      </c>
      <c r="AT5" s="31" t="str">
        <f>AC5</f>
        <v>Dose 2</v>
      </c>
      <c r="AV5" s="31" t="str">
        <f>X5</f>
        <v>State</v>
      </c>
      <c r="AW5" s="31" t="str">
        <f>AD5</f>
        <v>Recovered</v>
      </c>
      <c r="AY5" s="31" t="str">
        <f>X5</f>
        <v>State</v>
      </c>
      <c r="AZ5" s="31" t="str">
        <f>AE5</f>
        <v>Deaths</v>
      </c>
    </row>
    <row r="6" spans="1:52" x14ac:dyDescent="0.25">
      <c r="A6" t="s">
        <v>782</v>
      </c>
      <c r="B6" t="s">
        <v>782</v>
      </c>
      <c r="C6" t="s">
        <v>715</v>
      </c>
      <c r="D6" t="s">
        <v>715</v>
      </c>
      <c r="E6">
        <v>4170468</v>
      </c>
      <c r="F6" s="23">
        <v>44161</v>
      </c>
      <c r="G6">
        <v>2832987</v>
      </c>
      <c r="H6">
        <v>1807873</v>
      </c>
      <c r="I6">
        <v>246935</v>
      </c>
      <c r="J6">
        <v>1947</v>
      </c>
      <c r="K6">
        <v>244144</v>
      </c>
      <c r="L6">
        <v>903789</v>
      </c>
      <c r="O6" s="20" t="s">
        <v>808</v>
      </c>
      <c r="P6">
        <v>380581</v>
      </c>
      <c r="Q6">
        <v>186483</v>
      </c>
      <c r="R6">
        <v>0</v>
      </c>
      <c r="S6">
        <v>294001</v>
      </c>
      <c r="T6">
        <v>200157</v>
      </c>
      <c r="U6">
        <v>0</v>
      </c>
      <c r="V6">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25">
      <c r="A7" t="s">
        <v>782</v>
      </c>
      <c r="B7" t="s">
        <v>782</v>
      </c>
      <c r="C7" t="s">
        <v>734</v>
      </c>
      <c r="D7" t="s">
        <v>734</v>
      </c>
      <c r="E7">
        <v>5151549</v>
      </c>
      <c r="F7" s="23">
        <v>44161</v>
      </c>
      <c r="G7">
        <v>3532220</v>
      </c>
      <c r="H7">
        <v>1990578</v>
      </c>
      <c r="I7">
        <v>293836</v>
      </c>
      <c r="J7">
        <v>1290</v>
      </c>
      <c r="K7">
        <v>291610</v>
      </c>
      <c r="L7">
        <v>1091664</v>
      </c>
      <c r="O7" s="20" t="s">
        <v>782</v>
      </c>
      <c r="P7">
        <v>49378776</v>
      </c>
      <c r="Q7">
        <v>10819821</v>
      </c>
      <c r="R7">
        <v>2063555</v>
      </c>
      <c r="S7">
        <v>32976723</v>
      </c>
      <c r="T7">
        <v>20374772</v>
      </c>
      <c r="U7">
        <v>2044827</v>
      </c>
      <c r="V7">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25">
      <c r="A8" t="s">
        <v>782</v>
      </c>
      <c r="B8" t="s">
        <v>782</v>
      </c>
      <c r="C8" t="s">
        <v>726</v>
      </c>
      <c r="D8" t="s">
        <v>726</v>
      </c>
      <c r="E8">
        <v>4889230</v>
      </c>
      <c r="F8" s="23">
        <v>44161</v>
      </c>
      <c r="G8">
        <v>3440118</v>
      </c>
      <c r="H8">
        <v>1891773</v>
      </c>
      <c r="I8">
        <v>178068</v>
      </c>
      <c r="J8">
        <v>1237</v>
      </c>
      <c r="K8">
        <v>176629</v>
      </c>
      <c r="L8">
        <v>922857</v>
      </c>
      <c r="O8" s="20" t="s">
        <v>783</v>
      </c>
      <c r="P8">
        <v>1948892</v>
      </c>
      <c r="Q8">
        <v>426118</v>
      </c>
      <c r="R8">
        <v>55155</v>
      </c>
      <c r="S8">
        <v>771875</v>
      </c>
      <c r="T8">
        <v>534486</v>
      </c>
      <c r="U8">
        <v>54774</v>
      </c>
      <c r="V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25">
      <c r="A9" t="s">
        <v>782</v>
      </c>
      <c r="B9" t="s">
        <v>782</v>
      </c>
      <c r="C9" t="s">
        <v>716</v>
      </c>
      <c r="D9" t="s">
        <v>716</v>
      </c>
      <c r="E9">
        <v>4529009</v>
      </c>
      <c r="F9" s="23">
        <v>44161</v>
      </c>
      <c r="G9">
        <v>2971604</v>
      </c>
      <c r="H9">
        <v>1914927</v>
      </c>
      <c r="I9">
        <v>119348</v>
      </c>
      <c r="J9">
        <v>1430</v>
      </c>
      <c r="K9">
        <v>117130</v>
      </c>
      <c r="L9">
        <v>841906</v>
      </c>
      <c r="O9" s="20" t="s">
        <v>784</v>
      </c>
      <c r="P9">
        <v>33735719</v>
      </c>
      <c r="Q9">
        <v>15798149</v>
      </c>
      <c r="R9">
        <v>0</v>
      </c>
      <c r="S9">
        <v>19862945</v>
      </c>
      <c r="T9">
        <v>7957353</v>
      </c>
      <c r="U9">
        <v>0</v>
      </c>
      <c r="V9">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25">
      <c r="A10" t="s">
        <v>782</v>
      </c>
      <c r="B10" t="s">
        <v>782</v>
      </c>
      <c r="C10" t="s">
        <v>729</v>
      </c>
      <c r="D10" t="s">
        <v>729</v>
      </c>
      <c r="E10">
        <v>4046601</v>
      </c>
      <c r="F10" s="23">
        <v>44161</v>
      </c>
      <c r="G10">
        <v>2672759</v>
      </c>
      <c r="H10">
        <v>1290419</v>
      </c>
      <c r="I10">
        <v>124142</v>
      </c>
      <c r="J10">
        <v>853</v>
      </c>
      <c r="K10">
        <v>123264</v>
      </c>
      <c r="L10">
        <v>929432</v>
      </c>
      <c r="O10" s="20" t="s">
        <v>785</v>
      </c>
      <c r="P10">
        <v>101306708</v>
      </c>
      <c r="Q10">
        <v>17048923</v>
      </c>
      <c r="R10">
        <v>706087</v>
      </c>
      <c r="S10">
        <v>48738989</v>
      </c>
      <c r="T10">
        <v>17935555</v>
      </c>
      <c r="U10">
        <v>696454</v>
      </c>
      <c r="V10">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25">
      <c r="A11" t="s">
        <v>782</v>
      </c>
      <c r="B11" t="s">
        <v>782</v>
      </c>
      <c r="C11" t="s">
        <v>698</v>
      </c>
      <c r="D11" t="s">
        <v>698</v>
      </c>
      <c r="E11">
        <v>3392764</v>
      </c>
      <c r="F11" s="23">
        <v>44161</v>
      </c>
      <c r="G11">
        <v>2321031</v>
      </c>
      <c r="H11">
        <v>1521177</v>
      </c>
      <c r="I11">
        <v>138482</v>
      </c>
      <c r="J11">
        <v>1124</v>
      </c>
      <c r="K11">
        <v>136989</v>
      </c>
      <c r="L11">
        <v>766581</v>
      </c>
      <c r="O11" s="20" t="s">
        <v>719</v>
      </c>
      <c r="P11">
        <v>1055450</v>
      </c>
      <c r="Q11">
        <v>825526</v>
      </c>
      <c r="R11">
        <v>65351</v>
      </c>
      <c r="S11">
        <v>926035</v>
      </c>
      <c r="T11">
        <v>546981</v>
      </c>
      <c r="U11">
        <v>64495</v>
      </c>
      <c r="V11">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25">
      <c r="A12" t="s">
        <v>782</v>
      </c>
      <c r="B12" t="s">
        <v>782</v>
      </c>
      <c r="C12" t="s">
        <v>694</v>
      </c>
      <c r="D12" t="s">
        <v>694</v>
      </c>
      <c r="E12">
        <v>2966082</v>
      </c>
      <c r="F12" s="23">
        <v>44161</v>
      </c>
      <c r="G12">
        <v>2143402</v>
      </c>
      <c r="H12">
        <v>1403240</v>
      </c>
      <c r="I12">
        <v>146388</v>
      </c>
      <c r="J12">
        <v>1053</v>
      </c>
      <c r="K12">
        <v>144919</v>
      </c>
      <c r="L12">
        <v>756158</v>
      </c>
      <c r="O12" s="20" t="s">
        <v>818</v>
      </c>
      <c r="P12">
        <v>23990834</v>
      </c>
      <c r="Q12">
        <v>710913</v>
      </c>
      <c r="R12">
        <v>824700</v>
      </c>
      <c r="S12">
        <v>11843911</v>
      </c>
      <c r="T12">
        <v>5523958</v>
      </c>
      <c r="U12">
        <v>813676</v>
      </c>
      <c r="V12">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25">
      <c r="A13" t="s">
        <v>782</v>
      </c>
      <c r="B13" t="s">
        <v>782</v>
      </c>
      <c r="C13" t="s">
        <v>690</v>
      </c>
      <c r="D13" t="s">
        <v>690</v>
      </c>
      <c r="E13">
        <v>2699471</v>
      </c>
      <c r="F13" s="23">
        <v>44161</v>
      </c>
      <c r="G13">
        <v>1630248</v>
      </c>
      <c r="H13">
        <v>974734</v>
      </c>
      <c r="I13">
        <v>123109</v>
      </c>
      <c r="J13">
        <v>786</v>
      </c>
      <c r="K13">
        <v>122136</v>
      </c>
      <c r="L13">
        <v>732453</v>
      </c>
      <c r="O13" s="20" t="s">
        <v>809</v>
      </c>
      <c r="P13">
        <v>586956</v>
      </c>
      <c r="Q13">
        <v>77750</v>
      </c>
      <c r="R13">
        <v>10681</v>
      </c>
      <c r="S13">
        <v>660753</v>
      </c>
      <c r="T13">
        <v>370253</v>
      </c>
      <c r="U13">
        <v>10644</v>
      </c>
      <c r="V13">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25">
      <c r="A14" t="s">
        <v>782</v>
      </c>
      <c r="B14" t="s">
        <v>782</v>
      </c>
      <c r="C14" t="s">
        <v>708</v>
      </c>
      <c r="D14" t="s">
        <v>708</v>
      </c>
      <c r="E14">
        <v>4288113</v>
      </c>
      <c r="F14" s="23">
        <v>44161</v>
      </c>
      <c r="G14">
        <v>2999432</v>
      </c>
      <c r="H14">
        <v>1864960</v>
      </c>
      <c r="I14">
        <v>157737</v>
      </c>
      <c r="J14">
        <v>1127</v>
      </c>
      <c r="K14">
        <v>156492</v>
      </c>
      <c r="L14">
        <v>823851</v>
      </c>
      <c r="O14" s="20" t="s">
        <v>781</v>
      </c>
      <c r="P14">
        <v>19814000</v>
      </c>
      <c r="Q14">
        <v>30147688</v>
      </c>
      <c r="R14">
        <v>1439870</v>
      </c>
      <c r="S14">
        <v>13055636</v>
      </c>
      <c r="T14">
        <v>7425404</v>
      </c>
      <c r="U14">
        <v>1414431</v>
      </c>
      <c r="V14">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25">
      <c r="A15" t="s">
        <v>782</v>
      </c>
      <c r="B15" t="s">
        <v>782</v>
      </c>
      <c r="C15" t="s">
        <v>661</v>
      </c>
      <c r="D15" t="s">
        <v>661</v>
      </c>
      <c r="E15">
        <v>2342868</v>
      </c>
      <c r="F15" s="23">
        <v>44161</v>
      </c>
      <c r="G15">
        <v>1393491</v>
      </c>
      <c r="H15">
        <v>996097</v>
      </c>
      <c r="I15">
        <v>82967</v>
      </c>
      <c r="J15">
        <v>672</v>
      </c>
      <c r="K15">
        <v>82231</v>
      </c>
      <c r="L15">
        <v>572916</v>
      </c>
      <c r="O15" s="20" t="s">
        <v>786</v>
      </c>
      <c r="P15">
        <v>1457723</v>
      </c>
      <c r="Q15">
        <v>714283</v>
      </c>
      <c r="R15">
        <v>0</v>
      </c>
      <c r="S15">
        <v>1262558</v>
      </c>
      <c r="T15">
        <v>911082</v>
      </c>
      <c r="U15">
        <v>0</v>
      </c>
      <c r="V15">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25">
      <c r="A16" t="s">
        <v>782</v>
      </c>
      <c r="B16" t="s">
        <v>782</v>
      </c>
      <c r="C16" t="s">
        <v>720</v>
      </c>
      <c r="D16" t="s">
        <v>720</v>
      </c>
      <c r="E16">
        <v>3934782</v>
      </c>
      <c r="F16" s="23">
        <v>44161</v>
      </c>
      <c r="G16">
        <v>2525317</v>
      </c>
      <c r="H16">
        <v>1778807</v>
      </c>
      <c r="I16">
        <v>179077</v>
      </c>
      <c r="J16">
        <v>1117</v>
      </c>
      <c r="K16">
        <v>177680</v>
      </c>
      <c r="L16">
        <v>882636</v>
      </c>
      <c r="O16" s="20" t="s">
        <v>787</v>
      </c>
      <c r="P16">
        <v>64845397</v>
      </c>
      <c r="Q16">
        <v>11313267</v>
      </c>
      <c r="R16">
        <v>826415</v>
      </c>
      <c r="S16">
        <v>44735126</v>
      </c>
      <c r="T16">
        <v>25971369</v>
      </c>
      <c r="U16">
        <v>816124</v>
      </c>
      <c r="V16">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25">
      <c r="A17" t="s">
        <v>782</v>
      </c>
      <c r="B17" t="s">
        <v>782</v>
      </c>
      <c r="C17" t="s">
        <v>691</v>
      </c>
      <c r="D17" t="s">
        <v>691</v>
      </c>
      <c r="E17">
        <v>2884524</v>
      </c>
      <c r="F17" s="23">
        <v>44161</v>
      </c>
      <c r="G17">
        <v>1824032</v>
      </c>
      <c r="H17">
        <v>1328711</v>
      </c>
      <c r="I17">
        <v>115623</v>
      </c>
      <c r="J17">
        <v>644</v>
      </c>
      <c r="K17">
        <v>114904</v>
      </c>
      <c r="L17">
        <v>729572</v>
      </c>
      <c r="O17" s="20" t="s">
        <v>788</v>
      </c>
      <c r="P17">
        <v>25855357</v>
      </c>
      <c r="Q17">
        <v>4333765</v>
      </c>
      <c r="R17">
        <v>771252</v>
      </c>
      <c r="S17">
        <v>17772039</v>
      </c>
      <c r="T17">
        <v>8114801</v>
      </c>
      <c r="U17">
        <v>761068</v>
      </c>
      <c r="V17">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25">
      <c r="A18" t="s">
        <v>783</v>
      </c>
      <c r="B18" t="s">
        <v>783</v>
      </c>
      <c r="C18" t="s">
        <v>110</v>
      </c>
      <c r="D18" t="s">
        <v>110</v>
      </c>
      <c r="E18">
        <v>21089</v>
      </c>
      <c r="F18" s="23">
        <v>44224</v>
      </c>
      <c r="G18">
        <v>11695</v>
      </c>
      <c r="H18">
        <v>7957</v>
      </c>
      <c r="I18">
        <v>1068</v>
      </c>
      <c r="J18">
        <v>3</v>
      </c>
      <c r="K18">
        <v>1065</v>
      </c>
      <c r="L18">
        <v>3379</v>
      </c>
      <c r="O18" s="20" t="s">
        <v>789</v>
      </c>
      <c r="P18">
        <v>6402216</v>
      </c>
      <c r="Q18">
        <v>538282</v>
      </c>
      <c r="R18">
        <v>206727</v>
      </c>
      <c r="S18">
        <v>5336363</v>
      </c>
      <c r="T18">
        <v>3174635</v>
      </c>
      <c r="U18">
        <v>201669</v>
      </c>
      <c r="V1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25">
      <c r="A19" t="s">
        <v>783</v>
      </c>
      <c r="B19" t="s">
        <v>783</v>
      </c>
      <c r="C19" t="s">
        <v>382</v>
      </c>
      <c r="D19" t="s">
        <v>382</v>
      </c>
      <c r="E19">
        <v>235122</v>
      </c>
      <c r="F19" s="23">
        <v>44189</v>
      </c>
      <c r="G19">
        <v>0</v>
      </c>
      <c r="H19">
        <v>0</v>
      </c>
      <c r="I19">
        <v>0</v>
      </c>
      <c r="J19">
        <v>0</v>
      </c>
      <c r="K19">
        <v>0</v>
      </c>
      <c r="L19">
        <v>115210</v>
      </c>
      <c r="O19" s="20" t="s">
        <v>790</v>
      </c>
      <c r="P19">
        <v>12258093</v>
      </c>
      <c r="Q19">
        <v>6032800</v>
      </c>
      <c r="R19">
        <v>332249</v>
      </c>
      <c r="S19">
        <v>9511010</v>
      </c>
      <c r="T19">
        <v>5146748</v>
      </c>
      <c r="U19">
        <v>326915</v>
      </c>
      <c r="V19">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25">
      <c r="A20" t="s">
        <v>783</v>
      </c>
      <c r="B20" t="s">
        <v>783</v>
      </c>
      <c r="C20" t="s">
        <v>203</v>
      </c>
      <c r="D20" t="s">
        <v>203</v>
      </c>
      <c r="E20">
        <v>147951</v>
      </c>
      <c r="F20" s="23">
        <v>44224</v>
      </c>
      <c r="G20">
        <v>88857</v>
      </c>
      <c r="H20">
        <v>55361</v>
      </c>
      <c r="I20">
        <v>3807</v>
      </c>
      <c r="J20">
        <v>22</v>
      </c>
      <c r="K20">
        <v>3780</v>
      </c>
      <c r="L20">
        <v>25764</v>
      </c>
      <c r="O20" s="20" t="s">
        <v>791</v>
      </c>
      <c r="P20">
        <v>32966238</v>
      </c>
      <c r="Q20">
        <v>9933657</v>
      </c>
      <c r="R20">
        <v>348764</v>
      </c>
      <c r="S20">
        <v>14983565</v>
      </c>
      <c r="T20">
        <v>5582373</v>
      </c>
      <c r="U20">
        <v>343518</v>
      </c>
      <c r="V20">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25">
      <c r="A21" t="s">
        <v>783</v>
      </c>
      <c r="B21" t="s">
        <v>783</v>
      </c>
      <c r="C21" t="s">
        <v>143</v>
      </c>
      <c r="D21" t="s">
        <v>143</v>
      </c>
      <c r="E21">
        <v>78413</v>
      </c>
      <c r="F21" s="23">
        <v>44224</v>
      </c>
      <c r="G21">
        <v>22931</v>
      </c>
      <c r="H21">
        <v>15646</v>
      </c>
      <c r="I21">
        <v>1094</v>
      </c>
      <c r="J21">
        <v>0</v>
      </c>
      <c r="K21">
        <v>1094</v>
      </c>
      <c r="L21">
        <v>8036</v>
      </c>
      <c r="O21" s="20" t="s">
        <v>792</v>
      </c>
      <c r="P21">
        <v>61047156</v>
      </c>
      <c r="Q21">
        <v>11285476</v>
      </c>
      <c r="R21">
        <v>2988297</v>
      </c>
      <c r="S21">
        <v>42496209</v>
      </c>
      <c r="T21">
        <v>22857316</v>
      </c>
      <c r="U21">
        <v>2941545</v>
      </c>
      <c r="V21">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25">
      <c r="A22" t="s">
        <v>783</v>
      </c>
      <c r="B22" t="s">
        <v>783</v>
      </c>
      <c r="C22" t="s">
        <v>196</v>
      </c>
      <c r="D22" t="s">
        <v>196</v>
      </c>
      <c r="E22">
        <v>99019</v>
      </c>
      <c r="F22" s="23">
        <v>44224</v>
      </c>
      <c r="G22">
        <v>54001</v>
      </c>
      <c r="H22">
        <v>39434</v>
      </c>
      <c r="I22">
        <v>3206</v>
      </c>
      <c r="J22">
        <v>17</v>
      </c>
      <c r="K22">
        <v>3183</v>
      </c>
      <c r="L22">
        <v>23470</v>
      </c>
      <c r="O22" s="20" t="s">
        <v>793</v>
      </c>
      <c r="P22">
        <v>33387677</v>
      </c>
      <c r="Q22">
        <v>11902938</v>
      </c>
      <c r="R22">
        <v>4968657</v>
      </c>
      <c r="S22">
        <v>25306499</v>
      </c>
      <c r="T22">
        <v>13658337</v>
      </c>
      <c r="U22">
        <v>4857181</v>
      </c>
      <c r="V22">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25">
      <c r="A23" t="s">
        <v>783</v>
      </c>
      <c r="B23" t="s">
        <v>783</v>
      </c>
      <c r="C23" t="s">
        <v>87</v>
      </c>
      <c r="D23" t="s">
        <v>87</v>
      </c>
      <c r="E23">
        <v>22256</v>
      </c>
      <c r="F23" s="23">
        <v>44224</v>
      </c>
      <c r="G23">
        <v>6946</v>
      </c>
      <c r="H23">
        <v>3874</v>
      </c>
      <c r="I23">
        <v>512</v>
      </c>
      <c r="J23">
        <v>0</v>
      </c>
      <c r="K23">
        <v>512</v>
      </c>
      <c r="L23">
        <v>1641</v>
      </c>
      <c r="O23" s="20" t="s">
        <v>810</v>
      </c>
      <c r="P23">
        <v>290000</v>
      </c>
      <c r="Q23">
        <v>120548</v>
      </c>
      <c r="R23">
        <v>20962</v>
      </c>
      <c r="S23">
        <v>208798</v>
      </c>
      <c r="T23">
        <v>152280</v>
      </c>
      <c r="U23">
        <v>20687</v>
      </c>
      <c r="V23">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25">
      <c r="A24" t="s">
        <v>783</v>
      </c>
      <c r="B24" t="s">
        <v>783</v>
      </c>
      <c r="C24" t="s">
        <v>113</v>
      </c>
      <c r="D24" t="s">
        <v>113</v>
      </c>
      <c r="E24">
        <v>6567</v>
      </c>
      <c r="F24" s="23">
        <v>44224</v>
      </c>
      <c r="G24">
        <v>6275</v>
      </c>
      <c r="H24">
        <v>3272</v>
      </c>
      <c r="I24">
        <v>270</v>
      </c>
      <c r="J24">
        <v>0</v>
      </c>
      <c r="K24">
        <v>270</v>
      </c>
      <c r="L24">
        <v>3353</v>
      </c>
      <c r="O24" s="20" t="s">
        <v>512</v>
      </c>
      <c r="P24">
        <v>64473</v>
      </c>
      <c r="Q24">
        <v>268723</v>
      </c>
      <c r="R24">
        <v>10365</v>
      </c>
      <c r="S24">
        <v>55129</v>
      </c>
      <c r="T24">
        <v>45951</v>
      </c>
      <c r="U24">
        <v>10270</v>
      </c>
      <c r="V24">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25">
      <c r="A25" t="s">
        <v>783</v>
      </c>
      <c r="B25" t="s">
        <v>783</v>
      </c>
      <c r="C25" t="s">
        <v>122</v>
      </c>
      <c r="D25" t="s">
        <v>122</v>
      </c>
      <c r="E25">
        <v>89717</v>
      </c>
      <c r="F25" s="23">
        <v>44224</v>
      </c>
      <c r="G25">
        <v>9121</v>
      </c>
      <c r="H25">
        <v>5601</v>
      </c>
      <c r="I25">
        <v>511</v>
      </c>
      <c r="J25">
        <v>1</v>
      </c>
      <c r="K25">
        <v>510</v>
      </c>
      <c r="L25">
        <v>4456</v>
      </c>
      <c r="O25" s="20" t="s">
        <v>794</v>
      </c>
      <c r="P25">
        <v>72643901</v>
      </c>
      <c r="Q25">
        <v>5727295</v>
      </c>
      <c r="R25">
        <v>788134</v>
      </c>
      <c r="S25">
        <v>49486983</v>
      </c>
      <c r="T25">
        <v>20708290</v>
      </c>
      <c r="U25">
        <v>777348</v>
      </c>
      <c r="V25">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25">
      <c r="A26" t="s">
        <v>783</v>
      </c>
      <c r="B26" t="s">
        <v>783</v>
      </c>
      <c r="C26" t="s">
        <v>139</v>
      </c>
      <c r="D26" t="s">
        <v>139</v>
      </c>
      <c r="E26">
        <v>13769</v>
      </c>
      <c r="F26" s="23">
        <v>44224</v>
      </c>
      <c r="G26">
        <v>13328</v>
      </c>
      <c r="H26">
        <v>10176</v>
      </c>
      <c r="I26">
        <v>874</v>
      </c>
      <c r="J26">
        <v>3</v>
      </c>
      <c r="K26">
        <v>871</v>
      </c>
      <c r="L26">
        <v>7184</v>
      </c>
      <c r="O26" s="20" t="s">
        <v>795</v>
      </c>
      <c r="P26">
        <v>115333031</v>
      </c>
      <c r="Q26">
        <v>20309367</v>
      </c>
      <c r="R26">
        <v>6610934</v>
      </c>
      <c r="S26">
        <v>67196330</v>
      </c>
      <c r="T26">
        <v>30974759</v>
      </c>
      <c r="U26">
        <v>6450554</v>
      </c>
      <c r="V26">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25">
      <c r="A27" t="s">
        <v>783</v>
      </c>
      <c r="B27" t="s">
        <v>783</v>
      </c>
      <c r="C27" t="s">
        <v>177</v>
      </c>
      <c r="D27" t="s">
        <v>177</v>
      </c>
      <c r="E27">
        <v>145538</v>
      </c>
      <c r="F27" s="23">
        <v>44224</v>
      </c>
      <c r="G27">
        <v>31120</v>
      </c>
      <c r="H27">
        <v>22003</v>
      </c>
      <c r="I27">
        <v>2885</v>
      </c>
      <c r="J27">
        <v>26</v>
      </c>
      <c r="K27">
        <v>2851</v>
      </c>
      <c r="L27">
        <v>16387</v>
      </c>
      <c r="O27" s="20" t="s">
        <v>796</v>
      </c>
      <c r="P27">
        <v>2993721</v>
      </c>
      <c r="Q27">
        <v>1347534</v>
      </c>
      <c r="R27">
        <v>0</v>
      </c>
      <c r="S27">
        <v>1167402</v>
      </c>
      <c r="T27">
        <v>678413</v>
      </c>
      <c r="U27">
        <v>0</v>
      </c>
      <c r="V27">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25">
      <c r="A28" t="s">
        <v>783</v>
      </c>
      <c r="B28" t="s">
        <v>783</v>
      </c>
      <c r="C28" t="s">
        <v>152</v>
      </c>
      <c r="D28" t="s">
        <v>152</v>
      </c>
      <c r="E28">
        <v>60000</v>
      </c>
      <c r="F28" s="23">
        <v>44224</v>
      </c>
      <c r="G28">
        <v>19259</v>
      </c>
      <c r="H28">
        <v>7826</v>
      </c>
      <c r="I28">
        <v>752</v>
      </c>
      <c r="J28">
        <v>2</v>
      </c>
      <c r="K28">
        <v>749</v>
      </c>
      <c r="L28">
        <v>10718</v>
      </c>
      <c r="O28" s="20" t="s">
        <v>797</v>
      </c>
      <c r="P28">
        <v>3364915</v>
      </c>
      <c r="Q28">
        <v>1690615</v>
      </c>
      <c r="R28">
        <v>83627</v>
      </c>
      <c r="S28">
        <v>1103273</v>
      </c>
      <c r="T28">
        <v>641816</v>
      </c>
      <c r="U28">
        <v>81746</v>
      </c>
      <c r="V2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25">
      <c r="A29" t="s">
        <v>783</v>
      </c>
      <c r="B29" t="s">
        <v>783</v>
      </c>
      <c r="C29" t="s">
        <v>165</v>
      </c>
      <c r="D29" t="s">
        <v>165</v>
      </c>
      <c r="E29">
        <v>53986</v>
      </c>
      <c r="F29" s="23">
        <v>44224</v>
      </c>
      <c r="G29">
        <v>32639</v>
      </c>
      <c r="H29">
        <v>22089</v>
      </c>
      <c r="I29">
        <v>2426</v>
      </c>
      <c r="J29">
        <v>11</v>
      </c>
      <c r="K29">
        <v>2397</v>
      </c>
      <c r="L29">
        <v>13382</v>
      </c>
      <c r="O29" s="20" t="s">
        <v>798</v>
      </c>
      <c r="P29">
        <v>1091014</v>
      </c>
      <c r="Q29">
        <v>594159</v>
      </c>
      <c r="R29">
        <v>119135</v>
      </c>
      <c r="S29">
        <v>711595</v>
      </c>
      <c r="T29">
        <v>512017</v>
      </c>
      <c r="U29">
        <v>112647</v>
      </c>
      <c r="V29">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25">
      <c r="A30" t="s">
        <v>783</v>
      </c>
      <c r="B30" t="s">
        <v>783</v>
      </c>
      <c r="C30" t="s">
        <v>142</v>
      </c>
      <c r="D30" t="s">
        <v>142</v>
      </c>
      <c r="E30">
        <v>80597</v>
      </c>
      <c r="F30" s="23">
        <v>44224</v>
      </c>
      <c r="G30">
        <v>16565</v>
      </c>
      <c r="H30">
        <v>9990</v>
      </c>
      <c r="I30">
        <v>738</v>
      </c>
      <c r="J30">
        <v>8</v>
      </c>
      <c r="K30">
        <v>730</v>
      </c>
      <c r="L30">
        <v>7439</v>
      </c>
      <c r="O30" s="20" t="s">
        <v>799</v>
      </c>
      <c r="P30">
        <v>2275875</v>
      </c>
      <c r="Q30">
        <v>132277</v>
      </c>
      <c r="R30">
        <v>31842</v>
      </c>
      <c r="S30">
        <v>709551</v>
      </c>
      <c r="T30">
        <v>490651</v>
      </c>
      <c r="U30">
        <v>29904</v>
      </c>
      <c r="V30">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25">
      <c r="A31" t="s">
        <v>783</v>
      </c>
      <c r="B31" t="s">
        <v>783</v>
      </c>
      <c r="C31" t="s">
        <v>153</v>
      </c>
      <c r="D31" t="s">
        <v>153</v>
      </c>
      <c r="E31">
        <v>82839</v>
      </c>
      <c r="F31" s="23">
        <v>44224</v>
      </c>
      <c r="G31">
        <v>26916</v>
      </c>
      <c r="H31">
        <v>18827</v>
      </c>
      <c r="I31">
        <v>3036</v>
      </c>
      <c r="J31">
        <v>15</v>
      </c>
      <c r="K31">
        <v>3015</v>
      </c>
      <c r="L31">
        <v>12082</v>
      </c>
      <c r="O31" s="20" t="s">
        <v>813</v>
      </c>
      <c r="P31">
        <v>40121083</v>
      </c>
      <c r="Q31">
        <v>6368071</v>
      </c>
      <c r="R31">
        <v>965674</v>
      </c>
      <c r="S31">
        <v>24647541</v>
      </c>
      <c r="T31">
        <v>11176259</v>
      </c>
      <c r="U31">
        <v>954099</v>
      </c>
      <c r="V31">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25">
      <c r="A32" t="s">
        <v>783</v>
      </c>
      <c r="B32" t="s">
        <v>783</v>
      </c>
      <c r="C32" t="s">
        <v>188</v>
      </c>
      <c r="D32" t="s">
        <v>188</v>
      </c>
      <c r="E32">
        <v>95950</v>
      </c>
      <c r="F32" s="23">
        <v>44224</v>
      </c>
      <c r="G32">
        <v>63539</v>
      </c>
      <c r="H32">
        <v>47104</v>
      </c>
      <c r="I32">
        <v>2124</v>
      </c>
      <c r="J32">
        <v>17</v>
      </c>
      <c r="K32">
        <v>2102</v>
      </c>
      <c r="L32">
        <v>21049</v>
      </c>
      <c r="O32" s="20" t="s">
        <v>614</v>
      </c>
      <c r="P32">
        <v>1192327</v>
      </c>
      <c r="Q32">
        <v>601815</v>
      </c>
      <c r="R32">
        <v>121240</v>
      </c>
      <c r="S32">
        <v>703878</v>
      </c>
      <c r="T32">
        <v>388898</v>
      </c>
      <c r="U32">
        <v>119065</v>
      </c>
      <c r="V32">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25">
      <c r="A33" t="s">
        <v>783</v>
      </c>
      <c r="B33" t="s">
        <v>783</v>
      </c>
      <c r="C33" t="s">
        <v>115</v>
      </c>
      <c r="D33" t="s">
        <v>115</v>
      </c>
      <c r="E33">
        <v>6790</v>
      </c>
      <c r="F33" s="23">
        <v>44224</v>
      </c>
      <c r="G33">
        <v>8004</v>
      </c>
      <c r="H33">
        <v>4998</v>
      </c>
      <c r="I33">
        <v>453</v>
      </c>
      <c r="J33">
        <v>0</v>
      </c>
      <c r="K33">
        <v>453</v>
      </c>
      <c r="L33">
        <v>3553</v>
      </c>
      <c r="O33" s="20" t="s">
        <v>800</v>
      </c>
      <c r="P33">
        <v>30510873</v>
      </c>
      <c r="Q33">
        <v>3239672</v>
      </c>
      <c r="R33">
        <v>602401</v>
      </c>
      <c r="S33">
        <v>15942523</v>
      </c>
      <c r="T33">
        <v>6238789</v>
      </c>
      <c r="U33">
        <v>585591</v>
      </c>
      <c r="V33">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25">
      <c r="A34" t="s">
        <v>783</v>
      </c>
      <c r="B34" t="s">
        <v>783</v>
      </c>
      <c r="C34" t="s">
        <v>243</v>
      </c>
      <c r="D34" t="s">
        <v>243</v>
      </c>
      <c r="E34">
        <v>176385</v>
      </c>
      <c r="F34" s="23">
        <v>44224</v>
      </c>
      <c r="G34">
        <v>141168</v>
      </c>
      <c r="H34">
        <v>100258</v>
      </c>
      <c r="I34">
        <v>18316</v>
      </c>
      <c r="J34">
        <v>98</v>
      </c>
      <c r="K34">
        <v>18212</v>
      </c>
      <c r="L34">
        <v>51118</v>
      </c>
      <c r="O34" s="20" t="s">
        <v>801</v>
      </c>
      <c r="P34">
        <v>69579056</v>
      </c>
      <c r="Q34">
        <v>6349659</v>
      </c>
      <c r="R34">
        <v>990684</v>
      </c>
      <c r="S34">
        <v>42975649</v>
      </c>
      <c r="T34">
        <v>20132113</v>
      </c>
      <c r="U34">
        <v>981526</v>
      </c>
      <c r="V34">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25">
      <c r="A35" t="s">
        <v>783</v>
      </c>
      <c r="B35" t="s">
        <v>783</v>
      </c>
      <c r="C35" t="s">
        <v>103</v>
      </c>
      <c r="D35" t="s">
        <v>103</v>
      </c>
      <c r="E35">
        <v>13310</v>
      </c>
      <c r="F35" s="23">
        <v>44224</v>
      </c>
      <c r="G35">
        <v>6910</v>
      </c>
      <c r="H35">
        <v>5663</v>
      </c>
      <c r="I35">
        <v>262</v>
      </c>
      <c r="J35">
        <v>0</v>
      </c>
      <c r="K35">
        <v>261</v>
      </c>
      <c r="L35">
        <v>2300</v>
      </c>
      <c r="O35" s="20" t="s">
        <v>802</v>
      </c>
      <c r="P35">
        <v>607688</v>
      </c>
      <c r="Q35">
        <v>297765</v>
      </c>
      <c r="R35">
        <v>0</v>
      </c>
      <c r="S35">
        <v>521763</v>
      </c>
      <c r="T35">
        <v>451509</v>
      </c>
      <c r="U35">
        <v>0</v>
      </c>
      <c r="V35">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25">
      <c r="A36" t="s">
        <v>783</v>
      </c>
      <c r="B36" t="s">
        <v>783</v>
      </c>
      <c r="C36" t="s">
        <v>123</v>
      </c>
      <c r="D36" t="s">
        <v>123</v>
      </c>
      <c r="E36">
        <v>31920</v>
      </c>
      <c r="F36" s="23">
        <v>44224</v>
      </c>
      <c r="G36">
        <v>14408</v>
      </c>
      <c r="H36">
        <v>9068</v>
      </c>
      <c r="I36">
        <v>411</v>
      </c>
      <c r="J36">
        <v>3</v>
      </c>
      <c r="K36">
        <v>408</v>
      </c>
      <c r="L36">
        <v>4475</v>
      </c>
      <c r="O36" s="20" t="s">
        <v>803</v>
      </c>
      <c r="P36">
        <v>76448848</v>
      </c>
      <c r="Q36">
        <v>6205485</v>
      </c>
      <c r="R36">
        <v>2700082</v>
      </c>
      <c r="S36">
        <v>41277027</v>
      </c>
      <c r="T36">
        <v>17618141</v>
      </c>
      <c r="U36">
        <v>2652480</v>
      </c>
      <c r="V36">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25">
      <c r="A37" t="s">
        <v>783</v>
      </c>
      <c r="B37" t="s">
        <v>783</v>
      </c>
      <c r="C37" t="s">
        <v>173</v>
      </c>
      <c r="D37" t="s">
        <v>173</v>
      </c>
      <c r="E37">
        <v>49950</v>
      </c>
      <c r="F37" s="23">
        <v>44224</v>
      </c>
      <c r="G37">
        <v>29553</v>
      </c>
      <c r="H37">
        <v>23287</v>
      </c>
      <c r="I37">
        <v>2577</v>
      </c>
      <c r="J37">
        <v>20</v>
      </c>
      <c r="K37">
        <v>2533</v>
      </c>
      <c r="L37">
        <v>15512</v>
      </c>
      <c r="O37" s="20" t="s">
        <v>811</v>
      </c>
      <c r="P37">
        <v>35095069</v>
      </c>
      <c r="Q37">
        <v>17196566</v>
      </c>
      <c r="R37">
        <v>0</v>
      </c>
      <c r="S37">
        <v>22014941</v>
      </c>
      <c r="T37">
        <v>9621241</v>
      </c>
      <c r="U37">
        <v>0</v>
      </c>
      <c r="V37">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25">
      <c r="A38" t="s">
        <v>783</v>
      </c>
      <c r="B38" t="s">
        <v>783</v>
      </c>
      <c r="C38" t="s">
        <v>175</v>
      </c>
      <c r="D38" t="s">
        <v>175</v>
      </c>
      <c r="E38">
        <v>111997</v>
      </c>
      <c r="F38" s="23">
        <v>44224</v>
      </c>
      <c r="G38">
        <v>31565</v>
      </c>
      <c r="H38">
        <v>21200</v>
      </c>
      <c r="I38">
        <v>1109</v>
      </c>
      <c r="J38">
        <v>5</v>
      </c>
      <c r="K38">
        <v>1102</v>
      </c>
      <c r="L38">
        <v>15211</v>
      </c>
      <c r="O38" s="20" t="s">
        <v>804</v>
      </c>
      <c r="P38">
        <v>3671032</v>
      </c>
      <c r="Q38">
        <v>650194</v>
      </c>
      <c r="R38">
        <v>84468</v>
      </c>
      <c r="S38">
        <v>2508476</v>
      </c>
      <c r="T38">
        <v>1620981</v>
      </c>
      <c r="U38">
        <v>83466</v>
      </c>
      <c r="V3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25">
      <c r="A39" t="s">
        <v>783</v>
      </c>
      <c r="B39" t="s">
        <v>783</v>
      </c>
      <c r="C39" t="s">
        <v>98</v>
      </c>
      <c r="D39" t="s">
        <v>98</v>
      </c>
      <c r="E39">
        <v>7948</v>
      </c>
      <c r="F39" s="23">
        <v>44224</v>
      </c>
      <c r="G39">
        <v>4156</v>
      </c>
      <c r="H39">
        <v>2603</v>
      </c>
      <c r="I39">
        <v>337</v>
      </c>
      <c r="J39">
        <v>2</v>
      </c>
      <c r="K39">
        <v>335</v>
      </c>
      <c r="L39">
        <v>2078</v>
      </c>
      <c r="O39" s="20" t="s">
        <v>806</v>
      </c>
      <c r="P39">
        <v>205867440</v>
      </c>
      <c r="Q39">
        <v>24579645</v>
      </c>
      <c r="R39">
        <v>1710158</v>
      </c>
      <c r="S39">
        <v>98175781</v>
      </c>
      <c r="T39">
        <v>32678549</v>
      </c>
      <c r="U39">
        <v>1687151</v>
      </c>
      <c r="V39">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25">
      <c r="A40" t="s">
        <v>783</v>
      </c>
      <c r="B40" t="s">
        <v>783</v>
      </c>
      <c r="C40" t="s">
        <v>137</v>
      </c>
      <c r="D40" t="s">
        <v>137</v>
      </c>
      <c r="E40">
        <v>35289</v>
      </c>
      <c r="F40" s="23">
        <v>44224</v>
      </c>
      <c r="G40">
        <v>18594</v>
      </c>
      <c r="H40">
        <v>13671</v>
      </c>
      <c r="I40">
        <v>1016</v>
      </c>
      <c r="J40">
        <v>1</v>
      </c>
      <c r="K40">
        <v>1015</v>
      </c>
      <c r="L40">
        <v>7072</v>
      </c>
      <c r="O40" s="20" t="s">
        <v>805</v>
      </c>
      <c r="P40">
        <v>10116752</v>
      </c>
      <c r="Q40">
        <v>2299304</v>
      </c>
      <c r="R40">
        <v>343896</v>
      </c>
      <c r="S40">
        <v>7477999</v>
      </c>
      <c r="T40">
        <v>3898139</v>
      </c>
      <c r="U40">
        <v>330195</v>
      </c>
      <c r="V40">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25">
      <c r="A41" t="s">
        <v>783</v>
      </c>
      <c r="B41" t="s">
        <v>783</v>
      </c>
      <c r="C41" t="s">
        <v>135</v>
      </c>
      <c r="D41" t="s">
        <v>135</v>
      </c>
      <c r="E41">
        <v>83205</v>
      </c>
      <c r="F41" s="23">
        <v>44224</v>
      </c>
      <c r="G41">
        <v>24842</v>
      </c>
      <c r="H41">
        <v>16390</v>
      </c>
      <c r="I41">
        <v>1958</v>
      </c>
      <c r="J41">
        <v>6</v>
      </c>
      <c r="K41">
        <v>1952</v>
      </c>
      <c r="L41">
        <v>7196</v>
      </c>
      <c r="O41" s="20" t="s">
        <v>807</v>
      </c>
      <c r="P41">
        <v>92903903</v>
      </c>
      <c r="Q41">
        <v>46319324</v>
      </c>
      <c r="R41">
        <v>1592842</v>
      </c>
      <c r="S41">
        <v>56183405</v>
      </c>
      <c r="T41">
        <v>21558154</v>
      </c>
      <c r="U41">
        <v>1565408</v>
      </c>
      <c r="V41">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25">
      <c r="A42" t="s">
        <v>783</v>
      </c>
      <c r="B42" t="s">
        <v>783</v>
      </c>
      <c r="C42" t="s">
        <v>216</v>
      </c>
      <c r="D42" t="s">
        <v>216</v>
      </c>
      <c r="E42">
        <v>87013</v>
      </c>
      <c r="F42" s="23">
        <v>44224</v>
      </c>
      <c r="G42">
        <v>55710</v>
      </c>
      <c r="H42">
        <v>40321</v>
      </c>
      <c r="I42">
        <v>3545</v>
      </c>
      <c r="J42">
        <v>14</v>
      </c>
      <c r="K42">
        <v>3518</v>
      </c>
      <c r="L42">
        <v>29927</v>
      </c>
      <c r="O42" s="20" t="s">
        <v>815</v>
      </c>
      <c r="P42">
        <v>1234588774</v>
      </c>
      <c r="Q42">
        <v>276393857</v>
      </c>
      <c r="R42">
        <v>32384204</v>
      </c>
      <c r="S42">
        <v>723602281</v>
      </c>
      <c r="T42">
        <v>325872530</v>
      </c>
      <c r="U42">
        <v>31789458</v>
      </c>
      <c r="V42">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25">
      <c r="A43" t="s">
        <v>783</v>
      </c>
      <c r="B43" t="s">
        <v>783</v>
      </c>
      <c r="C43" t="s">
        <v>170</v>
      </c>
      <c r="D43" t="s">
        <v>170</v>
      </c>
      <c r="E43">
        <v>112272</v>
      </c>
      <c r="F43" s="23">
        <v>44224</v>
      </c>
      <c r="G43">
        <v>33773</v>
      </c>
      <c r="H43">
        <v>27867</v>
      </c>
      <c r="I43">
        <v>1868</v>
      </c>
      <c r="J43">
        <v>6</v>
      </c>
      <c r="K43">
        <v>1856</v>
      </c>
      <c r="L43">
        <v>14126</v>
      </c>
    </row>
    <row r="44" spans="1:52" ht="15.75" x14ac:dyDescent="0.25">
      <c r="A44" t="s">
        <v>784</v>
      </c>
      <c r="B44" t="s">
        <v>784</v>
      </c>
      <c r="C44" t="s">
        <v>635</v>
      </c>
      <c r="D44" t="s">
        <v>635</v>
      </c>
      <c r="E44">
        <v>953773</v>
      </c>
      <c r="G44">
        <v>553967</v>
      </c>
      <c r="H44">
        <v>136574</v>
      </c>
      <c r="I44">
        <v>0</v>
      </c>
      <c r="J44">
        <v>0</v>
      </c>
      <c r="K44">
        <v>0</v>
      </c>
      <c r="L44">
        <v>467348</v>
      </c>
      <c r="X44" s="25" t="s">
        <v>850</v>
      </c>
      <c r="Y44" s="3" t="s">
        <v>817</v>
      </c>
      <c r="Z44" s="3" t="s">
        <v>35</v>
      </c>
      <c r="AA44" s="3" t="s">
        <v>37</v>
      </c>
      <c r="AB44" s="3" t="s">
        <v>830</v>
      </c>
      <c r="AC44" s="3" t="s">
        <v>831</v>
      </c>
      <c r="AD44" s="3" t="s">
        <v>41</v>
      </c>
      <c r="AE44" s="3" t="s">
        <v>43</v>
      </c>
    </row>
    <row r="45" spans="1:52" ht="15.75" x14ac:dyDescent="0.25">
      <c r="A45" t="s">
        <v>784</v>
      </c>
      <c r="B45" t="s">
        <v>784</v>
      </c>
      <c r="C45" t="s">
        <v>724</v>
      </c>
      <c r="D45" t="s">
        <v>724</v>
      </c>
      <c r="E45">
        <v>1693190</v>
      </c>
      <c r="G45">
        <v>1095048</v>
      </c>
      <c r="H45">
        <v>448006</v>
      </c>
      <c r="I45">
        <v>0</v>
      </c>
      <c r="J45">
        <v>0</v>
      </c>
      <c r="K45">
        <v>0</v>
      </c>
      <c r="L45">
        <v>829663</v>
      </c>
      <c r="X45" s="3" t="s">
        <v>815</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5" t="s">
        <v>837</v>
      </c>
      <c r="AI45" s="45"/>
      <c r="AJ45" s="45"/>
    </row>
    <row r="46" spans="1:52" x14ac:dyDescent="0.25">
      <c r="A46" t="s">
        <v>784</v>
      </c>
      <c r="B46" t="s">
        <v>784</v>
      </c>
      <c r="C46" t="s">
        <v>544</v>
      </c>
      <c r="D46" t="s">
        <v>544</v>
      </c>
      <c r="E46">
        <v>612491</v>
      </c>
      <c r="G46">
        <v>456088</v>
      </c>
      <c r="H46">
        <v>213437</v>
      </c>
      <c r="I46">
        <v>0</v>
      </c>
      <c r="J46">
        <v>0</v>
      </c>
      <c r="K46">
        <v>0</v>
      </c>
      <c r="L46">
        <v>300120</v>
      </c>
      <c r="X46" s="3"/>
      <c r="Y46" s="3"/>
      <c r="Z46" s="3"/>
      <c r="AA46" s="3"/>
      <c r="AB46" s="3"/>
      <c r="AC46" s="3"/>
      <c r="AD46" s="3"/>
      <c r="AE46" s="3"/>
    </row>
    <row r="47" spans="1:52" x14ac:dyDescent="0.25">
      <c r="A47" t="s">
        <v>784</v>
      </c>
      <c r="B47" t="s">
        <v>784</v>
      </c>
      <c r="C47" t="s">
        <v>590</v>
      </c>
      <c r="D47" t="s">
        <v>590</v>
      </c>
      <c r="E47">
        <v>732639</v>
      </c>
      <c r="G47">
        <v>493242</v>
      </c>
      <c r="H47">
        <v>183782</v>
      </c>
      <c r="I47">
        <v>0</v>
      </c>
      <c r="J47">
        <v>0</v>
      </c>
      <c r="K47">
        <v>0</v>
      </c>
      <c r="L47">
        <v>358993</v>
      </c>
      <c r="X47" s="3" t="s">
        <v>835</v>
      </c>
      <c r="Y47" s="30">
        <f>Z45/Y45</f>
        <v>0.22387523912476462</v>
      </c>
      <c r="Z47" s="3"/>
      <c r="AA47" s="3"/>
      <c r="AB47" s="3"/>
      <c r="AC47" s="3"/>
      <c r="AD47" s="3"/>
      <c r="AE47" s="3"/>
    </row>
    <row r="48" spans="1:52" x14ac:dyDescent="0.25">
      <c r="A48" t="s">
        <v>784</v>
      </c>
      <c r="B48" t="s">
        <v>784</v>
      </c>
      <c r="C48" t="s">
        <v>728</v>
      </c>
      <c r="D48" t="s">
        <v>728</v>
      </c>
      <c r="E48">
        <v>1736319</v>
      </c>
      <c r="G48">
        <v>1101266</v>
      </c>
      <c r="H48">
        <v>402535</v>
      </c>
      <c r="I48">
        <v>0</v>
      </c>
      <c r="J48">
        <v>0</v>
      </c>
      <c r="K48">
        <v>0</v>
      </c>
      <c r="L48">
        <v>850796</v>
      </c>
      <c r="X48" s="3" t="s">
        <v>836</v>
      </c>
      <c r="Y48" s="30">
        <f>AA45/Z45</f>
        <v>0.11716687321310473</v>
      </c>
      <c r="Z48" s="3"/>
      <c r="AA48" s="3"/>
      <c r="AB48" s="3"/>
      <c r="AC48" s="3"/>
      <c r="AD48" s="3"/>
      <c r="AE48" s="3"/>
    </row>
    <row r="49" spans="1:31" x14ac:dyDescent="0.25">
      <c r="A49" t="s">
        <v>784</v>
      </c>
      <c r="B49" t="s">
        <v>784</v>
      </c>
      <c r="C49" t="s">
        <v>495</v>
      </c>
      <c r="D49" t="s">
        <v>495</v>
      </c>
      <c r="E49">
        <v>481818</v>
      </c>
      <c r="G49">
        <v>288696</v>
      </c>
      <c r="H49">
        <v>102397</v>
      </c>
      <c r="I49">
        <v>0</v>
      </c>
      <c r="J49">
        <v>0</v>
      </c>
      <c r="K49">
        <v>0</v>
      </c>
      <c r="L49">
        <v>236090</v>
      </c>
      <c r="X49" s="3" t="s">
        <v>830</v>
      </c>
      <c r="Y49" s="30">
        <f>AB45/Y45</f>
        <v>0.58610793831825336</v>
      </c>
      <c r="Z49" s="3"/>
      <c r="AA49" s="3"/>
      <c r="AB49" s="3"/>
      <c r="AC49" s="3"/>
      <c r="AD49" s="3"/>
      <c r="AE49" s="3"/>
    </row>
    <row r="50" spans="1:31" x14ac:dyDescent="0.25">
      <c r="A50" t="s">
        <v>784</v>
      </c>
      <c r="B50" t="s">
        <v>784</v>
      </c>
      <c r="C50" t="s">
        <v>625</v>
      </c>
      <c r="D50" t="s">
        <v>625</v>
      </c>
      <c r="E50">
        <v>908090</v>
      </c>
      <c r="G50">
        <v>596783</v>
      </c>
      <c r="H50">
        <v>183724</v>
      </c>
      <c r="I50">
        <v>0</v>
      </c>
      <c r="J50">
        <v>0</v>
      </c>
      <c r="K50">
        <v>0</v>
      </c>
      <c r="L50">
        <v>444964</v>
      </c>
      <c r="X50" s="3" t="s">
        <v>831</v>
      </c>
      <c r="Y50" s="30">
        <f>AC45/AB45</f>
        <v>0.45034757152734844</v>
      </c>
      <c r="Z50" s="3"/>
      <c r="AA50" s="3"/>
      <c r="AB50" s="3"/>
      <c r="AC50" s="3"/>
      <c r="AD50" s="3"/>
      <c r="AE50" s="3"/>
    </row>
    <row r="51" spans="1:31" x14ac:dyDescent="0.25">
      <c r="A51" t="s">
        <v>784</v>
      </c>
      <c r="B51" t="s">
        <v>784</v>
      </c>
      <c r="C51" t="s">
        <v>576</v>
      </c>
      <c r="D51" t="s">
        <v>576</v>
      </c>
      <c r="E51">
        <v>688077</v>
      </c>
      <c r="G51">
        <v>431792</v>
      </c>
      <c r="H51">
        <v>184251</v>
      </c>
      <c r="I51">
        <v>0</v>
      </c>
      <c r="J51">
        <v>0</v>
      </c>
      <c r="K51">
        <v>0</v>
      </c>
      <c r="L51">
        <v>337157</v>
      </c>
      <c r="X51" s="3" t="s">
        <v>41</v>
      </c>
      <c r="Y51" s="30">
        <f>IFERROR(AD45/AA45,0)</f>
        <v>0.98163468831903355</v>
      </c>
      <c r="Z51" s="3"/>
      <c r="AA51" s="3"/>
      <c r="AB51" s="3"/>
      <c r="AC51" s="3"/>
      <c r="AD51" s="3"/>
      <c r="AE51" s="3"/>
    </row>
    <row r="52" spans="1:31" x14ac:dyDescent="0.25">
      <c r="A52" t="s">
        <v>784</v>
      </c>
      <c r="B52" t="s">
        <v>784</v>
      </c>
      <c r="C52" t="s">
        <v>736</v>
      </c>
      <c r="D52" t="s">
        <v>736</v>
      </c>
      <c r="E52">
        <v>1948632</v>
      </c>
      <c r="G52">
        <v>945264</v>
      </c>
      <c r="H52">
        <v>229696</v>
      </c>
      <c r="I52">
        <v>0</v>
      </c>
      <c r="J52">
        <v>0</v>
      </c>
      <c r="K52">
        <v>0</v>
      </c>
      <c r="L52">
        <v>954829</v>
      </c>
      <c r="X52" s="3" t="s">
        <v>43</v>
      </c>
      <c r="Y52" s="30">
        <f>IFERROR(AE45/AA45,0)</f>
        <v>1.3482776973613431E-2</v>
      </c>
      <c r="Z52" s="3"/>
      <c r="AA52" s="3"/>
      <c r="AB52" s="3"/>
      <c r="AC52" s="3"/>
      <c r="AD52" s="3"/>
      <c r="AE52" s="3"/>
    </row>
    <row r="53" spans="1:31" x14ac:dyDescent="0.25">
      <c r="A53" t="s">
        <v>784</v>
      </c>
      <c r="B53" t="s">
        <v>784</v>
      </c>
      <c r="C53" t="s">
        <v>545</v>
      </c>
      <c r="D53" t="s">
        <v>545</v>
      </c>
      <c r="E53">
        <v>1327748</v>
      </c>
      <c r="F53" s="23">
        <v>44228</v>
      </c>
      <c r="G53">
        <v>914640</v>
      </c>
      <c r="H53">
        <v>430800</v>
      </c>
      <c r="I53">
        <v>0</v>
      </c>
      <c r="J53">
        <v>0</v>
      </c>
      <c r="K53">
        <v>0</v>
      </c>
      <c r="L53">
        <v>301657</v>
      </c>
    </row>
    <row r="54" spans="1:31" x14ac:dyDescent="0.25">
      <c r="A54" t="s">
        <v>784</v>
      </c>
      <c r="B54" t="s">
        <v>784</v>
      </c>
      <c r="C54" t="s">
        <v>371</v>
      </c>
      <c r="D54" t="s">
        <v>371</v>
      </c>
      <c r="E54">
        <v>213529</v>
      </c>
      <c r="G54">
        <v>116318</v>
      </c>
      <c r="H54">
        <v>62593</v>
      </c>
      <c r="I54">
        <v>0</v>
      </c>
      <c r="J54">
        <v>0</v>
      </c>
      <c r="K54">
        <v>0</v>
      </c>
      <c r="L54">
        <v>104629</v>
      </c>
    </row>
    <row r="55" spans="1:31" ht="15.75" customHeight="1" x14ac:dyDescent="0.25">
      <c r="A55" t="s">
        <v>784</v>
      </c>
      <c r="B55" t="s">
        <v>784</v>
      </c>
      <c r="C55" t="s">
        <v>647</v>
      </c>
      <c r="D55" t="s">
        <v>647</v>
      </c>
      <c r="E55">
        <v>1008959</v>
      </c>
      <c r="G55">
        <v>662016</v>
      </c>
      <c r="H55">
        <v>195521</v>
      </c>
      <c r="I55">
        <v>0</v>
      </c>
      <c r="J55">
        <v>0</v>
      </c>
      <c r="K55">
        <v>0</v>
      </c>
      <c r="L55">
        <v>494389</v>
      </c>
      <c r="X55" s="46" t="s">
        <v>851</v>
      </c>
      <c r="Y55" s="3" t="s">
        <v>817</v>
      </c>
      <c r="Z55" s="3" t="s">
        <v>35</v>
      </c>
      <c r="AA55" s="3" t="s">
        <v>37</v>
      </c>
      <c r="AB55" s="3" t="s">
        <v>830</v>
      </c>
      <c r="AC55" s="3" t="s">
        <v>831</v>
      </c>
      <c r="AD55" s="3" t="s">
        <v>41</v>
      </c>
      <c r="AE55" s="3" t="s">
        <v>43</v>
      </c>
    </row>
    <row r="56" spans="1:31" x14ac:dyDescent="0.25">
      <c r="A56" t="s">
        <v>784</v>
      </c>
      <c r="B56" t="s">
        <v>784</v>
      </c>
      <c r="C56" t="s">
        <v>658</v>
      </c>
      <c r="D56" t="s">
        <v>658</v>
      </c>
      <c r="E56">
        <v>1058674</v>
      </c>
      <c r="G56">
        <v>711564</v>
      </c>
      <c r="H56">
        <v>306745</v>
      </c>
      <c r="I56">
        <v>0</v>
      </c>
      <c r="J56">
        <v>0</v>
      </c>
      <c r="K56">
        <v>0</v>
      </c>
      <c r="L56">
        <v>518750</v>
      </c>
      <c r="X56" s="46"/>
      <c r="Y56" s="3">
        <v>1234588774</v>
      </c>
      <c r="Z56" s="3">
        <v>276393857</v>
      </c>
      <c r="AA56" s="3">
        <v>32384204</v>
      </c>
      <c r="AB56" s="3">
        <v>723602281</v>
      </c>
      <c r="AC56" s="3">
        <v>325872530</v>
      </c>
      <c r="AD56" s="3">
        <v>31789458</v>
      </c>
      <c r="AE56" s="3">
        <v>436629</v>
      </c>
    </row>
    <row r="57" spans="1:31" x14ac:dyDescent="0.25">
      <c r="A57" t="s">
        <v>784</v>
      </c>
      <c r="B57" t="s">
        <v>784</v>
      </c>
      <c r="C57" t="s">
        <v>570</v>
      </c>
      <c r="D57" t="s">
        <v>570</v>
      </c>
      <c r="E57">
        <v>659260</v>
      </c>
      <c r="G57">
        <v>422295</v>
      </c>
      <c r="H57">
        <v>146888</v>
      </c>
      <c r="I57">
        <v>0</v>
      </c>
      <c r="J57">
        <v>0</v>
      </c>
      <c r="K57">
        <v>0</v>
      </c>
      <c r="L57">
        <v>323037</v>
      </c>
    </row>
    <row r="58" spans="1:31" x14ac:dyDescent="0.25">
      <c r="A58" t="s">
        <v>784</v>
      </c>
      <c r="B58" t="s">
        <v>784</v>
      </c>
      <c r="C58" t="s">
        <v>629</v>
      </c>
      <c r="D58" t="s">
        <v>629</v>
      </c>
      <c r="E58">
        <v>931218</v>
      </c>
      <c r="G58">
        <v>602504</v>
      </c>
      <c r="H58">
        <v>274035</v>
      </c>
      <c r="I58">
        <v>0</v>
      </c>
      <c r="J58">
        <v>0</v>
      </c>
      <c r="K58">
        <v>0</v>
      </c>
      <c r="L58">
        <v>456296</v>
      </c>
    </row>
    <row r="59" spans="1:31" x14ac:dyDescent="0.25">
      <c r="A59" t="s">
        <v>784</v>
      </c>
      <c r="B59" t="s">
        <v>784</v>
      </c>
      <c r="C59" t="s">
        <v>662</v>
      </c>
      <c r="D59" t="s">
        <v>662</v>
      </c>
      <c r="E59">
        <v>1091295</v>
      </c>
      <c r="G59">
        <v>649267</v>
      </c>
      <c r="H59">
        <v>297724</v>
      </c>
      <c r="I59">
        <v>0</v>
      </c>
      <c r="J59">
        <v>0</v>
      </c>
      <c r="K59">
        <v>0</v>
      </c>
      <c r="L59">
        <v>534734</v>
      </c>
    </row>
    <row r="60" spans="1:31" x14ac:dyDescent="0.25">
      <c r="A60" t="s">
        <v>784</v>
      </c>
      <c r="B60" t="s">
        <v>784</v>
      </c>
      <c r="C60" t="s">
        <v>707</v>
      </c>
      <c r="D60" t="s">
        <v>707</v>
      </c>
      <c r="E60">
        <v>1517202</v>
      </c>
      <c r="G60">
        <v>1079092</v>
      </c>
      <c r="H60">
        <v>409628</v>
      </c>
      <c r="I60">
        <v>0</v>
      </c>
      <c r="J60">
        <v>0</v>
      </c>
      <c r="K60">
        <v>0</v>
      </c>
      <c r="L60">
        <v>743428</v>
      </c>
    </row>
    <row r="61" spans="1:31" x14ac:dyDescent="0.25">
      <c r="A61" t="s">
        <v>784</v>
      </c>
      <c r="B61" t="s">
        <v>784</v>
      </c>
      <c r="C61" t="s">
        <v>681</v>
      </c>
      <c r="D61" t="s">
        <v>681</v>
      </c>
      <c r="E61">
        <v>1260419</v>
      </c>
      <c r="G61">
        <v>1246239</v>
      </c>
      <c r="H61">
        <v>875897</v>
      </c>
      <c r="I61">
        <v>0</v>
      </c>
      <c r="J61">
        <v>0</v>
      </c>
      <c r="K61">
        <v>0</v>
      </c>
      <c r="L61">
        <v>617605</v>
      </c>
    </row>
    <row r="62" spans="1:31" x14ac:dyDescent="0.25">
      <c r="A62" t="s">
        <v>784</v>
      </c>
      <c r="B62" t="s">
        <v>784</v>
      </c>
      <c r="C62" t="s">
        <v>638</v>
      </c>
      <c r="D62" t="s">
        <v>638</v>
      </c>
      <c r="E62">
        <v>965280</v>
      </c>
      <c r="G62">
        <v>284600</v>
      </c>
      <c r="H62">
        <v>102798</v>
      </c>
      <c r="I62">
        <v>0</v>
      </c>
      <c r="J62">
        <v>0</v>
      </c>
      <c r="K62">
        <v>0</v>
      </c>
      <c r="L62">
        <v>472987</v>
      </c>
    </row>
    <row r="63" spans="1:31" x14ac:dyDescent="0.25">
      <c r="A63" t="s">
        <v>784</v>
      </c>
      <c r="B63" t="s">
        <v>784</v>
      </c>
      <c r="C63" t="s">
        <v>678</v>
      </c>
      <c r="D63" t="s">
        <v>678</v>
      </c>
      <c r="E63">
        <v>1217002</v>
      </c>
      <c r="G63">
        <v>681216</v>
      </c>
      <c r="H63">
        <v>203575</v>
      </c>
      <c r="I63">
        <v>0</v>
      </c>
      <c r="J63">
        <v>0</v>
      </c>
      <c r="K63">
        <v>0</v>
      </c>
      <c r="L63">
        <v>596330</v>
      </c>
    </row>
    <row r="64" spans="1:31" x14ac:dyDescent="0.25">
      <c r="A64" t="s">
        <v>784</v>
      </c>
      <c r="B64" t="s">
        <v>784</v>
      </c>
      <c r="C64" t="s">
        <v>618</v>
      </c>
      <c r="D64" t="s">
        <v>618</v>
      </c>
      <c r="E64">
        <v>886999</v>
      </c>
      <c r="G64">
        <v>538901</v>
      </c>
      <c r="H64">
        <v>156488</v>
      </c>
      <c r="I64">
        <v>0</v>
      </c>
      <c r="J64">
        <v>0</v>
      </c>
      <c r="K64">
        <v>0</v>
      </c>
      <c r="L64">
        <v>434629</v>
      </c>
    </row>
    <row r="65" spans="1:12" x14ac:dyDescent="0.25">
      <c r="A65" t="s">
        <v>784</v>
      </c>
      <c r="B65" t="s">
        <v>784</v>
      </c>
      <c r="C65" t="s">
        <v>654</v>
      </c>
      <c r="D65" t="s">
        <v>654</v>
      </c>
      <c r="E65">
        <v>1040644</v>
      </c>
      <c r="G65">
        <v>681386</v>
      </c>
      <c r="H65">
        <v>301369</v>
      </c>
      <c r="I65">
        <v>0</v>
      </c>
      <c r="J65">
        <v>0</v>
      </c>
      <c r="K65">
        <v>0</v>
      </c>
      <c r="L65">
        <v>509915</v>
      </c>
    </row>
    <row r="66" spans="1:12" x14ac:dyDescent="0.25">
      <c r="A66" t="s">
        <v>784</v>
      </c>
      <c r="B66" t="s">
        <v>784</v>
      </c>
      <c r="C66" t="s">
        <v>334</v>
      </c>
      <c r="D66" t="s">
        <v>334</v>
      </c>
      <c r="E66">
        <v>167304</v>
      </c>
      <c r="G66">
        <v>117599</v>
      </c>
      <c r="H66">
        <v>82507</v>
      </c>
      <c r="I66">
        <v>0</v>
      </c>
      <c r="J66">
        <v>0</v>
      </c>
      <c r="K66">
        <v>0</v>
      </c>
      <c r="L66">
        <v>81978</v>
      </c>
    </row>
    <row r="67" spans="1:12" x14ac:dyDescent="0.25">
      <c r="A67" t="s">
        <v>784</v>
      </c>
      <c r="B67" t="s">
        <v>784</v>
      </c>
      <c r="C67" t="s">
        <v>636</v>
      </c>
      <c r="D67" t="s">
        <v>636</v>
      </c>
      <c r="E67">
        <v>957853</v>
      </c>
      <c r="G67">
        <v>592446</v>
      </c>
      <c r="H67">
        <v>212146</v>
      </c>
      <c r="I67">
        <v>0</v>
      </c>
      <c r="J67">
        <v>0</v>
      </c>
      <c r="K67">
        <v>0</v>
      </c>
      <c r="L67">
        <v>469347</v>
      </c>
    </row>
    <row r="68" spans="1:12" x14ac:dyDescent="0.25">
      <c r="A68" t="s">
        <v>784</v>
      </c>
      <c r="B68" t="s">
        <v>784</v>
      </c>
      <c r="C68" t="s">
        <v>753</v>
      </c>
      <c r="D68" t="s">
        <v>753</v>
      </c>
      <c r="E68">
        <v>2826006</v>
      </c>
      <c r="G68">
        <v>1203831</v>
      </c>
      <c r="H68">
        <v>448081</v>
      </c>
      <c r="I68">
        <v>0</v>
      </c>
      <c r="J68">
        <v>0</v>
      </c>
      <c r="K68">
        <v>0</v>
      </c>
      <c r="L68">
        <v>1384742</v>
      </c>
    </row>
    <row r="69" spans="1:12" x14ac:dyDescent="0.25">
      <c r="A69" t="s">
        <v>784</v>
      </c>
      <c r="B69" t="s">
        <v>784</v>
      </c>
      <c r="C69" t="s">
        <v>598</v>
      </c>
      <c r="D69" t="s">
        <v>598</v>
      </c>
      <c r="E69">
        <v>769919</v>
      </c>
      <c r="G69">
        <v>483076</v>
      </c>
      <c r="H69">
        <v>168392</v>
      </c>
      <c r="I69">
        <v>0</v>
      </c>
      <c r="J69">
        <v>0</v>
      </c>
      <c r="K69">
        <v>0</v>
      </c>
      <c r="L69">
        <v>377260</v>
      </c>
    </row>
    <row r="70" spans="1:12" x14ac:dyDescent="0.25">
      <c r="A70" t="s">
        <v>784</v>
      </c>
      <c r="B70" t="s">
        <v>784</v>
      </c>
      <c r="C70" t="s">
        <v>671</v>
      </c>
      <c r="D70" t="s">
        <v>671</v>
      </c>
      <c r="E70">
        <v>1150253</v>
      </c>
      <c r="G70">
        <v>478954</v>
      </c>
      <c r="H70">
        <v>223921</v>
      </c>
      <c r="I70">
        <v>0</v>
      </c>
      <c r="J70">
        <v>0</v>
      </c>
      <c r="K70">
        <v>0</v>
      </c>
      <c r="L70">
        <v>563623</v>
      </c>
    </row>
    <row r="71" spans="1:12" x14ac:dyDescent="0.25">
      <c r="A71" t="s">
        <v>784</v>
      </c>
      <c r="B71" t="s">
        <v>784</v>
      </c>
      <c r="C71" t="s">
        <v>733</v>
      </c>
      <c r="D71" t="s">
        <v>733</v>
      </c>
      <c r="E71">
        <v>1925975</v>
      </c>
      <c r="G71">
        <v>767841</v>
      </c>
      <c r="H71">
        <v>434213</v>
      </c>
      <c r="I71">
        <v>0</v>
      </c>
      <c r="J71">
        <v>0</v>
      </c>
      <c r="K71">
        <v>0</v>
      </c>
      <c r="L71">
        <v>943727</v>
      </c>
    </row>
    <row r="72" spans="1:12" x14ac:dyDescent="0.25">
      <c r="A72" t="s">
        <v>784</v>
      </c>
      <c r="B72" t="s">
        <v>784</v>
      </c>
      <c r="C72" t="s">
        <v>521</v>
      </c>
      <c r="D72" t="s">
        <v>521</v>
      </c>
      <c r="E72">
        <v>555114</v>
      </c>
      <c r="G72">
        <v>239906</v>
      </c>
      <c r="H72">
        <v>76599</v>
      </c>
      <c r="I72">
        <v>0</v>
      </c>
      <c r="J72">
        <v>0</v>
      </c>
      <c r="K72">
        <v>0</v>
      </c>
      <c r="L72">
        <v>272005</v>
      </c>
    </row>
    <row r="73" spans="1:12" x14ac:dyDescent="0.25">
      <c r="A73" t="s">
        <v>784</v>
      </c>
      <c r="B73" t="s">
        <v>784</v>
      </c>
      <c r="C73" t="s">
        <v>687</v>
      </c>
      <c r="D73" t="s">
        <v>687</v>
      </c>
      <c r="E73">
        <v>1316948</v>
      </c>
      <c r="G73">
        <v>795057</v>
      </c>
      <c r="H73">
        <v>286170</v>
      </c>
      <c r="I73">
        <v>0</v>
      </c>
      <c r="J73">
        <v>0</v>
      </c>
      <c r="K73">
        <v>0</v>
      </c>
      <c r="L73">
        <v>645304</v>
      </c>
    </row>
    <row r="74" spans="1:12" x14ac:dyDescent="0.25">
      <c r="A74" t="s">
        <v>784</v>
      </c>
      <c r="B74" t="s">
        <v>784</v>
      </c>
      <c r="C74" t="s">
        <v>206</v>
      </c>
      <c r="D74" t="s">
        <v>206</v>
      </c>
      <c r="E74">
        <v>832769</v>
      </c>
      <c r="F74" s="23">
        <v>44090</v>
      </c>
      <c r="G74">
        <v>504439</v>
      </c>
      <c r="H74">
        <v>133919</v>
      </c>
      <c r="I74">
        <v>0</v>
      </c>
      <c r="J74">
        <v>0</v>
      </c>
      <c r="K74">
        <v>0</v>
      </c>
      <c r="L74">
        <v>24661</v>
      </c>
    </row>
    <row r="75" spans="1:12" x14ac:dyDescent="0.25">
      <c r="A75" t="s">
        <v>784</v>
      </c>
      <c r="B75" t="s">
        <v>784</v>
      </c>
      <c r="C75" t="s">
        <v>423</v>
      </c>
      <c r="D75" t="s">
        <v>423</v>
      </c>
      <c r="E75">
        <v>300320</v>
      </c>
      <c r="G75">
        <v>127612</v>
      </c>
      <c r="H75">
        <v>42942</v>
      </c>
      <c r="I75">
        <v>0</v>
      </c>
      <c r="J75">
        <v>0</v>
      </c>
      <c r="K75">
        <v>0</v>
      </c>
      <c r="L75">
        <v>147156</v>
      </c>
    </row>
    <row r="76" spans="1:12" x14ac:dyDescent="0.25">
      <c r="A76" t="s">
        <v>785</v>
      </c>
      <c r="B76" t="s">
        <v>785</v>
      </c>
      <c r="C76" t="s">
        <v>480</v>
      </c>
      <c r="D76" t="s">
        <v>480</v>
      </c>
      <c r="E76">
        <v>2806200</v>
      </c>
      <c r="F76" s="23">
        <v>44107</v>
      </c>
      <c r="G76">
        <v>1177154</v>
      </c>
      <c r="H76">
        <v>395227</v>
      </c>
      <c r="I76">
        <v>14978</v>
      </c>
      <c r="J76">
        <v>116</v>
      </c>
      <c r="K76">
        <v>14859</v>
      </c>
      <c r="L76">
        <v>226710</v>
      </c>
    </row>
    <row r="77" spans="1:12" x14ac:dyDescent="0.25">
      <c r="A77" t="s">
        <v>785</v>
      </c>
      <c r="B77" t="s">
        <v>785</v>
      </c>
      <c r="C77" t="s">
        <v>367</v>
      </c>
      <c r="D77" t="s">
        <v>367</v>
      </c>
      <c r="E77">
        <v>700843</v>
      </c>
      <c r="F77" s="23">
        <v>44227</v>
      </c>
      <c r="G77">
        <v>345175</v>
      </c>
      <c r="H77">
        <v>116424</v>
      </c>
      <c r="I77">
        <v>7381</v>
      </c>
      <c r="J77">
        <v>74</v>
      </c>
      <c r="K77">
        <v>7307</v>
      </c>
      <c r="L77">
        <v>105314</v>
      </c>
    </row>
    <row r="78" spans="1:12" x14ac:dyDescent="0.25">
      <c r="A78" t="s">
        <v>785</v>
      </c>
      <c r="B78" t="s">
        <v>785</v>
      </c>
      <c r="C78" t="s">
        <v>592</v>
      </c>
      <c r="D78" t="s">
        <v>592</v>
      </c>
      <c r="E78">
        <v>2029339</v>
      </c>
      <c r="F78" s="23">
        <v>44227</v>
      </c>
      <c r="G78">
        <v>935177</v>
      </c>
      <c r="H78">
        <v>351254</v>
      </c>
      <c r="I78">
        <v>7379</v>
      </c>
      <c r="J78">
        <v>112</v>
      </c>
      <c r="K78">
        <v>7267</v>
      </c>
      <c r="L78">
        <v>368465</v>
      </c>
    </row>
    <row r="79" spans="1:12" x14ac:dyDescent="0.25">
      <c r="A79" t="s">
        <v>785</v>
      </c>
      <c r="B79" t="s">
        <v>785</v>
      </c>
      <c r="C79" t="s">
        <v>476</v>
      </c>
      <c r="D79" t="s">
        <v>476</v>
      </c>
      <c r="E79">
        <v>2954367</v>
      </c>
      <c r="F79" s="23">
        <v>44100</v>
      </c>
      <c r="G79">
        <v>1430906</v>
      </c>
      <c r="H79">
        <v>480982</v>
      </c>
      <c r="I79">
        <v>27212</v>
      </c>
      <c r="J79">
        <v>457</v>
      </c>
      <c r="K79">
        <v>26754</v>
      </c>
      <c r="L79">
        <v>227276</v>
      </c>
    </row>
    <row r="80" spans="1:12" x14ac:dyDescent="0.25">
      <c r="A80" t="s">
        <v>785</v>
      </c>
      <c r="B80" t="s">
        <v>785</v>
      </c>
      <c r="C80" t="s">
        <v>674</v>
      </c>
      <c r="D80" t="s">
        <v>674</v>
      </c>
      <c r="E80">
        <v>3032226</v>
      </c>
      <c r="F80" s="23">
        <v>44227</v>
      </c>
      <c r="G80">
        <v>1494951</v>
      </c>
      <c r="H80">
        <v>650332</v>
      </c>
      <c r="I80">
        <v>25840</v>
      </c>
      <c r="J80">
        <v>309</v>
      </c>
      <c r="K80">
        <v>25531</v>
      </c>
      <c r="L80">
        <v>595033</v>
      </c>
    </row>
    <row r="81" spans="1:12" x14ac:dyDescent="0.25">
      <c r="A81" t="s">
        <v>785</v>
      </c>
      <c r="B81" t="s">
        <v>785</v>
      </c>
      <c r="C81" t="s">
        <v>634</v>
      </c>
      <c r="D81" t="s">
        <v>634</v>
      </c>
      <c r="E81">
        <v>2720155</v>
      </c>
      <c r="F81" s="23">
        <v>44227</v>
      </c>
      <c r="G81">
        <v>1291186</v>
      </c>
      <c r="H81">
        <v>382719</v>
      </c>
      <c r="I81">
        <v>10210</v>
      </c>
      <c r="J81">
        <v>159</v>
      </c>
      <c r="K81">
        <v>10051</v>
      </c>
      <c r="L81">
        <v>471543</v>
      </c>
    </row>
    <row r="82" spans="1:12" x14ac:dyDescent="0.25">
      <c r="A82" t="s">
        <v>785</v>
      </c>
      <c r="B82" t="s">
        <v>785</v>
      </c>
      <c r="C82" t="s">
        <v>631</v>
      </c>
      <c r="D82" t="s">
        <v>631</v>
      </c>
      <c r="E82">
        <v>1707643</v>
      </c>
      <c r="F82" s="23">
        <v>44227</v>
      </c>
      <c r="G82">
        <v>907374</v>
      </c>
      <c r="H82">
        <v>322555</v>
      </c>
      <c r="I82">
        <v>9248</v>
      </c>
      <c r="J82">
        <v>182</v>
      </c>
      <c r="K82">
        <v>9066</v>
      </c>
      <c r="L82">
        <v>466052</v>
      </c>
    </row>
    <row r="83" spans="1:12" x14ac:dyDescent="0.25">
      <c r="A83" t="s">
        <v>785</v>
      </c>
      <c r="B83" t="s">
        <v>785</v>
      </c>
      <c r="C83" t="s">
        <v>626</v>
      </c>
      <c r="D83" t="s">
        <v>626</v>
      </c>
      <c r="E83">
        <v>3921971</v>
      </c>
      <c r="F83" s="23">
        <v>44207</v>
      </c>
      <c r="G83">
        <v>1869372</v>
      </c>
      <c r="H83">
        <v>741553</v>
      </c>
      <c r="I83">
        <v>10937</v>
      </c>
      <c r="J83">
        <v>370</v>
      </c>
      <c r="K83">
        <v>10567</v>
      </c>
      <c r="L83">
        <v>453910</v>
      </c>
    </row>
    <row r="84" spans="1:12" x14ac:dyDescent="0.25">
      <c r="A84" t="s">
        <v>785</v>
      </c>
      <c r="B84" t="s">
        <v>785</v>
      </c>
      <c r="C84" t="s">
        <v>665</v>
      </c>
      <c r="D84" t="s">
        <v>665</v>
      </c>
      <c r="E84">
        <v>5082868</v>
      </c>
      <c r="F84" s="23">
        <v>44138</v>
      </c>
      <c r="G84">
        <v>2498559</v>
      </c>
      <c r="H84">
        <v>1002939</v>
      </c>
      <c r="I84">
        <v>19017</v>
      </c>
      <c r="J84">
        <v>430</v>
      </c>
      <c r="K84">
        <v>18585</v>
      </c>
      <c r="L84">
        <v>557640</v>
      </c>
    </row>
    <row r="85" spans="1:12" x14ac:dyDescent="0.25">
      <c r="A85" t="s">
        <v>785</v>
      </c>
      <c r="B85" t="s">
        <v>785</v>
      </c>
      <c r="C85" t="s">
        <v>730</v>
      </c>
      <c r="D85" t="s">
        <v>730</v>
      </c>
      <c r="E85">
        <v>4379383</v>
      </c>
      <c r="F85" s="23">
        <v>44227</v>
      </c>
      <c r="G85">
        <v>1925234</v>
      </c>
      <c r="H85">
        <v>722746</v>
      </c>
      <c r="I85">
        <v>33952</v>
      </c>
      <c r="J85">
        <v>280</v>
      </c>
      <c r="K85">
        <v>33672</v>
      </c>
      <c r="L85">
        <v>889335</v>
      </c>
    </row>
    <row r="86" spans="1:12" x14ac:dyDescent="0.25">
      <c r="A86" t="s">
        <v>785</v>
      </c>
      <c r="B86" t="s">
        <v>785</v>
      </c>
      <c r="C86" t="s">
        <v>670</v>
      </c>
      <c r="D86" t="s">
        <v>670</v>
      </c>
      <c r="E86">
        <v>2558037</v>
      </c>
      <c r="F86" s="23">
        <v>44227</v>
      </c>
      <c r="G86">
        <v>1286763</v>
      </c>
      <c r="H86">
        <v>481968</v>
      </c>
      <c r="I86">
        <v>16685</v>
      </c>
      <c r="J86">
        <v>94</v>
      </c>
      <c r="K86">
        <v>16591</v>
      </c>
      <c r="L86">
        <v>570996</v>
      </c>
    </row>
    <row r="87" spans="1:12" x14ac:dyDescent="0.25">
      <c r="A87" t="s">
        <v>785</v>
      </c>
      <c r="B87" t="s">
        <v>785</v>
      </c>
      <c r="C87" t="s">
        <v>578</v>
      </c>
      <c r="D87" t="s">
        <v>578</v>
      </c>
      <c r="E87">
        <v>1756078</v>
      </c>
      <c r="F87" s="23">
        <v>44227</v>
      </c>
      <c r="G87">
        <v>800488</v>
      </c>
      <c r="H87">
        <v>222093</v>
      </c>
      <c r="I87">
        <v>9418</v>
      </c>
      <c r="J87">
        <v>106</v>
      </c>
      <c r="K87">
        <v>9312</v>
      </c>
      <c r="L87">
        <v>346714</v>
      </c>
    </row>
    <row r="88" spans="1:12" x14ac:dyDescent="0.25">
      <c r="A88" t="s">
        <v>785</v>
      </c>
      <c r="B88" t="s">
        <v>785</v>
      </c>
      <c r="C88" t="s">
        <v>646</v>
      </c>
      <c r="D88" t="s">
        <v>646</v>
      </c>
      <c r="E88">
        <v>1124176</v>
      </c>
      <c r="F88" s="23">
        <v>44227</v>
      </c>
      <c r="G88">
        <v>498448</v>
      </c>
      <c r="H88">
        <v>184446</v>
      </c>
      <c r="I88">
        <v>10783</v>
      </c>
      <c r="J88">
        <v>109</v>
      </c>
      <c r="K88">
        <v>10674</v>
      </c>
      <c r="L88">
        <v>497646</v>
      </c>
    </row>
    <row r="89" spans="1:12" x14ac:dyDescent="0.25">
      <c r="A89" t="s">
        <v>785</v>
      </c>
      <c r="B89" t="s">
        <v>785</v>
      </c>
      <c r="C89" t="s">
        <v>623</v>
      </c>
      <c r="D89" t="s">
        <v>623</v>
      </c>
      <c r="E89">
        <v>1626900</v>
      </c>
      <c r="F89" s="23">
        <v>44227</v>
      </c>
      <c r="G89">
        <v>801438</v>
      </c>
      <c r="H89">
        <v>225437</v>
      </c>
      <c r="I89">
        <v>4984</v>
      </c>
      <c r="J89">
        <v>147</v>
      </c>
      <c r="K89">
        <v>4837</v>
      </c>
      <c r="L89">
        <v>444824</v>
      </c>
    </row>
    <row r="90" spans="1:12" x14ac:dyDescent="0.25">
      <c r="A90" t="s">
        <v>785</v>
      </c>
      <c r="B90" t="s">
        <v>785</v>
      </c>
      <c r="C90" t="s">
        <v>667</v>
      </c>
      <c r="D90" t="s">
        <v>667</v>
      </c>
      <c r="E90">
        <v>3068149</v>
      </c>
      <c r="F90" s="23">
        <v>44227</v>
      </c>
      <c r="G90">
        <v>1451838</v>
      </c>
      <c r="H90">
        <v>403046</v>
      </c>
      <c r="I90">
        <v>18145</v>
      </c>
      <c r="J90">
        <v>94</v>
      </c>
      <c r="K90">
        <v>18051</v>
      </c>
      <c r="L90">
        <v>565510</v>
      </c>
    </row>
    <row r="91" spans="1:12" x14ac:dyDescent="0.25">
      <c r="A91" t="s">
        <v>785</v>
      </c>
      <c r="B91" t="s">
        <v>785</v>
      </c>
      <c r="C91" t="s">
        <v>425</v>
      </c>
      <c r="D91" t="s">
        <v>425</v>
      </c>
      <c r="E91">
        <v>1657599</v>
      </c>
      <c r="F91" s="23">
        <v>44108</v>
      </c>
      <c r="G91">
        <v>775019</v>
      </c>
      <c r="H91">
        <v>222012</v>
      </c>
      <c r="I91">
        <v>10064</v>
      </c>
      <c r="J91">
        <v>88</v>
      </c>
      <c r="K91">
        <v>9976</v>
      </c>
      <c r="L91">
        <v>153372</v>
      </c>
    </row>
    <row r="92" spans="1:12" x14ac:dyDescent="0.25">
      <c r="A92" t="s">
        <v>785</v>
      </c>
      <c r="B92" t="s">
        <v>785</v>
      </c>
      <c r="C92" t="s">
        <v>538</v>
      </c>
      <c r="D92" t="s">
        <v>538</v>
      </c>
      <c r="E92">
        <v>1690948</v>
      </c>
      <c r="F92" s="23">
        <v>44227</v>
      </c>
      <c r="G92">
        <v>757066</v>
      </c>
      <c r="H92">
        <v>205274</v>
      </c>
      <c r="I92">
        <v>10128</v>
      </c>
      <c r="J92">
        <v>66</v>
      </c>
      <c r="K92">
        <v>10057</v>
      </c>
      <c r="L92">
        <v>299385</v>
      </c>
    </row>
    <row r="93" spans="1:12" x14ac:dyDescent="0.25">
      <c r="A93" t="s">
        <v>785</v>
      </c>
      <c r="B93" t="s">
        <v>785</v>
      </c>
      <c r="C93" t="s">
        <v>574</v>
      </c>
      <c r="D93" t="s">
        <v>574</v>
      </c>
      <c r="E93">
        <v>1000717</v>
      </c>
      <c r="F93" s="23">
        <v>44227</v>
      </c>
      <c r="G93">
        <v>461970</v>
      </c>
      <c r="H93">
        <v>138407</v>
      </c>
      <c r="I93">
        <v>7776</v>
      </c>
      <c r="J93">
        <v>102</v>
      </c>
      <c r="K93">
        <v>7674</v>
      </c>
      <c r="L93">
        <v>336322</v>
      </c>
    </row>
    <row r="94" spans="1:12" x14ac:dyDescent="0.25">
      <c r="A94" t="s">
        <v>785</v>
      </c>
      <c r="B94" t="s">
        <v>785</v>
      </c>
      <c r="C94" t="s">
        <v>628</v>
      </c>
      <c r="D94" t="s">
        <v>628</v>
      </c>
      <c r="E94">
        <v>1994618</v>
      </c>
      <c r="F94" s="23">
        <v>44227</v>
      </c>
      <c r="G94">
        <v>965767</v>
      </c>
      <c r="H94">
        <v>260408</v>
      </c>
      <c r="I94">
        <v>12547</v>
      </c>
      <c r="J94">
        <v>111</v>
      </c>
      <c r="K94">
        <v>12435</v>
      </c>
      <c r="L94">
        <v>461755</v>
      </c>
    </row>
    <row r="95" spans="1:12" x14ac:dyDescent="0.25">
      <c r="A95" t="s">
        <v>785</v>
      </c>
      <c r="B95" t="s">
        <v>785</v>
      </c>
      <c r="C95" t="s">
        <v>700</v>
      </c>
      <c r="D95" t="s">
        <v>700</v>
      </c>
      <c r="E95">
        <v>4476044</v>
      </c>
      <c r="F95" s="23">
        <v>44227</v>
      </c>
      <c r="G95">
        <v>1974159</v>
      </c>
      <c r="H95">
        <v>680214</v>
      </c>
      <c r="I95">
        <v>18365</v>
      </c>
      <c r="J95">
        <v>339</v>
      </c>
      <c r="K95">
        <v>18023</v>
      </c>
      <c r="L95">
        <v>724350</v>
      </c>
    </row>
    <row r="96" spans="1:12" x14ac:dyDescent="0.25">
      <c r="A96" t="s">
        <v>785</v>
      </c>
      <c r="B96" t="s">
        <v>785</v>
      </c>
      <c r="C96" t="s">
        <v>571</v>
      </c>
      <c r="D96" t="s">
        <v>571</v>
      </c>
      <c r="E96">
        <v>1359054</v>
      </c>
      <c r="F96" s="23">
        <v>44227</v>
      </c>
      <c r="G96">
        <v>707588</v>
      </c>
      <c r="H96">
        <v>264665</v>
      </c>
      <c r="I96">
        <v>15111</v>
      </c>
      <c r="J96">
        <v>158</v>
      </c>
      <c r="K96">
        <v>14953</v>
      </c>
      <c r="L96">
        <v>332767</v>
      </c>
    </row>
    <row r="97" spans="1:12" x14ac:dyDescent="0.25">
      <c r="A97" t="s">
        <v>785</v>
      </c>
      <c r="B97" t="s">
        <v>785</v>
      </c>
      <c r="C97" t="s">
        <v>701</v>
      </c>
      <c r="D97" t="s">
        <v>701</v>
      </c>
      <c r="E97">
        <v>4778610</v>
      </c>
      <c r="F97" s="23">
        <v>44227</v>
      </c>
      <c r="G97">
        <v>2253919</v>
      </c>
      <c r="H97">
        <v>717015</v>
      </c>
      <c r="I97">
        <v>31398</v>
      </c>
      <c r="J97">
        <v>621</v>
      </c>
      <c r="K97">
        <v>30777</v>
      </c>
      <c r="L97">
        <v>738350</v>
      </c>
    </row>
    <row r="98" spans="1:12" x14ac:dyDescent="0.25">
      <c r="A98" t="s">
        <v>785</v>
      </c>
      <c r="B98" t="s">
        <v>785</v>
      </c>
      <c r="C98" t="s">
        <v>676</v>
      </c>
      <c r="D98" t="s">
        <v>676</v>
      </c>
      <c r="E98">
        <v>2872523</v>
      </c>
      <c r="F98" s="23">
        <v>44227</v>
      </c>
      <c r="G98">
        <v>1393762</v>
      </c>
      <c r="H98">
        <v>638181</v>
      </c>
      <c r="I98">
        <v>23432</v>
      </c>
      <c r="J98">
        <v>468</v>
      </c>
      <c r="K98">
        <v>22964</v>
      </c>
      <c r="L98">
        <v>603062</v>
      </c>
    </row>
    <row r="99" spans="1:12" x14ac:dyDescent="0.25">
      <c r="A99" t="s">
        <v>785</v>
      </c>
      <c r="B99" t="s">
        <v>785</v>
      </c>
      <c r="C99" t="s">
        <v>567</v>
      </c>
      <c r="D99" t="s">
        <v>567</v>
      </c>
      <c r="E99">
        <v>2216653</v>
      </c>
      <c r="F99" s="23">
        <v>44151</v>
      </c>
      <c r="G99">
        <v>1062349</v>
      </c>
      <c r="H99">
        <v>274319</v>
      </c>
      <c r="I99">
        <v>10353</v>
      </c>
      <c r="J99">
        <v>178</v>
      </c>
      <c r="K99">
        <v>10174</v>
      </c>
      <c r="L99">
        <v>327690</v>
      </c>
    </row>
    <row r="100" spans="1:12" x14ac:dyDescent="0.25">
      <c r="A100" t="s">
        <v>785</v>
      </c>
      <c r="B100" t="s">
        <v>785</v>
      </c>
      <c r="C100" t="s">
        <v>693</v>
      </c>
      <c r="D100" t="s">
        <v>693</v>
      </c>
      <c r="E100">
        <v>5772804</v>
      </c>
      <c r="F100" s="23">
        <v>44227</v>
      </c>
      <c r="G100">
        <v>3421614</v>
      </c>
      <c r="H100">
        <v>2366474</v>
      </c>
      <c r="I100">
        <v>147007</v>
      </c>
      <c r="J100">
        <v>2334</v>
      </c>
      <c r="K100">
        <v>144651</v>
      </c>
      <c r="L100">
        <v>749741</v>
      </c>
    </row>
    <row r="101" spans="1:12" x14ac:dyDescent="0.25">
      <c r="A101" t="s">
        <v>785</v>
      </c>
      <c r="B101" t="s">
        <v>785</v>
      </c>
      <c r="C101" t="s">
        <v>672</v>
      </c>
      <c r="D101" t="s">
        <v>672</v>
      </c>
      <c r="E101">
        <v>3273127</v>
      </c>
      <c r="F101" s="23">
        <v>44201</v>
      </c>
      <c r="G101">
        <v>1603099</v>
      </c>
      <c r="H101">
        <v>729224</v>
      </c>
      <c r="I101">
        <v>24427</v>
      </c>
      <c r="J101">
        <v>180</v>
      </c>
      <c r="K101">
        <v>24247</v>
      </c>
      <c r="L101">
        <v>580969</v>
      </c>
    </row>
    <row r="102" spans="1:12" x14ac:dyDescent="0.25">
      <c r="A102" t="s">
        <v>785</v>
      </c>
      <c r="B102" t="s">
        <v>785</v>
      </c>
      <c r="C102" t="s">
        <v>659</v>
      </c>
      <c r="D102" t="s">
        <v>659</v>
      </c>
      <c r="E102">
        <v>2962593</v>
      </c>
      <c r="F102" s="23">
        <v>44227</v>
      </c>
      <c r="G102">
        <v>1498172</v>
      </c>
      <c r="H102">
        <v>465660</v>
      </c>
      <c r="I102">
        <v>13980</v>
      </c>
      <c r="J102">
        <v>271</v>
      </c>
      <c r="K102">
        <v>13707</v>
      </c>
      <c r="L102">
        <v>528543</v>
      </c>
    </row>
    <row r="103" spans="1:12" x14ac:dyDescent="0.25">
      <c r="A103" t="s">
        <v>785</v>
      </c>
      <c r="B103" t="s">
        <v>785</v>
      </c>
      <c r="C103" t="s">
        <v>588</v>
      </c>
      <c r="D103" t="s">
        <v>588</v>
      </c>
      <c r="E103">
        <v>1897102</v>
      </c>
      <c r="F103" s="23">
        <v>44227</v>
      </c>
      <c r="G103">
        <v>995618</v>
      </c>
      <c r="H103">
        <v>366567</v>
      </c>
      <c r="I103">
        <v>17616</v>
      </c>
      <c r="J103">
        <v>134</v>
      </c>
      <c r="K103">
        <v>17482</v>
      </c>
      <c r="L103">
        <v>365135</v>
      </c>
    </row>
    <row r="104" spans="1:12" x14ac:dyDescent="0.25">
      <c r="A104" t="s">
        <v>785</v>
      </c>
      <c r="B104" t="s">
        <v>785</v>
      </c>
      <c r="C104" t="s">
        <v>680</v>
      </c>
      <c r="D104" t="s">
        <v>680</v>
      </c>
      <c r="E104">
        <v>4254782</v>
      </c>
      <c r="F104" s="23">
        <v>44227</v>
      </c>
      <c r="G104">
        <v>1991102</v>
      </c>
      <c r="H104">
        <v>555728</v>
      </c>
      <c r="I104">
        <v>20020</v>
      </c>
      <c r="J104">
        <v>155</v>
      </c>
      <c r="K104">
        <v>19864</v>
      </c>
      <c r="L104">
        <v>624579</v>
      </c>
    </row>
    <row r="105" spans="1:12" x14ac:dyDescent="0.25">
      <c r="A105" t="s">
        <v>785</v>
      </c>
      <c r="B105" t="s">
        <v>785</v>
      </c>
      <c r="C105" t="s">
        <v>713</v>
      </c>
      <c r="D105" t="s">
        <v>713</v>
      </c>
      <c r="E105">
        <v>3943098</v>
      </c>
      <c r="F105" s="23">
        <v>44227</v>
      </c>
      <c r="G105">
        <v>1868014</v>
      </c>
      <c r="H105">
        <v>736766</v>
      </c>
      <c r="I105">
        <v>23278</v>
      </c>
      <c r="J105">
        <v>255</v>
      </c>
      <c r="K105">
        <v>23020</v>
      </c>
      <c r="L105">
        <v>773112</v>
      </c>
    </row>
    <row r="106" spans="1:12" x14ac:dyDescent="0.25">
      <c r="A106" t="s">
        <v>785</v>
      </c>
      <c r="B106" t="s">
        <v>785</v>
      </c>
      <c r="C106" t="s">
        <v>417</v>
      </c>
      <c r="D106" t="s">
        <v>417</v>
      </c>
      <c r="E106">
        <v>634927</v>
      </c>
      <c r="F106" s="23">
        <v>44227</v>
      </c>
      <c r="G106">
        <v>287209</v>
      </c>
      <c r="H106">
        <v>95322</v>
      </c>
      <c r="I106">
        <v>7693</v>
      </c>
      <c r="J106">
        <v>75</v>
      </c>
      <c r="K106">
        <v>7618</v>
      </c>
      <c r="L106">
        <v>146194</v>
      </c>
    </row>
    <row r="107" spans="1:12" x14ac:dyDescent="0.25">
      <c r="A107" t="s">
        <v>785</v>
      </c>
      <c r="B107" t="s">
        <v>785</v>
      </c>
      <c r="C107" t="s">
        <v>460</v>
      </c>
      <c r="D107" t="s">
        <v>460</v>
      </c>
      <c r="E107">
        <v>656916</v>
      </c>
      <c r="F107" s="23">
        <v>44151</v>
      </c>
      <c r="G107">
        <v>300967</v>
      </c>
      <c r="H107">
        <v>108766</v>
      </c>
      <c r="I107">
        <v>4404</v>
      </c>
      <c r="J107">
        <v>36</v>
      </c>
      <c r="K107">
        <v>4368</v>
      </c>
      <c r="L107">
        <v>201633</v>
      </c>
    </row>
    <row r="108" spans="1:12" x14ac:dyDescent="0.25">
      <c r="A108" t="s">
        <v>785</v>
      </c>
      <c r="B108" t="s">
        <v>785</v>
      </c>
      <c r="C108" t="s">
        <v>627</v>
      </c>
      <c r="D108" t="s">
        <v>627</v>
      </c>
      <c r="E108">
        <v>3419622</v>
      </c>
      <c r="F108" s="23">
        <v>44227</v>
      </c>
      <c r="G108">
        <v>1511464</v>
      </c>
      <c r="H108">
        <v>424182</v>
      </c>
      <c r="I108">
        <v>9185</v>
      </c>
      <c r="J108">
        <v>127</v>
      </c>
      <c r="K108">
        <v>9058</v>
      </c>
      <c r="L108">
        <v>457819</v>
      </c>
    </row>
    <row r="109" spans="1:12" x14ac:dyDescent="0.25">
      <c r="A109" t="s">
        <v>785</v>
      </c>
      <c r="B109" t="s">
        <v>785</v>
      </c>
      <c r="C109" t="s">
        <v>663</v>
      </c>
      <c r="D109" t="s">
        <v>663</v>
      </c>
      <c r="E109">
        <v>3318176</v>
      </c>
      <c r="F109" s="23">
        <v>44227</v>
      </c>
      <c r="G109">
        <v>1670590</v>
      </c>
      <c r="H109">
        <v>684755</v>
      </c>
      <c r="I109">
        <v>15195</v>
      </c>
      <c r="J109">
        <v>170</v>
      </c>
      <c r="K109">
        <v>15025</v>
      </c>
      <c r="L109">
        <v>544035</v>
      </c>
    </row>
    <row r="110" spans="1:12" x14ac:dyDescent="0.25">
      <c r="A110" t="s">
        <v>785</v>
      </c>
      <c r="B110" t="s">
        <v>785</v>
      </c>
      <c r="C110" t="s">
        <v>630</v>
      </c>
      <c r="D110" t="s">
        <v>630</v>
      </c>
      <c r="E110">
        <v>2228397</v>
      </c>
      <c r="F110" s="23">
        <v>44227</v>
      </c>
      <c r="G110">
        <v>1069993</v>
      </c>
      <c r="H110">
        <v>369925</v>
      </c>
      <c r="I110">
        <v>17222</v>
      </c>
      <c r="J110">
        <v>129</v>
      </c>
      <c r="K110">
        <v>17093</v>
      </c>
      <c r="L110">
        <v>465122</v>
      </c>
    </row>
    <row r="111" spans="1:12" x14ac:dyDescent="0.25">
      <c r="A111" t="s">
        <v>785</v>
      </c>
      <c r="B111" t="s">
        <v>785</v>
      </c>
      <c r="C111" t="s">
        <v>525</v>
      </c>
      <c r="D111" t="s">
        <v>525</v>
      </c>
      <c r="E111">
        <v>3495021</v>
      </c>
      <c r="F111" s="23">
        <v>44227</v>
      </c>
      <c r="G111">
        <v>1671469</v>
      </c>
      <c r="H111">
        <v>478638</v>
      </c>
      <c r="I111">
        <v>19827</v>
      </c>
      <c r="J111">
        <v>192</v>
      </c>
      <c r="K111">
        <v>19632</v>
      </c>
      <c r="L111">
        <v>285797</v>
      </c>
    </row>
    <row r="112" spans="1:12" x14ac:dyDescent="0.25">
      <c r="A112" t="s">
        <v>785</v>
      </c>
      <c r="B112" t="s">
        <v>785</v>
      </c>
      <c r="C112" t="s">
        <v>666</v>
      </c>
      <c r="D112" t="s">
        <v>666</v>
      </c>
      <c r="E112">
        <v>3935042</v>
      </c>
      <c r="F112" s="23">
        <v>44227</v>
      </c>
      <c r="G112">
        <v>1784016</v>
      </c>
      <c r="H112">
        <v>469332</v>
      </c>
      <c r="I112">
        <v>20890</v>
      </c>
      <c r="J112">
        <v>358</v>
      </c>
      <c r="K112">
        <v>20532</v>
      </c>
      <c r="L112">
        <v>562223</v>
      </c>
    </row>
    <row r="113" spans="1:12" x14ac:dyDescent="0.25">
      <c r="A113" t="s">
        <v>719</v>
      </c>
      <c r="B113" t="s">
        <v>719</v>
      </c>
      <c r="C113" t="s">
        <v>719</v>
      </c>
      <c r="D113" t="s">
        <v>719</v>
      </c>
      <c r="E113">
        <v>1055450</v>
      </c>
      <c r="F113" s="23">
        <v>44500</v>
      </c>
      <c r="G113">
        <v>926035</v>
      </c>
      <c r="H113">
        <v>546981</v>
      </c>
      <c r="I113">
        <v>65351</v>
      </c>
      <c r="J113">
        <v>820</v>
      </c>
      <c r="K113">
        <v>64495</v>
      </c>
      <c r="L113">
        <v>825526</v>
      </c>
    </row>
    <row r="114" spans="1:12" x14ac:dyDescent="0.25">
      <c r="A114" t="s">
        <v>818</v>
      </c>
      <c r="B114" t="s">
        <v>818</v>
      </c>
      <c r="C114" t="s">
        <v>107</v>
      </c>
      <c r="D114" t="s">
        <v>107</v>
      </c>
      <c r="E114">
        <v>826165</v>
      </c>
      <c r="F114" s="23">
        <v>43996</v>
      </c>
      <c r="G114">
        <v>537459</v>
      </c>
      <c r="H114">
        <v>271570</v>
      </c>
      <c r="I114">
        <v>27278</v>
      </c>
      <c r="J114">
        <v>396</v>
      </c>
      <c r="K114">
        <v>26880</v>
      </c>
      <c r="L114">
        <v>16388</v>
      </c>
    </row>
    <row r="115" spans="1:12" x14ac:dyDescent="0.25">
      <c r="A115" t="s">
        <v>818</v>
      </c>
      <c r="B115" t="s">
        <v>818</v>
      </c>
      <c r="C115" t="s">
        <v>118</v>
      </c>
      <c r="D115" t="s">
        <v>118</v>
      </c>
      <c r="E115">
        <v>1305343</v>
      </c>
      <c r="F115" s="23">
        <v>43996</v>
      </c>
      <c r="G115">
        <v>617777</v>
      </c>
      <c r="H115">
        <v>211945</v>
      </c>
      <c r="I115">
        <v>43085</v>
      </c>
      <c r="J115">
        <v>471</v>
      </c>
      <c r="K115">
        <v>42611</v>
      </c>
      <c r="L115">
        <v>25358</v>
      </c>
    </row>
    <row r="116" spans="1:12" x14ac:dyDescent="0.25">
      <c r="A116" t="s">
        <v>818</v>
      </c>
      <c r="B116" t="s">
        <v>818</v>
      </c>
      <c r="C116" t="s">
        <v>125</v>
      </c>
      <c r="D116" t="s">
        <v>125</v>
      </c>
      <c r="E116">
        <v>1302253</v>
      </c>
      <c r="F116" s="23">
        <v>43974</v>
      </c>
      <c r="G116">
        <v>443759</v>
      </c>
      <c r="H116">
        <v>178775</v>
      </c>
      <c r="I116">
        <v>21066</v>
      </c>
      <c r="J116">
        <v>188</v>
      </c>
      <c r="K116">
        <v>20845</v>
      </c>
      <c r="L116">
        <v>15055</v>
      </c>
    </row>
    <row r="117" spans="1:12" x14ac:dyDescent="0.25">
      <c r="A117" t="s">
        <v>818</v>
      </c>
      <c r="B117" t="s">
        <v>818</v>
      </c>
      <c r="C117" t="s">
        <v>86</v>
      </c>
      <c r="D117" t="s">
        <v>86</v>
      </c>
      <c r="E117">
        <v>229832</v>
      </c>
      <c r="F117" s="23">
        <v>43996</v>
      </c>
      <c r="G117">
        <v>103247</v>
      </c>
      <c r="H117">
        <v>44245</v>
      </c>
      <c r="I117">
        <v>8324</v>
      </c>
      <c r="J117">
        <v>55</v>
      </c>
      <c r="K117">
        <v>8263</v>
      </c>
      <c r="L117">
        <v>5401</v>
      </c>
    </row>
    <row r="118" spans="1:12" x14ac:dyDescent="0.25">
      <c r="A118" t="s">
        <v>818</v>
      </c>
      <c r="B118" t="s">
        <v>818</v>
      </c>
      <c r="C118" t="s">
        <v>84</v>
      </c>
      <c r="D118" t="s">
        <v>84</v>
      </c>
      <c r="E118">
        <v>533638</v>
      </c>
      <c r="F118" s="23">
        <v>43996</v>
      </c>
      <c r="G118">
        <v>158243</v>
      </c>
      <c r="H118">
        <v>80855</v>
      </c>
      <c r="I118">
        <v>10840</v>
      </c>
      <c r="J118">
        <v>25</v>
      </c>
      <c r="K118">
        <v>10809</v>
      </c>
      <c r="L118">
        <v>6588</v>
      </c>
    </row>
    <row r="119" spans="1:12" x14ac:dyDescent="0.25">
      <c r="A119" t="s">
        <v>818</v>
      </c>
      <c r="B119" t="s">
        <v>818</v>
      </c>
      <c r="C119" t="s">
        <v>91</v>
      </c>
      <c r="D119" t="s">
        <v>91</v>
      </c>
      <c r="E119">
        <v>799199</v>
      </c>
      <c r="F119" s="23">
        <v>43996</v>
      </c>
      <c r="G119">
        <v>509782</v>
      </c>
      <c r="H119">
        <v>224591</v>
      </c>
      <c r="I119">
        <v>27239</v>
      </c>
      <c r="J119">
        <v>545</v>
      </c>
      <c r="K119">
        <v>26690</v>
      </c>
      <c r="L119">
        <v>15120</v>
      </c>
    </row>
    <row r="120" spans="1:12" x14ac:dyDescent="0.25">
      <c r="A120" t="s">
        <v>818</v>
      </c>
      <c r="B120" t="s">
        <v>818</v>
      </c>
      <c r="C120" t="s">
        <v>128</v>
      </c>
      <c r="D120" t="s">
        <v>128</v>
      </c>
      <c r="E120">
        <v>3343079</v>
      </c>
      <c r="F120" s="23">
        <v>43996</v>
      </c>
      <c r="G120">
        <v>1012391</v>
      </c>
      <c r="H120">
        <v>525445</v>
      </c>
      <c r="I120">
        <v>96880</v>
      </c>
      <c r="J120">
        <v>1798</v>
      </c>
      <c r="K120">
        <v>95028</v>
      </c>
      <c r="L120">
        <v>53460</v>
      </c>
    </row>
    <row r="121" spans="1:12" x14ac:dyDescent="0.25">
      <c r="A121" t="s">
        <v>818</v>
      </c>
      <c r="B121" t="s">
        <v>818</v>
      </c>
      <c r="C121" t="s">
        <v>101</v>
      </c>
      <c r="D121" t="s">
        <v>101</v>
      </c>
      <c r="E121">
        <v>597653</v>
      </c>
      <c r="F121" s="23">
        <v>43996</v>
      </c>
      <c r="G121">
        <v>293987</v>
      </c>
      <c r="H121">
        <v>99137</v>
      </c>
      <c r="I121">
        <v>19701</v>
      </c>
      <c r="J121">
        <v>194</v>
      </c>
      <c r="K121">
        <v>19506</v>
      </c>
      <c r="L121">
        <v>11946</v>
      </c>
    </row>
    <row r="122" spans="1:12" x14ac:dyDescent="0.25">
      <c r="A122" t="s">
        <v>818</v>
      </c>
      <c r="B122" t="s">
        <v>818</v>
      </c>
      <c r="C122" t="s">
        <v>121</v>
      </c>
      <c r="D122" t="s">
        <v>121</v>
      </c>
      <c r="E122">
        <v>1620632</v>
      </c>
      <c r="F122" s="23">
        <v>43996</v>
      </c>
      <c r="G122">
        <v>896087</v>
      </c>
      <c r="H122">
        <v>317605</v>
      </c>
      <c r="I122">
        <v>57636</v>
      </c>
      <c r="J122">
        <v>838</v>
      </c>
      <c r="K122">
        <v>56766</v>
      </c>
      <c r="L122">
        <v>32834</v>
      </c>
    </row>
    <row r="123" spans="1:12" x14ac:dyDescent="0.25">
      <c r="A123" t="s">
        <v>818</v>
      </c>
      <c r="B123" t="s">
        <v>818</v>
      </c>
      <c r="C123" t="s">
        <v>105</v>
      </c>
      <c r="D123" t="s">
        <v>105</v>
      </c>
      <c r="E123">
        <v>852043</v>
      </c>
      <c r="F123" s="23">
        <v>43996</v>
      </c>
      <c r="G123">
        <v>435884</v>
      </c>
      <c r="H123">
        <v>182747</v>
      </c>
      <c r="I123">
        <v>27093</v>
      </c>
      <c r="J123">
        <v>212</v>
      </c>
      <c r="K123">
        <v>26867</v>
      </c>
      <c r="L123">
        <v>16088</v>
      </c>
    </row>
    <row r="124" spans="1:12" x14ac:dyDescent="0.25">
      <c r="A124" t="s">
        <v>818</v>
      </c>
      <c r="B124" t="s">
        <v>818</v>
      </c>
      <c r="C124" t="s">
        <v>109</v>
      </c>
      <c r="D124" t="s">
        <v>109</v>
      </c>
      <c r="E124">
        <v>584667</v>
      </c>
      <c r="F124" s="23">
        <v>43996</v>
      </c>
      <c r="G124">
        <v>402362</v>
      </c>
      <c r="H124">
        <v>173494</v>
      </c>
      <c r="I124">
        <v>22771</v>
      </c>
      <c r="J124">
        <v>267</v>
      </c>
      <c r="K124">
        <v>22503</v>
      </c>
      <c r="L124">
        <v>14214</v>
      </c>
    </row>
    <row r="125" spans="1:12" x14ac:dyDescent="0.25">
      <c r="A125" t="s">
        <v>818</v>
      </c>
      <c r="B125" t="s">
        <v>818</v>
      </c>
      <c r="C125" t="s">
        <v>93</v>
      </c>
      <c r="D125" t="s">
        <v>93</v>
      </c>
      <c r="E125">
        <v>578326</v>
      </c>
      <c r="F125" s="23">
        <v>43996</v>
      </c>
      <c r="G125">
        <v>317695</v>
      </c>
      <c r="H125">
        <v>100468</v>
      </c>
      <c r="I125">
        <v>13139</v>
      </c>
      <c r="J125">
        <v>99</v>
      </c>
      <c r="K125">
        <v>13036</v>
      </c>
      <c r="L125">
        <v>8176</v>
      </c>
    </row>
    <row r="126" spans="1:12" x14ac:dyDescent="0.25">
      <c r="A126" t="s">
        <v>818</v>
      </c>
      <c r="B126" t="s">
        <v>818</v>
      </c>
      <c r="C126" t="s">
        <v>151</v>
      </c>
      <c r="D126" t="s">
        <v>151</v>
      </c>
      <c r="E126">
        <v>1206563</v>
      </c>
      <c r="F126" s="23">
        <v>43996</v>
      </c>
      <c r="G126">
        <v>650457</v>
      </c>
      <c r="H126">
        <v>287588</v>
      </c>
      <c r="I126">
        <v>54847</v>
      </c>
      <c r="J126">
        <v>580</v>
      </c>
      <c r="K126">
        <v>54228</v>
      </c>
      <c r="L126">
        <v>37457</v>
      </c>
    </row>
    <row r="127" spans="1:12" x14ac:dyDescent="0.25">
      <c r="A127" t="s">
        <v>818</v>
      </c>
      <c r="B127" t="s">
        <v>818</v>
      </c>
      <c r="C127" t="s">
        <v>106</v>
      </c>
      <c r="D127" t="s">
        <v>106</v>
      </c>
      <c r="E127">
        <v>659039</v>
      </c>
      <c r="F127" s="23">
        <v>43996</v>
      </c>
      <c r="G127">
        <v>375503</v>
      </c>
      <c r="H127">
        <v>128177</v>
      </c>
      <c r="I127">
        <v>26980</v>
      </c>
      <c r="J127">
        <v>177</v>
      </c>
      <c r="K127">
        <v>26798</v>
      </c>
      <c r="L127">
        <v>16179</v>
      </c>
    </row>
    <row r="128" spans="1:12" x14ac:dyDescent="0.25">
      <c r="A128" t="s">
        <v>818</v>
      </c>
      <c r="B128" t="s">
        <v>818</v>
      </c>
      <c r="C128" t="s">
        <v>104</v>
      </c>
      <c r="D128" t="s">
        <v>104</v>
      </c>
      <c r="E128">
        <v>1032275</v>
      </c>
      <c r="F128" s="23">
        <v>43996</v>
      </c>
      <c r="G128">
        <v>738333</v>
      </c>
      <c r="H128">
        <v>428365</v>
      </c>
      <c r="I128">
        <v>31365</v>
      </c>
      <c r="J128">
        <v>365</v>
      </c>
      <c r="K128">
        <v>31000</v>
      </c>
      <c r="L128">
        <v>17865</v>
      </c>
    </row>
    <row r="129" spans="1:12" x14ac:dyDescent="0.25">
      <c r="A129" t="s">
        <v>818</v>
      </c>
      <c r="B129" t="s">
        <v>818</v>
      </c>
      <c r="C129" t="s">
        <v>112</v>
      </c>
      <c r="D129" t="s">
        <v>112</v>
      </c>
      <c r="E129">
        <v>701707</v>
      </c>
      <c r="F129" s="23">
        <v>43996</v>
      </c>
      <c r="G129">
        <v>282508</v>
      </c>
      <c r="H129">
        <v>109857</v>
      </c>
      <c r="I129">
        <v>23921</v>
      </c>
      <c r="J129">
        <v>167</v>
      </c>
      <c r="K129">
        <v>23753</v>
      </c>
      <c r="L129">
        <v>14882</v>
      </c>
    </row>
    <row r="130" spans="1:12" x14ac:dyDescent="0.25">
      <c r="A130" t="s">
        <v>818</v>
      </c>
      <c r="B130" t="s">
        <v>818</v>
      </c>
      <c r="C130" t="s">
        <v>81</v>
      </c>
      <c r="D130" t="s">
        <v>81</v>
      </c>
      <c r="E130">
        <v>140206</v>
      </c>
      <c r="F130" s="23">
        <v>43996</v>
      </c>
      <c r="G130">
        <v>53032</v>
      </c>
      <c r="H130">
        <v>19468</v>
      </c>
      <c r="I130">
        <v>4019</v>
      </c>
      <c r="J130">
        <v>14</v>
      </c>
      <c r="K130">
        <v>4005</v>
      </c>
      <c r="L130">
        <v>2813</v>
      </c>
    </row>
    <row r="131" spans="1:12" x14ac:dyDescent="0.25">
      <c r="A131" t="s">
        <v>818</v>
      </c>
      <c r="B131" t="s">
        <v>818</v>
      </c>
      <c r="C131" t="s">
        <v>168</v>
      </c>
      <c r="D131" t="s">
        <v>168</v>
      </c>
      <c r="E131">
        <v>4062160</v>
      </c>
      <c r="F131" s="23">
        <v>43996</v>
      </c>
      <c r="G131">
        <v>1557999</v>
      </c>
      <c r="H131">
        <v>915437</v>
      </c>
      <c r="I131">
        <v>158035</v>
      </c>
      <c r="J131">
        <v>3139</v>
      </c>
      <c r="K131">
        <v>154852</v>
      </c>
      <c r="L131">
        <v>91721</v>
      </c>
    </row>
    <row r="132" spans="1:12" x14ac:dyDescent="0.25">
      <c r="A132" t="s">
        <v>818</v>
      </c>
      <c r="B132" t="s">
        <v>818</v>
      </c>
      <c r="C132" t="s">
        <v>402</v>
      </c>
      <c r="D132" t="s">
        <v>402</v>
      </c>
      <c r="E132">
        <v>1537520</v>
      </c>
      <c r="F132" s="23">
        <v>44144</v>
      </c>
      <c r="G132">
        <v>1028876</v>
      </c>
      <c r="H132">
        <v>530711</v>
      </c>
      <c r="I132">
        <v>56077</v>
      </c>
      <c r="J132">
        <v>515</v>
      </c>
      <c r="K132">
        <v>55557</v>
      </c>
      <c r="L132">
        <v>152985</v>
      </c>
    </row>
    <row r="133" spans="1:12" x14ac:dyDescent="0.25">
      <c r="A133" t="s">
        <v>818</v>
      </c>
      <c r="B133" t="s">
        <v>818</v>
      </c>
      <c r="C133" t="s">
        <v>95</v>
      </c>
      <c r="D133" t="s">
        <v>95</v>
      </c>
      <c r="E133">
        <v>249000</v>
      </c>
      <c r="F133" s="23">
        <v>43996</v>
      </c>
      <c r="G133">
        <v>134654</v>
      </c>
      <c r="H133">
        <v>81437</v>
      </c>
      <c r="I133">
        <v>8066</v>
      </c>
      <c r="J133">
        <v>20</v>
      </c>
      <c r="K133">
        <v>8041</v>
      </c>
      <c r="L133">
        <v>5756</v>
      </c>
    </row>
    <row r="134" spans="1:12" x14ac:dyDescent="0.25">
      <c r="A134" t="s">
        <v>818</v>
      </c>
      <c r="B134" t="s">
        <v>818</v>
      </c>
      <c r="C134" t="s">
        <v>96</v>
      </c>
      <c r="D134" t="s">
        <v>96</v>
      </c>
      <c r="E134">
        <v>660280</v>
      </c>
      <c r="F134" s="23">
        <v>43996</v>
      </c>
      <c r="G134">
        <v>419247</v>
      </c>
      <c r="H134">
        <v>163526</v>
      </c>
      <c r="I134">
        <v>29029</v>
      </c>
      <c r="J134">
        <v>224</v>
      </c>
      <c r="K134">
        <v>28805</v>
      </c>
      <c r="L134">
        <v>16344</v>
      </c>
    </row>
    <row r="135" spans="1:12" x14ac:dyDescent="0.25">
      <c r="A135" t="s">
        <v>818</v>
      </c>
      <c r="B135" t="s">
        <v>818</v>
      </c>
      <c r="C135" t="s">
        <v>370</v>
      </c>
      <c r="D135" t="s">
        <v>370</v>
      </c>
      <c r="E135">
        <v>420661</v>
      </c>
      <c r="F135" s="23">
        <v>44153</v>
      </c>
      <c r="G135">
        <v>468885</v>
      </c>
      <c r="H135">
        <v>277031</v>
      </c>
      <c r="I135">
        <v>33673</v>
      </c>
      <c r="J135">
        <v>245</v>
      </c>
      <c r="K135">
        <v>33426</v>
      </c>
      <c r="L135">
        <v>120414</v>
      </c>
    </row>
    <row r="136" spans="1:12" x14ac:dyDescent="0.25">
      <c r="A136" t="s">
        <v>818</v>
      </c>
      <c r="B136" t="s">
        <v>818</v>
      </c>
      <c r="C136" t="s">
        <v>100</v>
      </c>
      <c r="D136" t="s">
        <v>100</v>
      </c>
      <c r="E136">
        <v>748593</v>
      </c>
      <c r="F136" s="23">
        <v>43996</v>
      </c>
      <c r="G136">
        <v>405744</v>
      </c>
      <c r="H136">
        <v>171484</v>
      </c>
      <c r="I136">
        <v>23636</v>
      </c>
      <c r="J136">
        <v>224</v>
      </c>
      <c r="K136">
        <v>23407</v>
      </c>
      <c r="L136">
        <v>13869</v>
      </c>
    </row>
    <row r="137" spans="1:12" x14ac:dyDescent="0.25">
      <c r="A137" t="s">
        <v>809</v>
      </c>
      <c r="B137" t="s">
        <v>809</v>
      </c>
      <c r="C137" t="s">
        <v>250</v>
      </c>
      <c r="D137" t="s">
        <v>250</v>
      </c>
      <c r="E137">
        <v>343709</v>
      </c>
      <c r="F137" s="23">
        <v>44124</v>
      </c>
      <c r="G137">
        <v>387772</v>
      </c>
      <c r="H137">
        <v>183553</v>
      </c>
      <c r="I137">
        <v>5920</v>
      </c>
      <c r="J137">
        <v>3</v>
      </c>
      <c r="K137">
        <v>5910</v>
      </c>
      <c r="L137">
        <v>47773</v>
      </c>
    </row>
    <row r="138" spans="1:12" x14ac:dyDescent="0.25">
      <c r="A138" t="s">
        <v>809</v>
      </c>
      <c r="B138" t="s">
        <v>809</v>
      </c>
      <c r="C138" t="s">
        <v>187</v>
      </c>
      <c r="D138" t="s">
        <v>187</v>
      </c>
      <c r="E138">
        <v>191173</v>
      </c>
      <c r="F138" s="23">
        <v>44124</v>
      </c>
      <c r="G138">
        <v>234202</v>
      </c>
      <c r="H138">
        <v>155547</v>
      </c>
      <c r="I138">
        <v>3543</v>
      </c>
      <c r="J138">
        <v>1</v>
      </c>
      <c r="K138">
        <v>3516</v>
      </c>
      <c r="L138">
        <v>21109</v>
      </c>
    </row>
    <row r="139" spans="1:12" x14ac:dyDescent="0.25">
      <c r="A139" t="s">
        <v>809</v>
      </c>
      <c r="B139" t="s">
        <v>809</v>
      </c>
      <c r="C139" t="s">
        <v>146</v>
      </c>
      <c r="D139" t="s">
        <v>146</v>
      </c>
      <c r="E139">
        <v>52074</v>
      </c>
      <c r="F139" s="23">
        <v>44124</v>
      </c>
      <c r="G139">
        <v>38779</v>
      </c>
      <c r="H139">
        <v>31153</v>
      </c>
      <c r="I139">
        <v>1218</v>
      </c>
      <c r="J139">
        <v>0</v>
      </c>
      <c r="K139">
        <v>1218</v>
      </c>
      <c r="L139">
        <v>8868</v>
      </c>
    </row>
    <row r="140" spans="1:12" x14ac:dyDescent="0.25">
      <c r="A140" t="s">
        <v>781</v>
      </c>
      <c r="B140" t="s">
        <v>781</v>
      </c>
      <c r="C140" t="s">
        <v>781</v>
      </c>
      <c r="D140" t="s">
        <v>781</v>
      </c>
      <c r="E140">
        <v>19814000</v>
      </c>
      <c r="F140" s="23">
        <v>44500</v>
      </c>
      <c r="G140">
        <v>13055636</v>
      </c>
      <c r="H140">
        <v>7425404</v>
      </c>
      <c r="I140">
        <v>1439870</v>
      </c>
      <c r="J140">
        <v>25091</v>
      </c>
      <c r="K140">
        <v>1414431</v>
      </c>
      <c r="L140">
        <v>30147688</v>
      </c>
    </row>
    <row r="141" spans="1:12" x14ac:dyDescent="0.25">
      <c r="A141" t="s">
        <v>786</v>
      </c>
      <c r="B141" t="s">
        <v>786</v>
      </c>
      <c r="C141" t="s">
        <v>608</v>
      </c>
      <c r="D141" t="s">
        <v>608</v>
      </c>
      <c r="E141">
        <v>817761</v>
      </c>
      <c r="G141">
        <v>600586</v>
      </c>
      <c r="H141">
        <v>424066</v>
      </c>
      <c r="I141">
        <v>0</v>
      </c>
      <c r="J141">
        <v>0</v>
      </c>
      <c r="K141">
        <v>0</v>
      </c>
      <c r="L141">
        <v>400702</v>
      </c>
    </row>
    <row r="142" spans="1:12" x14ac:dyDescent="0.25">
      <c r="A142" t="s">
        <v>786</v>
      </c>
      <c r="B142" t="s">
        <v>786</v>
      </c>
      <c r="C142" t="s">
        <v>561</v>
      </c>
      <c r="D142" t="s">
        <v>561</v>
      </c>
      <c r="E142">
        <v>639962</v>
      </c>
      <c r="G142">
        <v>661972</v>
      </c>
      <c r="H142">
        <v>487016</v>
      </c>
      <c r="I142">
        <v>0</v>
      </c>
      <c r="J142">
        <v>0</v>
      </c>
      <c r="K142">
        <v>0</v>
      </c>
      <c r="L142">
        <v>313581</v>
      </c>
    </row>
    <row r="143" spans="1:12" x14ac:dyDescent="0.25">
      <c r="A143" t="s">
        <v>787</v>
      </c>
      <c r="B143" t="s">
        <v>787</v>
      </c>
      <c r="C143" t="s">
        <v>773</v>
      </c>
      <c r="D143" t="s">
        <v>773</v>
      </c>
      <c r="E143">
        <v>7208200</v>
      </c>
      <c r="F143" s="23">
        <v>44229</v>
      </c>
      <c r="G143">
        <v>5961594</v>
      </c>
      <c r="H143">
        <v>3439921</v>
      </c>
      <c r="I143">
        <v>238334</v>
      </c>
      <c r="J143">
        <v>3411</v>
      </c>
      <c r="K143">
        <v>234889</v>
      </c>
      <c r="L143">
        <v>2675659</v>
      </c>
    </row>
    <row r="144" spans="1:12" x14ac:dyDescent="0.25">
      <c r="A144" t="s">
        <v>787</v>
      </c>
      <c r="B144" t="s">
        <v>787</v>
      </c>
      <c r="C144" t="s">
        <v>475</v>
      </c>
      <c r="D144" t="s">
        <v>475</v>
      </c>
      <c r="E144">
        <v>1513614</v>
      </c>
      <c r="F144" s="23">
        <v>44229</v>
      </c>
      <c r="G144">
        <v>927389</v>
      </c>
      <c r="H144">
        <v>551970</v>
      </c>
      <c r="I144">
        <v>10810</v>
      </c>
      <c r="J144">
        <v>102</v>
      </c>
      <c r="K144">
        <v>10708</v>
      </c>
      <c r="L144">
        <v>217670</v>
      </c>
    </row>
    <row r="145" spans="1:12" x14ac:dyDescent="0.25">
      <c r="A145" t="s">
        <v>787</v>
      </c>
      <c r="B145" t="s">
        <v>787</v>
      </c>
      <c r="C145" t="s">
        <v>443</v>
      </c>
      <c r="D145" t="s">
        <v>443</v>
      </c>
      <c r="E145">
        <v>2090276</v>
      </c>
      <c r="F145" s="23">
        <v>44229</v>
      </c>
      <c r="G145">
        <v>1471865</v>
      </c>
      <c r="H145">
        <v>935893</v>
      </c>
      <c r="I145">
        <v>9637</v>
      </c>
      <c r="J145">
        <v>49</v>
      </c>
      <c r="K145">
        <v>9581</v>
      </c>
      <c r="L145">
        <v>176669</v>
      </c>
    </row>
    <row r="146" spans="1:12" x14ac:dyDescent="0.25">
      <c r="A146" t="s">
        <v>787</v>
      </c>
      <c r="B146" t="s">
        <v>787</v>
      </c>
      <c r="C146" t="s">
        <v>396</v>
      </c>
      <c r="D146" t="s">
        <v>396</v>
      </c>
      <c r="E146">
        <v>1051746</v>
      </c>
      <c r="F146" s="23">
        <v>44229</v>
      </c>
      <c r="G146">
        <v>717964</v>
      </c>
      <c r="H146">
        <v>522361</v>
      </c>
      <c r="I146">
        <v>5186</v>
      </c>
      <c r="J146">
        <v>78</v>
      </c>
      <c r="K146">
        <v>5108</v>
      </c>
      <c r="L146">
        <v>124775</v>
      </c>
    </row>
    <row r="147" spans="1:12" x14ac:dyDescent="0.25">
      <c r="A147" t="s">
        <v>787</v>
      </c>
      <c r="B147" t="s">
        <v>787</v>
      </c>
      <c r="C147" t="s">
        <v>479</v>
      </c>
      <c r="D147" t="s">
        <v>479</v>
      </c>
      <c r="E147">
        <v>3116045</v>
      </c>
      <c r="F147" s="23">
        <v>44229</v>
      </c>
      <c r="G147">
        <v>2140492</v>
      </c>
      <c r="H147">
        <v>1157901</v>
      </c>
      <c r="I147">
        <v>13631</v>
      </c>
      <c r="J147">
        <v>162</v>
      </c>
      <c r="K147">
        <v>13469</v>
      </c>
      <c r="L147">
        <v>225342</v>
      </c>
    </row>
    <row r="148" spans="1:12" x14ac:dyDescent="0.25">
      <c r="A148" t="s">
        <v>787</v>
      </c>
      <c r="B148" t="s">
        <v>787</v>
      </c>
      <c r="C148" t="s">
        <v>432</v>
      </c>
      <c r="D148" t="s">
        <v>432</v>
      </c>
      <c r="E148">
        <v>1550822</v>
      </c>
      <c r="F148" s="23">
        <v>44229</v>
      </c>
      <c r="G148">
        <v>1217587</v>
      </c>
      <c r="H148">
        <v>669742</v>
      </c>
      <c r="I148">
        <v>11426</v>
      </c>
      <c r="J148">
        <v>118</v>
      </c>
      <c r="K148">
        <v>11308</v>
      </c>
      <c r="L148">
        <v>161770</v>
      </c>
    </row>
    <row r="149" spans="1:12" x14ac:dyDescent="0.25">
      <c r="A149" t="s">
        <v>787</v>
      </c>
      <c r="B149" t="s">
        <v>787</v>
      </c>
      <c r="C149" t="s">
        <v>604</v>
      </c>
      <c r="D149" t="s">
        <v>604</v>
      </c>
      <c r="E149">
        <v>2877961</v>
      </c>
      <c r="F149" s="23">
        <v>44229</v>
      </c>
      <c r="G149">
        <v>1680398</v>
      </c>
      <c r="H149">
        <v>986097</v>
      </c>
      <c r="I149">
        <v>21447</v>
      </c>
      <c r="J149">
        <v>301</v>
      </c>
      <c r="K149">
        <v>21143</v>
      </c>
      <c r="L149">
        <v>403557</v>
      </c>
    </row>
    <row r="150" spans="1:12" x14ac:dyDescent="0.25">
      <c r="A150" t="s">
        <v>787</v>
      </c>
      <c r="B150" t="s">
        <v>787</v>
      </c>
      <c r="C150" t="s">
        <v>364</v>
      </c>
      <c r="D150" t="s">
        <v>364</v>
      </c>
      <c r="E150">
        <v>656005</v>
      </c>
      <c r="F150" s="23">
        <v>44229</v>
      </c>
      <c r="G150">
        <v>378232</v>
      </c>
      <c r="H150">
        <v>228691</v>
      </c>
      <c r="I150">
        <v>2218</v>
      </c>
      <c r="J150">
        <v>42</v>
      </c>
      <c r="K150">
        <v>2176</v>
      </c>
      <c r="L150">
        <v>99668</v>
      </c>
    </row>
    <row r="151" spans="1:12" x14ac:dyDescent="0.25">
      <c r="A151" t="s">
        <v>787</v>
      </c>
      <c r="B151" t="s">
        <v>787</v>
      </c>
      <c r="C151" t="s">
        <v>355</v>
      </c>
      <c r="D151" t="s">
        <v>355</v>
      </c>
      <c r="E151">
        <v>1071831</v>
      </c>
      <c r="F151" s="23">
        <v>44229</v>
      </c>
      <c r="G151">
        <v>635695</v>
      </c>
      <c r="H151">
        <v>420157</v>
      </c>
      <c r="I151">
        <v>3395</v>
      </c>
      <c r="J151">
        <v>38</v>
      </c>
      <c r="K151">
        <v>3357</v>
      </c>
      <c r="L151">
        <v>95535</v>
      </c>
    </row>
    <row r="152" spans="1:12" x14ac:dyDescent="0.25">
      <c r="A152" t="s">
        <v>787</v>
      </c>
      <c r="B152" t="s">
        <v>787</v>
      </c>
      <c r="C152" t="s">
        <v>478</v>
      </c>
      <c r="D152" t="s">
        <v>478</v>
      </c>
      <c r="E152">
        <v>2126558</v>
      </c>
      <c r="F152" s="23">
        <v>44229</v>
      </c>
      <c r="G152">
        <v>1499052</v>
      </c>
      <c r="H152">
        <v>631818</v>
      </c>
      <c r="I152">
        <v>9955</v>
      </c>
      <c r="J152">
        <v>38</v>
      </c>
      <c r="K152">
        <v>9917</v>
      </c>
      <c r="L152">
        <v>223236</v>
      </c>
    </row>
    <row r="153" spans="1:12" x14ac:dyDescent="0.25">
      <c r="A153" t="s">
        <v>787</v>
      </c>
      <c r="B153" t="s">
        <v>787</v>
      </c>
      <c r="C153" t="s">
        <v>224</v>
      </c>
      <c r="D153" t="s">
        <v>224</v>
      </c>
      <c r="E153">
        <v>226769</v>
      </c>
      <c r="F153" s="23">
        <v>44229</v>
      </c>
      <c r="G153">
        <v>156334</v>
      </c>
      <c r="H153">
        <v>59262</v>
      </c>
      <c r="I153">
        <v>866</v>
      </c>
      <c r="J153">
        <v>18</v>
      </c>
      <c r="K153">
        <v>848</v>
      </c>
      <c r="L153">
        <v>32354</v>
      </c>
    </row>
    <row r="154" spans="1:12" x14ac:dyDescent="0.25">
      <c r="A154" t="s">
        <v>787</v>
      </c>
      <c r="B154" t="s">
        <v>787</v>
      </c>
      <c r="C154" t="s">
        <v>332</v>
      </c>
      <c r="D154" t="s">
        <v>332</v>
      </c>
      <c r="E154">
        <v>752484</v>
      </c>
      <c r="F154" s="23">
        <v>44229</v>
      </c>
      <c r="G154">
        <v>504501</v>
      </c>
      <c r="H154">
        <v>309771</v>
      </c>
      <c r="I154">
        <v>4175</v>
      </c>
      <c r="J154">
        <v>82</v>
      </c>
      <c r="K154">
        <v>4093</v>
      </c>
      <c r="L154">
        <v>82511</v>
      </c>
    </row>
    <row r="155" spans="1:12" x14ac:dyDescent="0.25">
      <c r="A155" t="s">
        <v>787</v>
      </c>
      <c r="B155" t="s">
        <v>787</v>
      </c>
      <c r="C155" t="s">
        <v>534</v>
      </c>
      <c r="D155" t="s">
        <v>534</v>
      </c>
      <c r="E155">
        <v>1387478</v>
      </c>
      <c r="F155" s="23">
        <v>44229</v>
      </c>
      <c r="G155">
        <v>1175562</v>
      </c>
      <c r="H155">
        <v>706208</v>
      </c>
      <c r="I155">
        <v>20754</v>
      </c>
      <c r="J155">
        <v>205</v>
      </c>
      <c r="K155">
        <v>20549</v>
      </c>
      <c r="L155">
        <v>302975</v>
      </c>
    </row>
    <row r="156" spans="1:12" x14ac:dyDescent="0.25">
      <c r="A156" t="s">
        <v>787</v>
      </c>
      <c r="B156" t="s">
        <v>787</v>
      </c>
      <c r="C156" t="s">
        <v>395</v>
      </c>
      <c r="D156" t="s">
        <v>395</v>
      </c>
      <c r="E156">
        <v>1217477</v>
      </c>
      <c r="F156" s="23">
        <v>44229</v>
      </c>
      <c r="G156">
        <v>845224</v>
      </c>
      <c r="H156">
        <v>363467</v>
      </c>
      <c r="I156">
        <v>8570</v>
      </c>
      <c r="J156">
        <v>67</v>
      </c>
      <c r="K156">
        <v>8499</v>
      </c>
      <c r="L156">
        <v>126233</v>
      </c>
    </row>
    <row r="157" spans="1:12" x14ac:dyDescent="0.25">
      <c r="A157" t="s">
        <v>787</v>
      </c>
      <c r="B157" t="s">
        <v>787</v>
      </c>
      <c r="C157" t="s">
        <v>553</v>
      </c>
      <c r="D157" t="s">
        <v>553</v>
      </c>
      <c r="E157">
        <v>2159130</v>
      </c>
      <c r="F157" s="23">
        <v>44229</v>
      </c>
      <c r="G157">
        <v>1111813</v>
      </c>
      <c r="H157">
        <v>653950</v>
      </c>
      <c r="I157">
        <v>34978</v>
      </c>
      <c r="J157">
        <v>478</v>
      </c>
      <c r="K157">
        <v>34494</v>
      </c>
      <c r="L157">
        <v>325400</v>
      </c>
    </row>
    <row r="158" spans="1:12" x14ac:dyDescent="0.25">
      <c r="A158" t="s">
        <v>787</v>
      </c>
      <c r="B158" t="s">
        <v>787</v>
      </c>
      <c r="C158" t="s">
        <v>461</v>
      </c>
      <c r="D158" t="s">
        <v>461</v>
      </c>
      <c r="E158">
        <v>2742291</v>
      </c>
      <c r="F158" s="23">
        <v>44229</v>
      </c>
      <c r="G158">
        <v>1316479</v>
      </c>
      <c r="H158">
        <v>733025</v>
      </c>
      <c r="I158">
        <v>20505</v>
      </c>
      <c r="J158">
        <v>272</v>
      </c>
      <c r="K158">
        <v>20226</v>
      </c>
      <c r="L158">
        <v>209951</v>
      </c>
    </row>
    <row r="159" spans="1:12" x14ac:dyDescent="0.25">
      <c r="A159" t="s">
        <v>787</v>
      </c>
      <c r="B159" t="s">
        <v>787</v>
      </c>
      <c r="C159" t="s">
        <v>477</v>
      </c>
      <c r="D159" t="s">
        <v>477</v>
      </c>
      <c r="E159">
        <v>2298934</v>
      </c>
      <c r="F159" s="23">
        <v>44229</v>
      </c>
      <c r="G159">
        <v>1454344</v>
      </c>
      <c r="H159">
        <v>893742</v>
      </c>
      <c r="I159">
        <v>10439</v>
      </c>
      <c r="J159">
        <v>48</v>
      </c>
      <c r="K159">
        <v>10391</v>
      </c>
      <c r="L159">
        <v>223359</v>
      </c>
    </row>
    <row r="160" spans="1:12" x14ac:dyDescent="0.25">
      <c r="A160" t="s">
        <v>787</v>
      </c>
      <c r="B160" t="s">
        <v>787</v>
      </c>
      <c r="C160" t="s">
        <v>516</v>
      </c>
      <c r="D160" t="s">
        <v>516</v>
      </c>
      <c r="E160">
        <v>2090313</v>
      </c>
      <c r="F160" s="23">
        <v>44229</v>
      </c>
      <c r="G160">
        <v>1412923</v>
      </c>
      <c r="H160">
        <v>680232</v>
      </c>
      <c r="I160">
        <v>12631</v>
      </c>
      <c r="J160">
        <v>145</v>
      </c>
      <c r="K160">
        <v>12474</v>
      </c>
      <c r="L160">
        <v>273375</v>
      </c>
    </row>
    <row r="161" spans="1:12" x14ac:dyDescent="0.25">
      <c r="A161" t="s">
        <v>787</v>
      </c>
      <c r="B161" t="s">
        <v>787</v>
      </c>
      <c r="C161" t="s">
        <v>397</v>
      </c>
      <c r="D161" t="s">
        <v>397</v>
      </c>
      <c r="E161">
        <v>994624</v>
      </c>
      <c r="F161" s="23">
        <v>44229</v>
      </c>
      <c r="G161">
        <v>815594</v>
      </c>
      <c r="H161">
        <v>459520</v>
      </c>
      <c r="I161">
        <v>8194</v>
      </c>
      <c r="J161">
        <v>72</v>
      </c>
      <c r="K161">
        <v>8122</v>
      </c>
      <c r="L161">
        <v>126893</v>
      </c>
    </row>
    <row r="162" spans="1:12" x14ac:dyDescent="0.25">
      <c r="A162" t="s">
        <v>787</v>
      </c>
      <c r="B162" t="s">
        <v>787</v>
      </c>
      <c r="C162" t="s">
        <v>491</v>
      </c>
      <c r="D162" t="s">
        <v>491</v>
      </c>
      <c r="E162">
        <v>2027727</v>
      </c>
      <c r="F162" s="23">
        <v>44229</v>
      </c>
      <c r="G162">
        <v>1405786</v>
      </c>
      <c r="H162">
        <v>869969</v>
      </c>
      <c r="I162">
        <v>24419</v>
      </c>
      <c r="J162">
        <v>177</v>
      </c>
      <c r="K162">
        <v>24242</v>
      </c>
      <c r="L162">
        <v>242113</v>
      </c>
    </row>
    <row r="163" spans="1:12" x14ac:dyDescent="0.25">
      <c r="A163" t="s">
        <v>787</v>
      </c>
      <c r="B163" t="s">
        <v>787</v>
      </c>
      <c r="C163" t="s">
        <v>434</v>
      </c>
      <c r="D163" t="s">
        <v>434</v>
      </c>
      <c r="E163">
        <v>960329</v>
      </c>
      <c r="F163" s="23">
        <v>44229</v>
      </c>
      <c r="G163">
        <v>674000</v>
      </c>
      <c r="H163">
        <v>308840</v>
      </c>
      <c r="I163">
        <v>6502</v>
      </c>
      <c r="J163">
        <v>87</v>
      </c>
      <c r="K163">
        <v>6415</v>
      </c>
      <c r="L163">
        <v>160572</v>
      </c>
    </row>
    <row r="164" spans="1:12" x14ac:dyDescent="0.25">
      <c r="A164" t="s">
        <v>787</v>
      </c>
      <c r="B164" t="s">
        <v>787</v>
      </c>
      <c r="C164" t="s">
        <v>324</v>
      </c>
      <c r="D164" t="s">
        <v>324</v>
      </c>
      <c r="E164">
        <v>590379</v>
      </c>
      <c r="F164" s="23">
        <v>44229</v>
      </c>
      <c r="G164">
        <v>413260</v>
      </c>
      <c r="H164">
        <v>279684</v>
      </c>
      <c r="I164">
        <v>5955</v>
      </c>
      <c r="J164">
        <v>15</v>
      </c>
      <c r="K164">
        <v>5940</v>
      </c>
      <c r="L164">
        <v>79111</v>
      </c>
    </row>
    <row r="165" spans="1:12" x14ac:dyDescent="0.25">
      <c r="A165" t="s">
        <v>787</v>
      </c>
      <c r="B165" t="s">
        <v>787</v>
      </c>
      <c r="C165" t="s">
        <v>404</v>
      </c>
      <c r="D165" t="s">
        <v>404</v>
      </c>
      <c r="E165">
        <v>1330711</v>
      </c>
      <c r="F165" s="23">
        <v>44229</v>
      </c>
      <c r="G165">
        <v>948673</v>
      </c>
      <c r="H165">
        <v>647484</v>
      </c>
      <c r="I165">
        <v>7215</v>
      </c>
      <c r="J165">
        <v>24</v>
      </c>
      <c r="K165">
        <v>7181</v>
      </c>
      <c r="L165">
        <v>132706</v>
      </c>
    </row>
    <row r="166" spans="1:12" x14ac:dyDescent="0.25">
      <c r="A166" t="s">
        <v>787</v>
      </c>
      <c r="B166" t="s">
        <v>787</v>
      </c>
      <c r="C166" t="s">
        <v>435</v>
      </c>
      <c r="D166" t="s">
        <v>435</v>
      </c>
      <c r="E166">
        <v>2388267</v>
      </c>
      <c r="F166" s="23">
        <v>44229</v>
      </c>
      <c r="G166">
        <v>1105110</v>
      </c>
      <c r="H166">
        <v>626003</v>
      </c>
      <c r="I166">
        <v>11770</v>
      </c>
      <c r="J166">
        <v>70</v>
      </c>
      <c r="K166">
        <v>11700</v>
      </c>
      <c r="L166">
        <v>166866</v>
      </c>
    </row>
    <row r="167" spans="1:12" x14ac:dyDescent="0.25">
      <c r="A167" t="s">
        <v>787</v>
      </c>
      <c r="B167" t="s">
        <v>787</v>
      </c>
      <c r="C167" t="s">
        <v>442</v>
      </c>
      <c r="D167" t="s">
        <v>442</v>
      </c>
      <c r="E167">
        <v>1342746</v>
      </c>
      <c r="F167" s="23">
        <v>44229</v>
      </c>
      <c r="G167">
        <v>850462</v>
      </c>
      <c r="H167">
        <v>533438</v>
      </c>
      <c r="I167">
        <v>11624</v>
      </c>
      <c r="J167">
        <v>129</v>
      </c>
      <c r="K167">
        <v>11495</v>
      </c>
      <c r="L167">
        <v>174871</v>
      </c>
    </row>
    <row r="168" spans="1:12" x14ac:dyDescent="0.25">
      <c r="A168" t="s">
        <v>787</v>
      </c>
      <c r="B168" t="s">
        <v>787</v>
      </c>
      <c r="C168" t="s">
        <v>363</v>
      </c>
      <c r="D168" t="s">
        <v>363</v>
      </c>
      <c r="E168">
        <v>586062</v>
      </c>
      <c r="F168" s="23">
        <v>44229</v>
      </c>
      <c r="G168">
        <v>419364</v>
      </c>
      <c r="H168">
        <v>256377</v>
      </c>
      <c r="I168">
        <v>3486</v>
      </c>
      <c r="J168">
        <v>19</v>
      </c>
      <c r="K168">
        <v>3467</v>
      </c>
      <c r="L168">
        <v>99655</v>
      </c>
    </row>
    <row r="169" spans="1:12" x14ac:dyDescent="0.25">
      <c r="A169" t="s">
        <v>787</v>
      </c>
      <c r="B169" t="s">
        <v>787</v>
      </c>
      <c r="C169" t="s">
        <v>704</v>
      </c>
      <c r="D169" t="s">
        <v>704</v>
      </c>
      <c r="E169">
        <v>3157676</v>
      </c>
      <c r="F169" s="23">
        <v>44229</v>
      </c>
      <c r="G169">
        <v>2227111</v>
      </c>
      <c r="H169">
        <v>1255012</v>
      </c>
      <c r="I169">
        <v>57976</v>
      </c>
      <c r="J169">
        <v>725</v>
      </c>
      <c r="K169">
        <v>57243</v>
      </c>
      <c r="L169">
        <v>760239</v>
      </c>
    </row>
    <row r="170" spans="1:12" x14ac:dyDescent="0.25">
      <c r="A170" t="s">
        <v>787</v>
      </c>
      <c r="B170" t="s">
        <v>787</v>
      </c>
      <c r="C170" t="s">
        <v>450</v>
      </c>
      <c r="D170" t="s">
        <v>450</v>
      </c>
      <c r="E170">
        <v>2427346</v>
      </c>
      <c r="F170" s="23">
        <v>44229</v>
      </c>
      <c r="G170">
        <v>1000517</v>
      </c>
      <c r="H170">
        <v>596705</v>
      </c>
      <c r="I170">
        <v>9317</v>
      </c>
      <c r="J170">
        <v>157</v>
      </c>
      <c r="K170">
        <v>9159</v>
      </c>
      <c r="L170">
        <v>186748</v>
      </c>
    </row>
    <row r="171" spans="1:12" x14ac:dyDescent="0.25">
      <c r="A171" t="s">
        <v>787</v>
      </c>
      <c r="B171" t="s">
        <v>787</v>
      </c>
      <c r="C171" t="s">
        <v>765</v>
      </c>
      <c r="D171" t="s">
        <v>765</v>
      </c>
      <c r="E171">
        <v>4996391</v>
      </c>
      <c r="F171" s="23">
        <v>44229</v>
      </c>
      <c r="G171">
        <v>4781894</v>
      </c>
      <c r="H171">
        <v>2529712</v>
      </c>
      <c r="I171">
        <v>143874</v>
      </c>
      <c r="J171">
        <v>1956</v>
      </c>
      <c r="K171">
        <v>141885</v>
      </c>
      <c r="L171">
        <v>2010166</v>
      </c>
    </row>
    <row r="172" spans="1:12" x14ac:dyDescent="0.25">
      <c r="A172" t="s">
        <v>787</v>
      </c>
      <c r="B172" t="s">
        <v>787</v>
      </c>
      <c r="C172" t="s">
        <v>464</v>
      </c>
      <c r="D172" t="s">
        <v>464</v>
      </c>
      <c r="E172">
        <v>1755873</v>
      </c>
      <c r="F172" s="23">
        <v>44229</v>
      </c>
      <c r="G172">
        <v>1113845</v>
      </c>
      <c r="H172">
        <v>715931</v>
      </c>
      <c r="I172">
        <v>8121</v>
      </c>
      <c r="J172">
        <v>136</v>
      </c>
      <c r="K172">
        <v>7985</v>
      </c>
      <c r="L172">
        <v>205213</v>
      </c>
    </row>
    <row r="173" spans="1:12" x14ac:dyDescent="0.25">
      <c r="A173" t="s">
        <v>787</v>
      </c>
      <c r="B173" t="s">
        <v>787</v>
      </c>
      <c r="C173" t="s">
        <v>352</v>
      </c>
      <c r="D173" t="s">
        <v>352</v>
      </c>
      <c r="E173">
        <v>806489</v>
      </c>
      <c r="F173" s="23">
        <v>44229</v>
      </c>
      <c r="G173">
        <v>527345</v>
      </c>
      <c r="H173">
        <v>303297</v>
      </c>
      <c r="I173">
        <v>4441</v>
      </c>
      <c r="J173">
        <v>24</v>
      </c>
      <c r="K173">
        <v>4417</v>
      </c>
      <c r="L173">
        <v>94744</v>
      </c>
    </row>
    <row r="174" spans="1:12" x14ac:dyDescent="0.25">
      <c r="A174" t="s">
        <v>787</v>
      </c>
      <c r="B174" t="s">
        <v>787</v>
      </c>
      <c r="C174" t="s">
        <v>697</v>
      </c>
      <c r="D174" t="s">
        <v>697</v>
      </c>
      <c r="E174">
        <v>3639775</v>
      </c>
      <c r="F174" s="23">
        <v>44229</v>
      </c>
      <c r="G174">
        <v>2612578</v>
      </c>
      <c r="H174">
        <v>1940514</v>
      </c>
      <c r="I174">
        <v>78159</v>
      </c>
      <c r="J174">
        <v>788</v>
      </c>
      <c r="K174">
        <v>77335</v>
      </c>
      <c r="L174">
        <v>734749</v>
      </c>
    </row>
    <row r="175" spans="1:12" x14ac:dyDescent="0.25">
      <c r="A175" t="s">
        <v>787</v>
      </c>
      <c r="B175" t="s">
        <v>787</v>
      </c>
      <c r="C175" t="s">
        <v>430</v>
      </c>
      <c r="D175" t="s">
        <v>430</v>
      </c>
      <c r="E175">
        <v>1703068</v>
      </c>
      <c r="F175" s="23">
        <v>44229</v>
      </c>
      <c r="G175">
        <v>1232139</v>
      </c>
      <c r="H175">
        <v>704675</v>
      </c>
      <c r="I175">
        <v>6405</v>
      </c>
      <c r="J175">
        <v>53</v>
      </c>
      <c r="K175">
        <v>6308</v>
      </c>
      <c r="L175">
        <v>158582</v>
      </c>
    </row>
    <row r="176" spans="1:12" x14ac:dyDescent="0.25">
      <c r="A176" t="s">
        <v>788</v>
      </c>
      <c r="B176" t="s">
        <v>788</v>
      </c>
      <c r="C176" t="s">
        <v>468</v>
      </c>
      <c r="D176" t="s">
        <v>468</v>
      </c>
      <c r="E176">
        <v>1136784</v>
      </c>
      <c r="F176" s="23">
        <v>44226</v>
      </c>
      <c r="G176">
        <v>873020</v>
      </c>
      <c r="H176">
        <v>571772</v>
      </c>
      <c r="I176">
        <v>30150</v>
      </c>
      <c r="J176">
        <v>509</v>
      </c>
      <c r="K176">
        <v>29639</v>
      </c>
      <c r="L176">
        <v>221078</v>
      </c>
    </row>
    <row r="177" spans="1:12" x14ac:dyDescent="0.25">
      <c r="A177" t="s">
        <v>788</v>
      </c>
      <c r="B177" t="s">
        <v>788</v>
      </c>
      <c r="C177" t="s">
        <v>447</v>
      </c>
      <c r="D177" t="s">
        <v>447</v>
      </c>
      <c r="E177">
        <v>1629109</v>
      </c>
      <c r="F177" s="23">
        <v>44226</v>
      </c>
      <c r="G177">
        <v>741251</v>
      </c>
      <c r="H177">
        <v>317765</v>
      </c>
      <c r="I177">
        <v>22409</v>
      </c>
      <c r="J177">
        <v>652</v>
      </c>
      <c r="K177">
        <v>21757</v>
      </c>
      <c r="L177">
        <v>187429</v>
      </c>
    </row>
    <row r="178" spans="1:12" x14ac:dyDescent="0.25">
      <c r="A178" t="s">
        <v>788</v>
      </c>
      <c r="B178" t="s">
        <v>788</v>
      </c>
      <c r="C178" t="s">
        <v>292</v>
      </c>
      <c r="D178" t="s">
        <v>292</v>
      </c>
      <c r="E178">
        <v>502276</v>
      </c>
      <c r="F178" s="23">
        <v>44132</v>
      </c>
      <c r="G178">
        <v>364599</v>
      </c>
      <c r="H178">
        <v>262184</v>
      </c>
      <c r="I178">
        <v>5078</v>
      </c>
      <c r="J178">
        <v>139</v>
      </c>
      <c r="K178">
        <v>4939</v>
      </c>
      <c r="L178">
        <v>61064</v>
      </c>
    </row>
    <row r="179" spans="1:12" x14ac:dyDescent="0.25">
      <c r="A179" t="s">
        <v>788</v>
      </c>
      <c r="B179" t="s">
        <v>788</v>
      </c>
      <c r="C179" t="s">
        <v>653</v>
      </c>
      <c r="D179" t="s">
        <v>653</v>
      </c>
      <c r="E179">
        <v>1798954</v>
      </c>
      <c r="F179" s="23">
        <v>44226</v>
      </c>
      <c r="G179">
        <v>1658940</v>
      </c>
      <c r="H179">
        <v>840997</v>
      </c>
      <c r="I179">
        <v>99902</v>
      </c>
      <c r="J179">
        <v>716</v>
      </c>
      <c r="K179">
        <v>99157</v>
      </c>
      <c r="L179">
        <v>554921</v>
      </c>
    </row>
    <row r="180" spans="1:12" x14ac:dyDescent="0.25">
      <c r="A180" t="s">
        <v>788</v>
      </c>
      <c r="B180" t="s">
        <v>788</v>
      </c>
      <c r="C180" t="s">
        <v>213</v>
      </c>
      <c r="D180" t="s">
        <v>213</v>
      </c>
      <c r="E180">
        <v>941522</v>
      </c>
      <c r="F180" s="23">
        <v>44072</v>
      </c>
      <c r="G180">
        <v>574546</v>
      </c>
      <c r="H180">
        <v>201763</v>
      </c>
      <c r="I180">
        <v>17875</v>
      </c>
      <c r="J180">
        <v>481</v>
      </c>
      <c r="K180">
        <v>17394</v>
      </c>
      <c r="L180">
        <v>36393</v>
      </c>
    </row>
    <row r="181" spans="1:12" x14ac:dyDescent="0.25">
      <c r="A181" t="s">
        <v>788</v>
      </c>
      <c r="B181" t="s">
        <v>788</v>
      </c>
      <c r="C181" t="s">
        <v>706</v>
      </c>
      <c r="D181" t="s">
        <v>706</v>
      </c>
      <c r="E181">
        <v>1514085</v>
      </c>
      <c r="F181" s="23">
        <v>44226</v>
      </c>
      <c r="G181">
        <v>2193114</v>
      </c>
      <c r="H181">
        <v>1377160</v>
      </c>
      <c r="I181">
        <v>181428</v>
      </c>
      <c r="J181">
        <v>922</v>
      </c>
      <c r="K181">
        <v>180454</v>
      </c>
      <c r="L181">
        <v>833333</v>
      </c>
    </row>
    <row r="182" spans="1:12" x14ac:dyDescent="0.25">
      <c r="A182" t="s">
        <v>788</v>
      </c>
      <c r="B182" t="s">
        <v>788</v>
      </c>
      <c r="C182" t="s">
        <v>566</v>
      </c>
      <c r="D182" t="s">
        <v>566</v>
      </c>
      <c r="E182">
        <v>1742815</v>
      </c>
      <c r="F182" s="23">
        <v>44226</v>
      </c>
      <c r="G182">
        <v>994213</v>
      </c>
      <c r="H182">
        <v>332162</v>
      </c>
      <c r="I182">
        <v>53995</v>
      </c>
      <c r="J182">
        <v>1136</v>
      </c>
      <c r="K182">
        <v>52857</v>
      </c>
      <c r="L182">
        <v>349036</v>
      </c>
    </row>
    <row r="183" spans="1:12" x14ac:dyDescent="0.25">
      <c r="A183" t="s">
        <v>788</v>
      </c>
      <c r="B183" t="s">
        <v>788</v>
      </c>
      <c r="C183" t="s">
        <v>453</v>
      </c>
      <c r="D183" t="s">
        <v>453</v>
      </c>
      <c r="E183">
        <v>956907</v>
      </c>
      <c r="F183" s="23">
        <v>44165</v>
      </c>
      <c r="G183">
        <v>684511</v>
      </c>
      <c r="H183">
        <v>293496</v>
      </c>
      <c r="I183">
        <v>18849</v>
      </c>
      <c r="J183">
        <v>328</v>
      </c>
      <c r="K183">
        <v>18514</v>
      </c>
      <c r="L183">
        <v>196277</v>
      </c>
    </row>
    <row r="184" spans="1:12" x14ac:dyDescent="0.25">
      <c r="A184" t="s">
        <v>788</v>
      </c>
      <c r="B184" t="s">
        <v>788</v>
      </c>
      <c r="C184" t="s">
        <v>158</v>
      </c>
      <c r="D184" t="s">
        <v>158</v>
      </c>
      <c r="E184">
        <v>1332042</v>
      </c>
      <c r="F184" s="23">
        <v>44025</v>
      </c>
      <c r="G184">
        <v>704573</v>
      </c>
      <c r="H184">
        <v>250859</v>
      </c>
      <c r="I184">
        <v>21209</v>
      </c>
      <c r="J184">
        <v>533</v>
      </c>
      <c r="K184">
        <v>20675</v>
      </c>
      <c r="L184">
        <v>21761</v>
      </c>
    </row>
    <row r="185" spans="1:12" x14ac:dyDescent="0.25">
      <c r="A185" t="s">
        <v>788</v>
      </c>
      <c r="B185" t="s">
        <v>788</v>
      </c>
      <c r="C185" t="s">
        <v>159</v>
      </c>
      <c r="D185" t="s">
        <v>159</v>
      </c>
      <c r="E185">
        <v>1072861</v>
      </c>
      <c r="F185" s="23">
        <v>44025</v>
      </c>
      <c r="G185">
        <v>615168</v>
      </c>
      <c r="H185">
        <v>217439</v>
      </c>
      <c r="I185">
        <v>11244</v>
      </c>
      <c r="J185">
        <v>346</v>
      </c>
      <c r="K185">
        <v>10898</v>
      </c>
      <c r="L185">
        <v>17309</v>
      </c>
    </row>
    <row r="186" spans="1:12" x14ac:dyDescent="0.25">
      <c r="A186" t="s">
        <v>788</v>
      </c>
      <c r="B186" t="s">
        <v>788</v>
      </c>
      <c r="C186" t="s">
        <v>452</v>
      </c>
      <c r="D186" t="s">
        <v>452</v>
      </c>
      <c r="E186">
        <v>1506323</v>
      </c>
      <c r="F186" s="23">
        <v>44226</v>
      </c>
      <c r="G186">
        <v>1000120</v>
      </c>
      <c r="H186">
        <v>451876</v>
      </c>
      <c r="I186">
        <v>40037</v>
      </c>
      <c r="J186">
        <v>552</v>
      </c>
      <c r="K186">
        <v>39484</v>
      </c>
      <c r="L186">
        <v>205165</v>
      </c>
    </row>
    <row r="187" spans="1:12" x14ac:dyDescent="0.25">
      <c r="A187" t="s">
        <v>788</v>
      </c>
      <c r="B187" t="s">
        <v>788</v>
      </c>
      <c r="C187" t="s">
        <v>459</v>
      </c>
      <c r="D187" t="s">
        <v>459</v>
      </c>
      <c r="E187">
        <v>964231</v>
      </c>
      <c r="F187" s="23">
        <v>44225</v>
      </c>
      <c r="G187">
        <v>610380</v>
      </c>
      <c r="H187">
        <v>248125</v>
      </c>
      <c r="I187">
        <v>22147</v>
      </c>
      <c r="J187">
        <v>357</v>
      </c>
      <c r="K187">
        <v>21789</v>
      </c>
      <c r="L187">
        <v>209954</v>
      </c>
    </row>
    <row r="188" spans="1:12" x14ac:dyDescent="0.25">
      <c r="A188" t="s">
        <v>788</v>
      </c>
      <c r="B188" t="s">
        <v>788</v>
      </c>
      <c r="C188" t="s">
        <v>419</v>
      </c>
      <c r="D188" t="s">
        <v>419</v>
      </c>
      <c r="E188">
        <v>921680</v>
      </c>
      <c r="F188" s="23">
        <v>44226</v>
      </c>
      <c r="G188">
        <v>576527</v>
      </c>
      <c r="H188">
        <v>264911</v>
      </c>
      <c r="I188">
        <v>21689</v>
      </c>
      <c r="J188">
        <v>155</v>
      </c>
      <c r="K188">
        <v>21534</v>
      </c>
      <c r="L188">
        <v>154097</v>
      </c>
    </row>
    <row r="189" spans="1:12" x14ac:dyDescent="0.25">
      <c r="A189" t="s">
        <v>788</v>
      </c>
      <c r="B189" t="s">
        <v>788</v>
      </c>
      <c r="C189" t="s">
        <v>354</v>
      </c>
      <c r="D189" t="s">
        <v>354</v>
      </c>
      <c r="E189">
        <v>1089406</v>
      </c>
      <c r="F189" s="23">
        <v>44136</v>
      </c>
      <c r="G189">
        <v>354422</v>
      </c>
      <c r="H189">
        <v>78081</v>
      </c>
      <c r="I189">
        <v>5014</v>
      </c>
      <c r="J189">
        <v>123</v>
      </c>
      <c r="K189">
        <v>4890</v>
      </c>
      <c r="L189">
        <v>95896</v>
      </c>
    </row>
    <row r="190" spans="1:12" x14ac:dyDescent="0.25">
      <c r="A190" t="s">
        <v>788</v>
      </c>
      <c r="B190" t="s">
        <v>788</v>
      </c>
      <c r="C190" t="s">
        <v>415</v>
      </c>
      <c r="D190" t="s">
        <v>415</v>
      </c>
      <c r="E190">
        <v>1040493</v>
      </c>
      <c r="F190" s="23">
        <v>44226</v>
      </c>
      <c r="G190">
        <v>608874</v>
      </c>
      <c r="H190">
        <v>221786</v>
      </c>
      <c r="I190">
        <v>11025</v>
      </c>
      <c r="J190">
        <v>153</v>
      </c>
      <c r="K190">
        <v>10872</v>
      </c>
      <c r="L190">
        <v>145321</v>
      </c>
    </row>
    <row r="191" spans="1:12" x14ac:dyDescent="0.25">
      <c r="A191" t="s">
        <v>788</v>
      </c>
      <c r="B191" t="s">
        <v>788</v>
      </c>
      <c r="C191" t="s">
        <v>390</v>
      </c>
      <c r="D191" t="s">
        <v>390</v>
      </c>
      <c r="E191">
        <v>558890</v>
      </c>
      <c r="F191" s="23">
        <v>44170</v>
      </c>
      <c r="G191">
        <v>456675</v>
      </c>
      <c r="H191">
        <v>279951</v>
      </c>
      <c r="I191">
        <v>30770</v>
      </c>
      <c r="J191">
        <v>378</v>
      </c>
      <c r="K191">
        <v>30379</v>
      </c>
      <c r="L191">
        <v>134110</v>
      </c>
    </row>
    <row r="192" spans="1:12" x14ac:dyDescent="0.25">
      <c r="A192" t="s">
        <v>788</v>
      </c>
      <c r="B192" t="s">
        <v>788</v>
      </c>
      <c r="C192" t="s">
        <v>293</v>
      </c>
      <c r="D192" t="s">
        <v>293</v>
      </c>
      <c r="E192">
        <v>1202811</v>
      </c>
      <c r="F192" s="23">
        <v>44110</v>
      </c>
      <c r="G192">
        <v>830805</v>
      </c>
      <c r="H192">
        <v>273172</v>
      </c>
      <c r="I192">
        <v>31150</v>
      </c>
      <c r="J192">
        <v>638</v>
      </c>
      <c r="K192">
        <v>30510</v>
      </c>
      <c r="L192">
        <v>74438</v>
      </c>
    </row>
    <row r="193" spans="1:12" x14ac:dyDescent="0.25">
      <c r="A193" t="s">
        <v>788</v>
      </c>
      <c r="B193" t="s">
        <v>788</v>
      </c>
      <c r="C193" t="s">
        <v>428</v>
      </c>
      <c r="D193" t="s">
        <v>428</v>
      </c>
      <c r="E193">
        <v>896129</v>
      </c>
      <c r="F193" s="23">
        <v>44226</v>
      </c>
      <c r="G193">
        <v>648724</v>
      </c>
      <c r="H193">
        <v>294989</v>
      </c>
      <c r="I193">
        <v>20327</v>
      </c>
      <c r="J193">
        <v>221</v>
      </c>
      <c r="K193">
        <v>20106</v>
      </c>
      <c r="L193">
        <v>161526</v>
      </c>
    </row>
    <row r="194" spans="1:12" x14ac:dyDescent="0.25">
      <c r="A194" t="s">
        <v>788</v>
      </c>
      <c r="B194" t="s">
        <v>788</v>
      </c>
      <c r="C194" t="s">
        <v>210</v>
      </c>
      <c r="D194" t="s">
        <v>210</v>
      </c>
      <c r="E194">
        <v>1058683</v>
      </c>
      <c r="F194" s="23">
        <v>44025</v>
      </c>
      <c r="G194">
        <v>674649</v>
      </c>
      <c r="H194">
        <v>305282</v>
      </c>
      <c r="I194">
        <v>25903</v>
      </c>
      <c r="J194">
        <v>534</v>
      </c>
      <c r="K194">
        <v>25350</v>
      </c>
      <c r="L194">
        <v>38845</v>
      </c>
    </row>
    <row r="195" spans="1:12" x14ac:dyDescent="0.25">
      <c r="A195" t="s">
        <v>788</v>
      </c>
      <c r="B195" t="s">
        <v>788</v>
      </c>
      <c r="C195" t="s">
        <v>427</v>
      </c>
      <c r="D195" t="s">
        <v>427</v>
      </c>
      <c r="E195">
        <v>1295114</v>
      </c>
      <c r="F195" s="23">
        <v>44171</v>
      </c>
      <c r="G195">
        <v>786205</v>
      </c>
      <c r="H195">
        <v>278920</v>
      </c>
      <c r="I195">
        <v>29282</v>
      </c>
      <c r="J195">
        <v>508</v>
      </c>
      <c r="K195">
        <v>28771</v>
      </c>
      <c r="L195">
        <v>164834</v>
      </c>
    </row>
    <row r="196" spans="1:12" x14ac:dyDescent="0.25">
      <c r="A196" t="s">
        <v>788</v>
      </c>
      <c r="B196" t="s">
        <v>788</v>
      </c>
      <c r="C196" t="s">
        <v>497</v>
      </c>
      <c r="D196" t="s">
        <v>497</v>
      </c>
      <c r="E196">
        <v>1480080</v>
      </c>
      <c r="F196" s="23">
        <v>44171</v>
      </c>
      <c r="G196">
        <v>989125</v>
      </c>
      <c r="H196">
        <v>411915</v>
      </c>
      <c r="I196">
        <v>47138</v>
      </c>
      <c r="J196">
        <v>254</v>
      </c>
      <c r="K196">
        <v>46884</v>
      </c>
      <c r="L196">
        <v>262532</v>
      </c>
    </row>
    <row r="197" spans="1:12" x14ac:dyDescent="0.25">
      <c r="A197" t="s">
        <v>788</v>
      </c>
      <c r="B197" t="s">
        <v>788</v>
      </c>
      <c r="C197" t="s">
        <v>456</v>
      </c>
      <c r="D197" t="s">
        <v>456</v>
      </c>
      <c r="E197">
        <v>1214162</v>
      </c>
      <c r="F197" s="23">
        <v>44226</v>
      </c>
      <c r="G197">
        <v>831598</v>
      </c>
      <c r="H197">
        <v>340196</v>
      </c>
      <c r="I197">
        <v>24631</v>
      </c>
      <c r="J197">
        <v>414</v>
      </c>
      <c r="K197">
        <v>24215</v>
      </c>
      <c r="L197">
        <v>208446</v>
      </c>
    </row>
    <row r="198" spans="1:12" x14ac:dyDescent="0.25">
      <c r="A198" t="s">
        <v>789</v>
      </c>
      <c r="B198" t="s">
        <v>789</v>
      </c>
      <c r="C198" t="s">
        <v>236</v>
      </c>
      <c r="D198" t="s">
        <v>236</v>
      </c>
      <c r="E198">
        <v>382056</v>
      </c>
      <c r="F198" s="23">
        <v>44184</v>
      </c>
      <c r="G198">
        <v>323204</v>
      </c>
      <c r="H198">
        <v>234916</v>
      </c>
      <c r="I198">
        <v>14374</v>
      </c>
      <c r="J198">
        <v>85</v>
      </c>
      <c r="K198">
        <v>14120</v>
      </c>
      <c r="L198">
        <v>46925</v>
      </c>
    </row>
    <row r="199" spans="1:12" x14ac:dyDescent="0.25">
      <c r="A199" t="s">
        <v>789</v>
      </c>
      <c r="B199" t="s">
        <v>789</v>
      </c>
      <c r="C199" t="s">
        <v>277</v>
      </c>
      <c r="D199" t="s">
        <v>277</v>
      </c>
      <c r="E199">
        <v>518844</v>
      </c>
      <c r="F199" s="23">
        <v>44184</v>
      </c>
      <c r="G199">
        <v>364258</v>
      </c>
      <c r="H199">
        <v>198146</v>
      </c>
      <c r="I199">
        <v>13687</v>
      </c>
      <c r="J199">
        <v>160</v>
      </c>
      <c r="K199">
        <v>13492</v>
      </c>
      <c r="L199">
        <v>60348</v>
      </c>
    </row>
    <row r="200" spans="1:12" x14ac:dyDescent="0.25">
      <c r="A200" t="s">
        <v>789</v>
      </c>
      <c r="B200" t="s">
        <v>789</v>
      </c>
      <c r="C200" t="s">
        <v>356</v>
      </c>
      <c r="D200" t="s">
        <v>356</v>
      </c>
      <c r="E200">
        <v>1507223</v>
      </c>
      <c r="F200" s="23">
        <v>44184</v>
      </c>
      <c r="G200">
        <v>1182563</v>
      </c>
      <c r="H200">
        <v>725754</v>
      </c>
      <c r="I200">
        <v>50818</v>
      </c>
      <c r="J200">
        <v>1125</v>
      </c>
      <c r="K200">
        <v>48872</v>
      </c>
      <c r="L200">
        <v>120319</v>
      </c>
    </row>
    <row r="201" spans="1:12" x14ac:dyDescent="0.25">
      <c r="A201" t="s">
        <v>789</v>
      </c>
      <c r="B201" t="s">
        <v>789</v>
      </c>
      <c r="C201" t="s">
        <v>138</v>
      </c>
      <c r="D201" t="s">
        <v>138</v>
      </c>
      <c r="E201">
        <v>84298</v>
      </c>
      <c r="F201" s="23">
        <v>44184</v>
      </c>
      <c r="G201">
        <v>79673</v>
      </c>
      <c r="H201">
        <v>63209</v>
      </c>
      <c r="I201">
        <v>3507</v>
      </c>
      <c r="J201">
        <v>38</v>
      </c>
      <c r="K201">
        <v>3465</v>
      </c>
      <c r="L201">
        <v>8483</v>
      </c>
    </row>
    <row r="202" spans="1:12" x14ac:dyDescent="0.25">
      <c r="A202" t="s">
        <v>789</v>
      </c>
      <c r="B202" t="s">
        <v>789</v>
      </c>
      <c r="C202" t="s">
        <v>164</v>
      </c>
      <c r="D202" t="s">
        <v>164</v>
      </c>
      <c r="E202">
        <v>437474</v>
      </c>
      <c r="F202" s="23">
        <v>44103</v>
      </c>
      <c r="G202">
        <v>351261</v>
      </c>
      <c r="H202">
        <v>203549</v>
      </c>
      <c r="I202">
        <v>9692</v>
      </c>
      <c r="J202">
        <v>158</v>
      </c>
      <c r="K202">
        <v>9496</v>
      </c>
      <c r="L202">
        <v>16858</v>
      </c>
    </row>
    <row r="203" spans="1:12" x14ac:dyDescent="0.25">
      <c r="A203" t="s">
        <v>789</v>
      </c>
      <c r="B203" t="s">
        <v>789</v>
      </c>
      <c r="C203" t="s">
        <v>77</v>
      </c>
      <c r="D203" t="s">
        <v>77</v>
      </c>
      <c r="E203">
        <v>31528</v>
      </c>
      <c r="F203" s="23">
        <v>44135</v>
      </c>
      <c r="G203">
        <v>31920</v>
      </c>
      <c r="H203">
        <v>20986</v>
      </c>
      <c r="I203">
        <v>2953</v>
      </c>
      <c r="J203">
        <v>18</v>
      </c>
      <c r="K203">
        <v>2935</v>
      </c>
      <c r="L203">
        <v>2016</v>
      </c>
    </row>
    <row r="204" spans="1:12" x14ac:dyDescent="0.25">
      <c r="A204" t="s">
        <v>789</v>
      </c>
      <c r="B204" t="s">
        <v>789</v>
      </c>
      <c r="C204" t="s">
        <v>242</v>
      </c>
      <c r="D204" t="s">
        <v>242</v>
      </c>
      <c r="E204">
        <v>999518</v>
      </c>
      <c r="F204" s="23">
        <v>44184</v>
      </c>
      <c r="G204">
        <v>775242</v>
      </c>
      <c r="H204">
        <v>479355</v>
      </c>
      <c r="I204">
        <v>31606</v>
      </c>
      <c r="J204">
        <v>448</v>
      </c>
      <c r="K204">
        <v>30983</v>
      </c>
      <c r="L204">
        <v>57698</v>
      </c>
    </row>
    <row r="205" spans="1:12" x14ac:dyDescent="0.25">
      <c r="A205" t="s">
        <v>789</v>
      </c>
      <c r="B205" t="s">
        <v>789</v>
      </c>
      <c r="C205" t="s">
        <v>225</v>
      </c>
      <c r="D205" t="s">
        <v>225</v>
      </c>
      <c r="E205">
        <v>813384</v>
      </c>
      <c r="F205" s="23">
        <v>44184</v>
      </c>
      <c r="G205">
        <v>678341</v>
      </c>
      <c r="H205">
        <v>412640</v>
      </c>
      <c r="I205">
        <v>27549</v>
      </c>
      <c r="J205">
        <v>641</v>
      </c>
      <c r="K205">
        <v>26786</v>
      </c>
      <c r="L205">
        <v>46696</v>
      </c>
    </row>
    <row r="206" spans="1:12" x14ac:dyDescent="0.25">
      <c r="A206" t="s">
        <v>789</v>
      </c>
      <c r="B206" t="s">
        <v>789</v>
      </c>
      <c r="C206" t="s">
        <v>246</v>
      </c>
      <c r="D206" t="s">
        <v>246</v>
      </c>
      <c r="E206">
        <v>530164</v>
      </c>
      <c r="F206" s="23">
        <v>44184</v>
      </c>
      <c r="G206">
        <v>423793</v>
      </c>
      <c r="H206">
        <v>209631</v>
      </c>
      <c r="I206">
        <v>15456</v>
      </c>
      <c r="J206">
        <v>211</v>
      </c>
      <c r="K206">
        <v>15244</v>
      </c>
      <c r="L206">
        <v>50292</v>
      </c>
    </row>
    <row r="207" spans="1:12" x14ac:dyDescent="0.25">
      <c r="A207" t="s">
        <v>789</v>
      </c>
      <c r="B207" t="s">
        <v>789</v>
      </c>
      <c r="C207" t="s">
        <v>287</v>
      </c>
      <c r="D207" t="s">
        <v>287</v>
      </c>
      <c r="E207">
        <v>576670</v>
      </c>
      <c r="F207" s="23">
        <v>44184</v>
      </c>
      <c r="G207">
        <v>691163</v>
      </c>
      <c r="H207">
        <v>339630</v>
      </c>
      <c r="I207">
        <v>22817</v>
      </c>
      <c r="J207">
        <v>314</v>
      </c>
      <c r="K207">
        <v>22472</v>
      </c>
      <c r="L207">
        <v>68608</v>
      </c>
    </row>
    <row r="208" spans="1:12" x14ac:dyDescent="0.25">
      <c r="A208" t="s">
        <v>789</v>
      </c>
      <c r="B208" t="s">
        <v>789</v>
      </c>
      <c r="C208" t="s">
        <v>275</v>
      </c>
      <c r="D208" t="s">
        <v>275</v>
      </c>
      <c r="E208">
        <v>521057</v>
      </c>
      <c r="F208" s="23">
        <v>44184</v>
      </c>
      <c r="G208">
        <v>434945</v>
      </c>
      <c r="H208">
        <v>286819</v>
      </c>
      <c r="I208">
        <v>14268</v>
      </c>
      <c r="J208">
        <v>253</v>
      </c>
      <c r="K208">
        <v>13804</v>
      </c>
      <c r="L208">
        <v>60039</v>
      </c>
    </row>
    <row r="209" spans="1:12" x14ac:dyDescent="0.25">
      <c r="A209" t="s">
        <v>790</v>
      </c>
      <c r="B209" t="s">
        <v>790</v>
      </c>
      <c r="C209" t="s">
        <v>660</v>
      </c>
      <c r="D209" t="s">
        <v>660</v>
      </c>
      <c r="E209">
        <v>1070144</v>
      </c>
      <c r="G209">
        <v>759605</v>
      </c>
      <c r="H209">
        <v>402717</v>
      </c>
      <c r="I209">
        <v>16603</v>
      </c>
      <c r="J209">
        <v>205</v>
      </c>
      <c r="K209">
        <v>16378</v>
      </c>
      <c r="L209">
        <v>532672</v>
      </c>
    </row>
    <row r="210" spans="1:12" x14ac:dyDescent="0.25">
      <c r="A210" t="s">
        <v>790</v>
      </c>
      <c r="B210" t="s">
        <v>790</v>
      </c>
      <c r="C210" t="s">
        <v>454</v>
      </c>
      <c r="D210" t="s">
        <v>454</v>
      </c>
      <c r="E210">
        <v>385099</v>
      </c>
      <c r="G210">
        <v>303665</v>
      </c>
      <c r="H210">
        <v>154345</v>
      </c>
      <c r="I210">
        <v>9814</v>
      </c>
      <c r="J210">
        <v>102</v>
      </c>
      <c r="K210">
        <v>9693</v>
      </c>
      <c r="L210">
        <v>193605</v>
      </c>
    </row>
    <row r="211" spans="1:12" x14ac:dyDescent="0.25">
      <c r="A211" t="s">
        <v>790</v>
      </c>
      <c r="B211" t="s">
        <v>790</v>
      </c>
      <c r="C211" t="s">
        <v>648</v>
      </c>
      <c r="D211" t="s">
        <v>648</v>
      </c>
      <c r="E211">
        <v>1015503</v>
      </c>
      <c r="G211">
        <v>776258</v>
      </c>
      <c r="H211">
        <v>450002</v>
      </c>
      <c r="I211">
        <v>24613</v>
      </c>
      <c r="J211">
        <v>282</v>
      </c>
      <c r="K211">
        <v>24196</v>
      </c>
      <c r="L211">
        <v>509902</v>
      </c>
    </row>
    <row r="212" spans="1:12" x14ac:dyDescent="0.25">
      <c r="A212" t="s">
        <v>790</v>
      </c>
      <c r="B212" t="s">
        <v>790</v>
      </c>
      <c r="C212" t="s">
        <v>591</v>
      </c>
      <c r="D212" t="s">
        <v>591</v>
      </c>
      <c r="E212">
        <v>735753</v>
      </c>
      <c r="G212">
        <v>592075</v>
      </c>
      <c r="H212">
        <v>319587</v>
      </c>
      <c r="I212">
        <v>23844</v>
      </c>
      <c r="J212">
        <v>207</v>
      </c>
      <c r="K212">
        <v>23548</v>
      </c>
      <c r="L212">
        <v>372440</v>
      </c>
    </row>
    <row r="213" spans="1:12" x14ac:dyDescent="0.25">
      <c r="A213" t="s">
        <v>790</v>
      </c>
      <c r="B213" t="s">
        <v>790</v>
      </c>
      <c r="C213" t="s">
        <v>463</v>
      </c>
      <c r="D213" t="s">
        <v>463</v>
      </c>
      <c r="E213">
        <v>409576</v>
      </c>
      <c r="G213">
        <v>313983</v>
      </c>
      <c r="H213">
        <v>158751</v>
      </c>
      <c r="I213">
        <v>7869</v>
      </c>
      <c r="J213">
        <v>133</v>
      </c>
      <c r="K213">
        <v>7704</v>
      </c>
      <c r="L213">
        <v>204626</v>
      </c>
    </row>
    <row r="214" spans="1:12" x14ac:dyDescent="0.25">
      <c r="A214" t="s">
        <v>790</v>
      </c>
      <c r="B214" t="s">
        <v>790</v>
      </c>
      <c r="C214" t="s">
        <v>422</v>
      </c>
      <c r="D214" t="s">
        <v>422</v>
      </c>
      <c r="E214">
        <v>297003</v>
      </c>
      <c r="G214">
        <v>227349</v>
      </c>
      <c r="H214">
        <v>133812</v>
      </c>
      <c r="I214">
        <v>10436</v>
      </c>
      <c r="J214">
        <v>79</v>
      </c>
      <c r="K214">
        <v>10313</v>
      </c>
      <c r="L214">
        <v>150749</v>
      </c>
    </row>
    <row r="215" spans="1:12" x14ac:dyDescent="0.25">
      <c r="A215" t="s">
        <v>790</v>
      </c>
      <c r="B215" t="s">
        <v>790</v>
      </c>
      <c r="C215" t="s">
        <v>709</v>
      </c>
      <c r="D215" t="s">
        <v>709</v>
      </c>
      <c r="E215">
        <v>1526406</v>
      </c>
      <c r="G215">
        <v>1168448</v>
      </c>
      <c r="H215">
        <v>610537</v>
      </c>
      <c r="I215">
        <v>53324</v>
      </c>
      <c r="J215">
        <v>1145</v>
      </c>
      <c r="K215">
        <v>52145</v>
      </c>
      <c r="L215">
        <v>774600</v>
      </c>
    </row>
    <row r="216" spans="1:12" x14ac:dyDescent="0.25">
      <c r="A216" t="s">
        <v>790</v>
      </c>
      <c r="B216" t="s">
        <v>790</v>
      </c>
      <c r="C216" t="s">
        <v>546</v>
      </c>
      <c r="D216" t="s">
        <v>546</v>
      </c>
      <c r="E216">
        <v>615711</v>
      </c>
      <c r="G216">
        <v>482584</v>
      </c>
      <c r="H216">
        <v>249588</v>
      </c>
      <c r="I216">
        <v>9327</v>
      </c>
      <c r="J216">
        <v>152</v>
      </c>
      <c r="K216">
        <v>9175</v>
      </c>
      <c r="L216">
        <v>306361</v>
      </c>
    </row>
    <row r="217" spans="1:12" x14ac:dyDescent="0.25">
      <c r="A217" t="s">
        <v>790</v>
      </c>
      <c r="B217" t="s">
        <v>790</v>
      </c>
      <c r="C217" t="s">
        <v>380</v>
      </c>
      <c r="D217" t="s">
        <v>380</v>
      </c>
      <c r="E217">
        <v>230696</v>
      </c>
      <c r="G217">
        <v>164754</v>
      </c>
      <c r="H217">
        <v>78041</v>
      </c>
      <c r="I217">
        <v>4819</v>
      </c>
      <c r="J217">
        <v>44</v>
      </c>
      <c r="K217">
        <v>4773</v>
      </c>
      <c r="L217">
        <v>115450</v>
      </c>
    </row>
    <row r="218" spans="1:12" x14ac:dyDescent="0.25">
      <c r="A218" t="s">
        <v>790</v>
      </c>
      <c r="B218" t="s">
        <v>790</v>
      </c>
      <c r="C218" t="s">
        <v>472</v>
      </c>
      <c r="D218" t="s">
        <v>472</v>
      </c>
      <c r="E218">
        <v>422786</v>
      </c>
      <c r="G218">
        <v>401091</v>
      </c>
      <c r="H218">
        <v>202260</v>
      </c>
      <c r="I218">
        <v>11489</v>
      </c>
      <c r="J218">
        <v>117</v>
      </c>
      <c r="K218">
        <v>11367</v>
      </c>
      <c r="L218">
        <v>212909</v>
      </c>
    </row>
    <row r="219" spans="1:12" x14ac:dyDescent="0.25">
      <c r="A219" t="s">
        <v>790</v>
      </c>
      <c r="B219" t="s">
        <v>790</v>
      </c>
      <c r="C219" t="s">
        <v>615</v>
      </c>
      <c r="D219" t="s">
        <v>615</v>
      </c>
      <c r="E219">
        <v>875564</v>
      </c>
      <c r="G219">
        <v>673594</v>
      </c>
      <c r="H219">
        <v>348327</v>
      </c>
      <c r="I219">
        <v>14463</v>
      </c>
      <c r="J219">
        <v>166</v>
      </c>
      <c r="K219">
        <v>14268</v>
      </c>
      <c r="L219">
        <v>436257</v>
      </c>
    </row>
    <row r="220" spans="1:12" x14ac:dyDescent="0.25">
      <c r="A220" t="s">
        <v>790</v>
      </c>
      <c r="B220" t="s">
        <v>790</v>
      </c>
      <c r="C220" t="s">
        <v>414</v>
      </c>
      <c r="D220" t="s">
        <v>414</v>
      </c>
      <c r="E220">
        <v>570060</v>
      </c>
      <c r="F220" s="23">
        <v>44197</v>
      </c>
      <c r="G220">
        <v>430622</v>
      </c>
      <c r="H220">
        <v>244300</v>
      </c>
      <c r="I220">
        <v>15512</v>
      </c>
      <c r="J220">
        <v>194</v>
      </c>
      <c r="K220">
        <v>15309</v>
      </c>
      <c r="L220">
        <v>147308</v>
      </c>
    </row>
    <row r="221" spans="1:12" x14ac:dyDescent="0.25">
      <c r="A221" t="s">
        <v>790</v>
      </c>
      <c r="B221" t="s">
        <v>790</v>
      </c>
      <c r="C221" t="s">
        <v>493</v>
      </c>
      <c r="D221" t="s">
        <v>493</v>
      </c>
      <c r="E221">
        <v>476820</v>
      </c>
      <c r="G221">
        <v>386098</v>
      </c>
      <c r="H221">
        <v>234540</v>
      </c>
      <c r="I221">
        <v>6482</v>
      </c>
      <c r="J221">
        <v>98</v>
      </c>
      <c r="K221">
        <v>6371</v>
      </c>
      <c r="L221">
        <v>236882</v>
      </c>
    </row>
    <row r="222" spans="1:12" x14ac:dyDescent="0.25">
      <c r="A222" t="s">
        <v>790</v>
      </c>
      <c r="B222" t="s">
        <v>790</v>
      </c>
      <c r="C222" t="s">
        <v>548</v>
      </c>
      <c r="D222" t="s">
        <v>548</v>
      </c>
      <c r="E222">
        <v>619266</v>
      </c>
      <c r="G222">
        <v>498787</v>
      </c>
      <c r="H222">
        <v>241407</v>
      </c>
      <c r="I222">
        <v>11272</v>
      </c>
      <c r="J222">
        <v>237</v>
      </c>
      <c r="K222">
        <v>11031</v>
      </c>
      <c r="L222">
        <v>309076</v>
      </c>
    </row>
    <row r="223" spans="1:12" x14ac:dyDescent="0.25">
      <c r="A223" t="s">
        <v>790</v>
      </c>
      <c r="B223" t="s">
        <v>790</v>
      </c>
      <c r="C223" t="s">
        <v>412</v>
      </c>
      <c r="D223" t="s">
        <v>412</v>
      </c>
      <c r="E223">
        <v>283313</v>
      </c>
      <c r="G223">
        <v>220690</v>
      </c>
      <c r="H223">
        <v>147086</v>
      </c>
      <c r="I223">
        <v>6043</v>
      </c>
      <c r="J223">
        <v>67</v>
      </c>
      <c r="K223">
        <v>5971</v>
      </c>
      <c r="L223">
        <v>141844</v>
      </c>
    </row>
    <row r="224" spans="1:12" x14ac:dyDescent="0.25">
      <c r="A224" t="s">
        <v>790</v>
      </c>
      <c r="B224" t="s">
        <v>790</v>
      </c>
      <c r="C224" t="s">
        <v>429</v>
      </c>
      <c r="D224" t="s">
        <v>429</v>
      </c>
      <c r="E224">
        <v>314714</v>
      </c>
      <c r="G224">
        <v>244379</v>
      </c>
      <c r="H224">
        <v>133971</v>
      </c>
      <c r="I224">
        <v>6626</v>
      </c>
      <c r="J224">
        <v>43</v>
      </c>
      <c r="K224">
        <v>6575</v>
      </c>
      <c r="L224">
        <v>157522</v>
      </c>
    </row>
    <row r="225" spans="1:12" x14ac:dyDescent="0.25">
      <c r="A225" t="s">
        <v>790</v>
      </c>
      <c r="B225" t="s">
        <v>790</v>
      </c>
      <c r="C225" t="s">
        <v>433</v>
      </c>
      <c r="D225" t="s">
        <v>433</v>
      </c>
      <c r="E225">
        <v>318611</v>
      </c>
      <c r="G225">
        <v>280700</v>
      </c>
      <c r="H225">
        <v>122554</v>
      </c>
      <c r="I225">
        <v>7152</v>
      </c>
      <c r="J225">
        <v>120</v>
      </c>
      <c r="K225">
        <v>7032</v>
      </c>
      <c r="L225">
        <v>159695</v>
      </c>
    </row>
    <row r="226" spans="1:12" x14ac:dyDescent="0.25">
      <c r="A226" t="s">
        <v>790</v>
      </c>
      <c r="B226" t="s">
        <v>790</v>
      </c>
      <c r="C226" t="s">
        <v>406</v>
      </c>
      <c r="D226" t="s">
        <v>406</v>
      </c>
      <c r="E226">
        <v>265960</v>
      </c>
      <c r="G226">
        <v>203036</v>
      </c>
      <c r="H226">
        <v>95122</v>
      </c>
      <c r="I226">
        <v>5607</v>
      </c>
      <c r="J226">
        <v>58</v>
      </c>
      <c r="K226">
        <v>5549</v>
      </c>
      <c r="L226">
        <v>133123</v>
      </c>
    </row>
    <row r="227" spans="1:12" x14ac:dyDescent="0.25">
      <c r="A227" t="s">
        <v>790</v>
      </c>
      <c r="B227" t="s">
        <v>790</v>
      </c>
      <c r="C227" t="s">
        <v>682</v>
      </c>
      <c r="D227" t="s">
        <v>682</v>
      </c>
      <c r="E227">
        <v>1269751</v>
      </c>
      <c r="G227">
        <v>957347</v>
      </c>
      <c r="H227">
        <v>592016</v>
      </c>
      <c r="I227">
        <v>75539</v>
      </c>
      <c r="J227">
        <v>846</v>
      </c>
      <c r="K227">
        <v>74242</v>
      </c>
      <c r="L227">
        <v>659947</v>
      </c>
    </row>
    <row r="228" spans="1:12" x14ac:dyDescent="0.25">
      <c r="A228" t="s">
        <v>790</v>
      </c>
      <c r="B228" t="s">
        <v>790</v>
      </c>
      <c r="C228" t="s">
        <v>522</v>
      </c>
      <c r="D228" t="s">
        <v>522</v>
      </c>
      <c r="E228">
        <v>555357</v>
      </c>
      <c r="G228">
        <v>425945</v>
      </c>
      <c r="H228">
        <v>227785</v>
      </c>
      <c r="I228">
        <v>11415</v>
      </c>
      <c r="J228">
        <v>137</v>
      </c>
      <c r="K228">
        <v>11275</v>
      </c>
      <c r="L228">
        <v>277832</v>
      </c>
    </row>
    <row r="229" spans="1:12" x14ac:dyDescent="0.25">
      <c r="A229" t="s">
        <v>791</v>
      </c>
      <c r="B229" t="s">
        <v>791</v>
      </c>
      <c r="C229" t="s">
        <v>161</v>
      </c>
      <c r="D229" t="s">
        <v>161</v>
      </c>
      <c r="E229">
        <v>2061918</v>
      </c>
      <c r="F229" s="23">
        <v>44035</v>
      </c>
      <c r="G229">
        <v>994497</v>
      </c>
      <c r="H229">
        <v>333330</v>
      </c>
      <c r="I229">
        <v>19461</v>
      </c>
      <c r="J229">
        <v>286</v>
      </c>
      <c r="K229">
        <v>19170</v>
      </c>
      <c r="L229">
        <v>21528</v>
      </c>
    </row>
    <row r="230" spans="1:12" x14ac:dyDescent="0.25">
      <c r="A230" t="s">
        <v>791</v>
      </c>
      <c r="B230" t="s">
        <v>791</v>
      </c>
      <c r="C230" t="s">
        <v>655</v>
      </c>
      <c r="D230" t="s">
        <v>655</v>
      </c>
      <c r="E230">
        <v>1042304</v>
      </c>
      <c r="G230">
        <v>454807</v>
      </c>
      <c r="H230">
        <v>126700</v>
      </c>
      <c r="I230">
        <v>6033</v>
      </c>
      <c r="J230">
        <v>53</v>
      </c>
      <c r="K230">
        <v>5977</v>
      </c>
      <c r="L230">
        <v>513745</v>
      </c>
    </row>
    <row r="231" spans="1:12" x14ac:dyDescent="0.25">
      <c r="A231" t="s">
        <v>791</v>
      </c>
      <c r="B231" t="s">
        <v>791</v>
      </c>
      <c r="C231" t="s">
        <v>141</v>
      </c>
      <c r="D231" t="s">
        <v>141</v>
      </c>
      <c r="E231">
        <v>1491879</v>
      </c>
      <c r="F231" s="23">
        <v>44035</v>
      </c>
      <c r="G231">
        <v>569167</v>
      </c>
      <c r="H231">
        <v>230458</v>
      </c>
      <c r="I231">
        <v>10835</v>
      </c>
      <c r="J231">
        <v>113</v>
      </c>
      <c r="K231">
        <v>10721</v>
      </c>
      <c r="L231">
        <v>12368</v>
      </c>
    </row>
    <row r="232" spans="1:12" x14ac:dyDescent="0.25">
      <c r="A232" t="s">
        <v>791</v>
      </c>
      <c r="B232" t="s">
        <v>791</v>
      </c>
      <c r="C232" t="s">
        <v>750</v>
      </c>
      <c r="D232" t="s">
        <v>750</v>
      </c>
      <c r="E232">
        <v>2682662</v>
      </c>
      <c r="G232">
        <v>1185934</v>
      </c>
      <c r="H232">
        <v>446946</v>
      </c>
      <c r="I232">
        <v>16589</v>
      </c>
      <c r="J232">
        <v>382</v>
      </c>
      <c r="K232">
        <v>16196</v>
      </c>
      <c r="L232">
        <v>1322798</v>
      </c>
    </row>
    <row r="233" spans="1:12" x14ac:dyDescent="0.25">
      <c r="A233" t="s">
        <v>791</v>
      </c>
      <c r="B233" t="s">
        <v>791</v>
      </c>
      <c r="C233" t="s">
        <v>131</v>
      </c>
      <c r="D233" t="s">
        <v>131</v>
      </c>
      <c r="E233">
        <v>1321096</v>
      </c>
      <c r="F233" s="23">
        <v>44035</v>
      </c>
      <c r="G233">
        <v>638722</v>
      </c>
      <c r="H233">
        <v>229944</v>
      </c>
      <c r="I233">
        <v>4636</v>
      </c>
      <c r="J233">
        <v>47</v>
      </c>
      <c r="K233">
        <v>4589</v>
      </c>
      <c r="L233">
        <v>7718</v>
      </c>
    </row>
    <row r="234" spans="1:12" x14ac:dyDescent="0.25">
      <c r="A234" t="s">
        <v>791</v>
      </c>
      <c r="B234" t="s">
        <v>791</v>
      </c>
      <c r="C234" t="s">
        <v>743</v>
      </c>
      <c r="D234" t="s">
        <v>743</v>
      </c>
      <c r="E234">
        <v>2291032</v>
      </c>
      <c r="G234">
        <v>1424376</v>
      </c>
      <c r="H234">
        <v>661091</v>
      </c>
      <c r="I234">
        <v>51974</v>
      </c>
      <c r="J234">
        <v>1046</v>
      </c>
      <c r="K234">
        <v>50907</v>
      </c>
      <c r="L234">
        <v>1148592</v>
      </c>
    </row>
    <row r="235" spans="1:12" x14ac:dyDescent="0.25">
      <c r="A235" t="s">
        <v>791</v>
      </c>
      <c r="B235" t="s">
        <v>791</v>
      </c>
      <c r="C235" t="s">
        <v>689</v>
      </c>
      <c r="D235" t="s">
        <v>689</v>
      </c>
      <c r="E235">
        <v>1322387</v>
      </c>
      <c r="G235">
        <v>456056</v>
      </c>
      <c r="H235">
        <v>148421</v>
      </c>
      <c r="I235">
        <v>6895</v>
      </c>
      <c r="J235">
        <v>94</v>
      </c>
      <c r="K235">
        <v>6801</v>
      </c>
      <c r="L235">
        <v>651417</v>
      </c>
    </row>
    <row r="236" spans="1:12" x14ac:dyDescent="0.25">
      <c r="A236" t="s">
        <v>791</v>
      </c>
      <c r="B236" t="s">
        <v>791</v>
      </c>
      <c r="C236" t="s">
        <v>157</v>
      </c>
      <c r="D236" t="s">
        <v>157</v>
      </c>
      <c r="E236">
        <v>2445203</v>
      </c>
      <c r="F236" s="23">
        <v>44035</v>
      </c>
      <c r="G236">
        <v>994417</v>
      </c>
      <c r="H236">
        <v>301193</v>
      </c>
      <c r="I236">
        <v>8964</v>
      </c>
      <c r="J236">
        <v>130</v>
      </c>
      <c r="K236">
        <v>8834</v>
      </c>
      <c r="L236">
        <v>15614</v>
      </c>
    </row>
    <row r="237" spans="1:12" x14ac:dyDescent="0.25">
      <c r="A237" t="s">
        <v>791</v>
      </c>
      <c r="B237" t="s">
        <v>791</v>
      </c>
      <c r="C237" t="s">
        <v>155</v>
      </c>
      <c r="D237" t="s">
        <v>155</v>
      </c>
      <c r="E237">
        <v>1311382</v>
      </c>
      <c r="F237" s="23">
        <v>44035</v>
      </c>
      <c r="G237">
        <v>527710</v>
      </c>
      <c r="H237">
        <v>198198</v>
      </c>
      <c r="I237">
        <v>5840</v>
      </c>
      <c r="J237">
        <v>87</v>
      </c>
      <c r="K237">
        <v>5753</v>
      </c>
      <c r="L237">
        <v>13900</v>
      </c>
    </row>
    <row r="238" spans="1:12" x14ac:dyDescent="0.25">
      <c r="A238" t="s">
        <v>791</v>
      </c>
      <c r="B238" t="s">
        <v>791</v>
      </c>
      <c r="C238" t="s">
        <v>652</v>
      </c>
      <c r="D238" t="s">
        <v>652</v>
      </c>
      <c r="E238">
        <v>1025656</v>
      </c>
      <c r="G238">
        <v>387738</v>
      </c>
      <c r="H238">
        <v>156364</v>
      </c>
      <c r="I238">
        <v>9900</v>
      </c>
      <c r="J238">
        <v>38</v>
      </c>
      <c r="K238">
        <v>9857</v>
      </c>
      <c r="L238">
        <v>507521</v>
      </c>
    </row>
    <row r="239" spans="1:12" x14ac:dyDescent="0.25">
      <c r="A239" t="s">
        <v>791</v>
      </c>
      <c r="B239" t="s">
        <v>791</v>
      </c>
      <c r="C239" t="s">
        <v>727</v>
      </c>
      <c r="D239" t="s">
        <v>727</v>
      </c>
      <c r="E239">
        <v>1734005</v>
      </c>
      <c r="G239">
        <v>865943</v>
      </c>
      <c r="H239">
        <v>317137</v>
      </c>
      <c r="I239">
        <v>19593</v>
      </c>
      <c r="J239">
        <v>186</v>
      </c>
      <c r="K239">
        <v>19404</v>
      </c>
      <c r="L239">
        <v>859458</v>
      </c>
    </row>
    <row r="240" spans="1:12" x14ac:dyDescent="0.25">
      <c r="A240" t="s">
        <v>791</v>
      </c>
      <c r="B240" t="s">
        <v>791</v>
      </c>
      <c r="C240" t="s">
        <v>111</v>
      </c>
      <c r="D240" t="s">
        <v>111</v>
      </c>
      <c r="E240">
        <v>790207</v>
      </c>
      <c r="F240" s="23">
        <v>44033</v>
      </c>
      <c r="G240">
        <v>381155</v>
      </c>
      <c r="H240">
        <v>137216</v>
      </c>
      <c r="I240">
        <v>5599</v>
      </c>
      <c r="J240">
        <v>61</v>
      </c>
      <c r="K240">
        <v>5534</v>
      </c>
      <c r="L240">
        <v>5679</v>
      </c>
    </row>
    <row r="241" spans="1:12" x14ac:dyDescent="0.25">
      <c r="A241" t="s">
        <v>791</v>
      </c>
      <c r="B241" t="s">
        <v>791</v>
      </c>
      <c r="C241" t="s">
        <v>119</v>
      </c>
      <c r="D241" t="s">
        <v>119</v>
      </c>
      <c r="E241">
        <v>530299</v>
      </c>
      <c r="F241" s="23">
        <v>44041</v>
      </c>
      <c r="G241">
        <v>227503</v>
      </c>
      <c r="H241">
        <v>107053</v>
      </c>
      <c r="I241">
        <v>7820</v>
      </c>
      <c r="J241">
        <v>96</v>
      </c>
      <c r="K241">
        <v>7724</v>
      </c>
      <c r="L241">
        <v>7762</v>
      </c>
    </row>
    <row r="242" spans="1:12" x14ac:dyDescent="0.25">
      <c r="A242" t="s">
        <v>791</v>
      </c>
      <c r="B242" t="s">
        <v>791</v>
      </c>
      <c r="C242" t="s">
        <v>584</v>
      </c>
      <c r="D242" t="s">
        <v>584</v>
      </c>
      <c r="E242">
        <v>717169</v>
      </c>
      <c r="G242">
        <v>363078</v>
      </c>
      <c r="H242">
        <v>140609</v>
      </c>
      <c r="I242">
        <v>12872</v>
      </c>
      <c r="J242">
        <v>136</v>
      </c>
      <c r="K242">
        <v>12736</v>
      </c>
      <c r="L242">
        <v>357848</v>
      </c>
    </row>
    <row r="243" spans="1:12" x14ac:dyDescent="0.25">
      <c r="A243" t="s">
        <v>791</v>
      </c>
      <c r="B243" t="s">
        <v>791</v>
      </c>
      <c r="C243" t="s">
        <v>586</v>
      </c>
      <c r="D243" t="s">
        <v>586</v>
      </c>
      <c r="E243">
        <v>725673</v>
      </c>
      <c r="G243">
        <v>294989</v>
      </c>
      <c r="H243">
        <v>84919</v>
      </c>
      <c r="I243">
        <v>7871</v>
      </c>
      <c r="J243">
        <v>57</v>
      </c>
      <c r="K243">
        <v>7814</v>
      </c>
      <c r="L243">
        <v>359515</v>
      </c>
    </row>
    <row r="244" spans="1:12" x14ac:dyDescent="0.25">
      <c r="A244" t="s">
        <v>791</v>
      </c>
      <c r="B244" t="s">
        <v>791</v>
      </c>
      <c r="C244" t="s">
        <v>144</v>
      </c>
      <c r="D244" t="s">
        <v>144</v>
      </c>
      <c r="E244">
        <v>461738</v>
      </c>
      <c r="F244" s="23">
        <v>44037</v>
      </c>
      <c r="G244">
        <v>173109</v>
      </c>
      <c r="H244">
        <v>63130</v>
      </c>
      <c r="I244">
        <v>6709</v>
      </c>
      <c r="J244">
        <v>88</v>
      </c>
      <c r="K244">
        <v>6621</v>
      </c>
      <c r="L244">
        <v>10880</v>
      </c>
    </row>
    <row r="245" spans="1:12" x14ac:dyDescent="0.25">
      <c r="A245" t="s">
        <v>791</v>
      </c>
      <c r="B245" t="s">
        <v>791</v>
      </c>
      <c r="C245" t="s">
        <v>136</v>
      </c>
      <c r="D245" t="s">
        <v>136</v>
      </c>
      <c r="E245">
        <v>899200</v>
      </c>
      <c r="F245" s="23">
        <v>44035</v>
      </c>
      <c r="G245">
        <v>378048</v>
      </c>
      <c r="H245">
        <v>108941</v>
      </c>
      <c r="I245">
        <v>2552</v>
      </c>
      <c r="J245">
        <v>12</v>
      </c>
      <c r="K245">
        <v>2539</v>
      </c>
      <c r="L245">
        <v>7705</v>
      </c>
    </row>
    <row r="246" spans="1:12" x14ac:dyDescent="0.25">
      <c r="A246" t="s">
        <v>791</v>
      </c>
      <c r="B246" t="s">
        <v>791</v>
      </c>
      <c r="C246" t="s">
        <v>735</v>
      </c>
      <c r="D246" t="s">
        <v>735</v>
      </c>
      <c r="E246">
        <v>1936319</v>
      </c>
      <c r="G246">
        <v>788026</v>
      </c>
      <c r="H246">
        <v>311074</v>
      </c>
      <c r="I246">
        <v>12294</v>
      </c>
      <c r="J246">
        <v>110</v>
      </c>
      <c r="K246">
        <v>12184</v>
      </c>
      <c r="L246">
        <v>954943</v>
      </c>
    </row>
    <row r="247" spans="1:12" x14ac:dyDescent="0.25">
      <c r="A247" t="s">
        <v>791</v>
      </c>
      <c r="B247" t="s">
        <v>791</v>
      </c>
      <c r="C247" t="s">
        <v>632</v>
      </c>
      <c r="D247" t="s">
        <v>632</v>
      </c>
      <c r="E247">
        <v>949159</v>
      </c>
      <c r="G247">
        <v>522017</v>
      </c>
      <c r="H247">
        <v>185442</v>
      </c>
      <c r="I247">
        <v>13923</v>
      </c>
      <c r="J247">
        <v>197</v>
      </c>
      <c r="K247">
        <v>13714</v>
      </c>
      <c r="L247">
        <v>472049</v>
      </c>
    </row>
    <row r="248" spans="1:12" x14ac:dyDescent="0.25">
      <c r="A248" t="s">
        <v>791</v>
      </c>
      <c r="B248" t="s">
        <v>791</v>
      </c>
      <c r="C248" t="s">
        <v>756</v>
      </c>
      <c r="D248" t="s">
        <v>756</v>
      </c>
      <c r="E248">
        <v>2912022</v>
      </c>
      <c r="G248">
        <v>1512114</v>
      </c>
      <c r="H248">
        <v>656001</v>
      </c>
      <c r="I248">
        <v>86116</v>
      </c>
      <c r="J248">
        <v>1585</v>
      </c>
      <c r="K248">
        <v>84495</v>
      </c>
      <c r="L248">
        <v>1469948</v>
      </c>
    </row>
    <row r="249" spans="1:12" x14ac:dyDescent="0.25">
      <c r="A249" t="s">
        <v>791</v>
      </c>
      <c r="B249" t="s">
        <v>791</v>
      </c>
      <c r="C249" t="s">
        <v>129</v>
      </c>
      <c r="D249" t="s">
        <v>129</v>
      </c>
      <c r="E249">
        <v>1150038</v>
      </c>
      <c r="F249" s="23">
        <v>44035</v>
      </c>
      <c r="G249">
        <v>430948</v>
      </c>
      <c r="H249">
        <v>132560</v>
      </c>
      <c r="I249">
        <v>4834</v>
      </c>
      <c r="J249">
        <v>42</v>
      </c>
      <c r="K249">
        <v>4792</v>
      </c>
      <c r="L249">
        <v>7446</v>
      </c>
    </row>
    <row r="250" spans="1:12" x14ac:dyDescent="0.25">
      <c r="A250" t="s">
        <v>791</v>
      </c>
      <c r="B250" t="s">
        <v>791</v>
      </c>
      <c r="C250" t="s">
        <v>437</v>
      </c>
      <c r="D250" t="s">
        <v>437</v>
      </c>
      <c r="E250">
        <v>1063458</v>
      </c>
      <c r="F250" s="23">
        <v>44178</v>
      </c>
      <c r="G250">
        <v>505417</v>
      </c>
      <c r="H250">
        <v>167980</v>
      </c>
      <c r="I250">
        <v>7207</v>
      </c>
      <c r="J250">
        <v>67</v>
      </c>
      <c r="K250">
        <v>7137</v>
      </c>
      <c r="L250">
        <v>165399</v>
      </c>
    </row>
    <row r="251" spans="1:12" x14ac:dyDescent="0.25">
      <c r="A251" t="s">
        <v>791</v>
      </c>
      <c r="B251" t="s">
        <v>791</v>
      </c>
      <c r="C251" t="s">
        <v>536</v>
      </c>
      <c r="D251" t="s">
        <v>536</v>
      </c>
      <c r="E251">
        <v>599813</v>
      </c>
      <c r="G251">
        <v>277357</v>
      </c>
      <c r="H251">
        <v>112059</v>
      </c>
      <c r="I251">
        <v>7193</v>
      </c>
      <c r="J251">
        <v>92</v>
      </c>
      <c r="K251">
        <v>7101</v>
      </c>
      <c r="L251">
        <v>297504</v>
      </c>
    </row>
    <row r="252" spans="1:12" x14ac:dyDescent="0.25">
      <c r="A252" t="s">
        <v>791</v>
      </c>
      <c r="B252" t="s">
        <v>791</v>
      </c>
      <c r="C252" t="s">
        <v>705</v>
      </c>
      <c r="D252" t="s">
        <v>705</v>
      </c>
      <c r="E252">
        <v>1501619</v>
      </c>
      <c r="G252">
        <v>630437</v>
      </c>
      <c r="H252">
        <v>225607</v>
      </c>
      <c r="I252">
        <v>13054</v>
      </c>
      <c r="J252">
        <v>133</v>
      </c>
      <c r="K252">
        <v>12918</v>
      </c>
      <c r="L252">
        <v>742320</v>
      </c>
    </row>
    <row r="253" spans="1:12" x14ac:dyDescent="0.25">
      <c r="A253" t="s">
        <v>792</v>
      </c>
      <c r="B253" t="s">
        <v>792</v>
      </c>
      <c r="C253" t="s">
        <v>265</v>
      </c>
      <c r="D253" t="s">
        <v>265</v>
      </c>
      <c r="E253">
        <v>1890826</v>
      </c>
      <c r="F253" s="23">
        <v>44066</v>
      </c>
      <c r="G253">
        <v>1188016</v>
      </c>
      <c r="H253">
        <v>613422</v>
      </c>
      <c r="I253">
        <v>35178</v>
      </c>
      <c r="J253">
        <v>333</v>
      </c>
      <c r="K253">
        <v>34843</v>
      </c>
      <c r="L253">
        <v>67440</v>
      </c>
    </row>
    <row r="254" spans="1:12" x14ac:dyDescent="0.25">
      <c r="A254" t="s">
        <v>792</v>
      </c>
      <c r="B254" t="s">
        <v>792</v>
      </c>
      <c r="C254" t="s">
        <v>610</v>
      </c>
      <c r="D254" t="s">
        <v>610</v>
      </c>
      <c r="E254">
        <v>2532383</v>
      </c>
      <c r="F254" s="23">
        <v>44193</v>
      </c>
      <c r="G254">
        <v>1758198</v>
      </c>
      <c r="H254">
        <v>864065</v>
      </c>
      <c r="I254">
        <v>97763</v>
      </c>
      <c r="J254">
        <v>1689</v>
      </c>
      <c r="K254">
        <v>95961</v>
      </c>
      <c r="L254">
        <v>451288</v>
      </c>
    </row>
    <row r="255" spans="1:12" x14ac:dyDescent="0.25">
      <c r="A255" t="s">
        <v>792</v>
      </c>
      <c r="B255" t="s">
        <v>792</v>
      </c>
      <c r="C255" t="s">
        <v>606</v>
      </c>
      <c r="D255" t="s">
        <v>606</v>
      </c>
      <c r="E255">
        <v>4778439</v>
      </c>
      <c r="F255" s="23">
        <v>44198</v>
      </c>
      <c r="G255">
        <v>3165252</v>
      </c>
      <c r="H255">
        <v>1386668</v>
      </c>
      <c r="I255">
        <v>79900</v>
      </c>
      <c r="J255">
        <v>938</v>
      </c>
      <c r="K255">
        <v>78879</v>
      </c>
      <c r="L255">
        <v>436515</v>
      </c>
    </row>
    <row r="256" spans="1:12" x14ac:dyDescent="0.25">
      <c r="A256" t="s">
        <v>792</v>
      </c>
      <c r="B256" t="s">
        <v>792</v>
      </c>
      <c r="C256" t="s">
        <v>498</v>
      </c>
      <c r="D256" t="s">
        <v>498</v>
      </c>
      <c r="E256">
        <v>987257</v>
      </c>
      <c r="F256" s="23">
        <v>44227</v>
      </c>
      <c r="G256">
        <v>700825</v>
      </c>
      <c r="H256">
        <v>385704</v>
      </c>
      <c r="I256">
        <v>62005</v>
      </c>
      <c r="J256">
        <v>890</v>
      </c>
      <c r="K256">
        <v>61073</v>
      </c>
      <c r="L256">
        <v>271279</v>
      </c>
    </row>
    <row r="257" spans="1:12" x14ac:dyDescent="0.25">
      <c r="A257" t="s">
        <v>792</v>
      </c>
      <c r="B257" t="s">
        <v>792</v>
      </c>
      <c r="C257" t="s">
        <v>780</v>
      </c>
      <c r="D257" t="s">
        <v>780</v>
      </c>
      <c r="E257">
        <v>9588910</v>
      </c>
      <c r="F257" s="23">
        <v>44227</v>
      </c>
      <c r="G257">
        <v>9219875</v>
      </c>
      <c r="H257">
        <v>5903791</v>
      </c>
      <c r="I257">
        <v>1251872</v>
      </c>
      <c r="J257">
        <v>16281</v>
      </c>
      <c r="K257">
        <v>1229059</v>
      </c>
      <c r="L257">
        <v>7509824</v>
      </c>
    </row>
    <row r="258" spans="1:12" x14ac:dyDescent="0.25">
      <c r="A258" t="s">
        <v>792</v>
      </c>
      <c r="B258" t="s">
        <v>792</v>
      </c>
      <c r="C258" t="s">
        <v>309</v>
      </c>
      <c r="D258" t="s">
        <v>309</v>
      </c>
      <c r="E258">
        <v>1700018</v>
      </c>
      <c r="F258" s="23">
        <v>44072</v>
      </c>
      <c r="G258">
        <v>929776</v>
      </c>
      <c r="H258">
        <v>515993</v>
      </c>
      <c r="I258">
        <v>24340</v>
      </c>
      <c r="J258">
        <v>400</v>
      </c>
      <c r="K258">
        <v>23936</v>
      </c>
      <c r="L258">
        <v>79859</v>
      </c>
    </row>
    <row r="259" spans="1:12" x14ac:dyDescent="0.25">
      <c r="A259" t="s">
        <v>792</v>
      </c>
      <c r="B259" t="s">
        <v>792</v>
      </c>
      <c r="C259" t="s">
        <v>130</v>
      </c>
      <c r="D259" t="s">
        <v>130</v>
      </c>
      <c r="E259">
        <v>1020962</v>
      </c>
      <c r="F259" s="23">
        <v>44010</v>
      </c>
      <c r="G259">
        <v>647951</v>
      </c>
      <c r="H259">
        <v>351940</v>
      </c>
      <c r="I259">
        <v>33001</v>
      </c>
      <c r="J259">
        <v>500</v>
      </c>
      <c r="K259">
        <v>32469</v>
      </c>
      <c r="L259">
        <v>21656</v>
      </c>
    </row>
    <row r="260" spans="1:12" x14ac:dyDescent="0.25">
      <c r="A260" t="s">
        <v>792</v>
      </c>
      <c r="B260" t="s">
        <v>792</v>
      </c>
      <c r="C260" t="s">
        <v>179</v>
      </c>
      <c r="D260" t="s">
        <v>179</v>
      </c>
      <c r="E260">
        <v>1254377</v>
      </c>
      <c r="F260" s="23">
        <v>44010</v>
      </c>
      <c r="G260">
        <v>852473</v>
      </c>
      <c r="H260">
        <v>497674</v>
      </c>
      <c r="I260">
        <v>43951</v>
      </c>
      <c r="J260">
        <v>429</v>
      </c>
      <c r="K260">
        <v>43501</v>
      </c>
      <c r="L260">
        <v>37064</v>
      </c>
    </row>
    <row r="261" spans="1:12" x14ac:dyDescent="0.25">
      <c r="A261" t="s">
        <v>792</v>
      </c>
      <c r="B261" t="s">
        <v>792</v>
      </c>
      <c r="C261" t="s">
        <v>132</v>
      </c>
      <c r="D261" t="s">
        <v>132</v>
      </c>
      <c r="E261">
        <v>1137753</v>
      </c>
      <c r="F261" s="23">
        <v>44010</v>
      </c>
      <c r="G261">
        <v>737417</v>
      </c>
      <c r="H261">
        <v>346002</v>
      </c>
      <c r="I261">
        <v>51126</v>
      </c>
      <c r="J261">
        <v>395</v>
      </c>
      <c r="K261">
        <v>50662</v>
      </c>
      <c r="L261">
        <v>31030</v>
      </c>
    </row>
    <row r="262" spans="1:12" x14ac:dyDescent="0.25">
      <c r="A262" t="s">
        <v>792</v>
      </c>
      <c r="B262" t="s">
        <v>792</v>
      </c>
      <c r="C262" t="s">
        <v>124</v>
      </c>
      <c r="D262" t="s">
        <v>124</v>
      </c>
      <c r="E262">
        <v>1660378</v>
      </c>
      <c r="F262" s="23">
        <v>44010</v>
      </c>
      <c r="G262">
        <v>1020280</v>
      </c>
      <c r="H262">
        <v>618156</v>
      </c>
      <c r="I262">
        <v>36666</v>
      </c>
      <c r="J262">
        <v>206</v>
      </c>
      <c r="K262">
        <v>36412</v>
      </c>
      <c r="L262">
        <v>22726</v>
      </c>
    </row>
    <row r="263" spans="1:12" x14ac:dyDescent="0.25">
      <c r="A263" t="s">
        <v>792</v>
      </c>
      <c r="B263" t="s">
        <v>792</v>
      </c>
      <c r="C263" t="s">
        <v>407</v>
      </c>
      <c r="D263" t="s">
        <v>407</v>
      </c>
      <c r="E263">
        <v>2083625</v>
      </c>
      <c r="F263" s="23">
        <v>44091</v>
      </c>
      <c r="G263">
        <v>1531107</v>
      </c>
      <c r="H263">
        <v>848253</v>
      </c>
      <c r="I263">
        <v>115478</v>
      </c>
      <c r="J263">
        <v>1680</v>
      </c>
      <c r="K263">
        <v>113515</v>
      </c>
      <c r="L263">
        <v>189020</v>
      </c>
    </row>
    <row r="264" spans="1:12" x14ac:dyDescent="0.25">
      <c r="A264" t="s">
        <v>792</v>
      </c>
      <c r="B264" t="s">
        <v>792</v>
      </c>
      <c r="C264" t="s">
        <v>183</v>
      </c>
      <c r="D264" t="s">
        <v>183</v>
      </c>
      <c r="E264">
        <v>1946905</v>
      </c>
      <c r="F264" s="23">
        <v>44010</v>
      </c>
      <c r="G264">
        <v>1016827</v>
      </c>
      <c r="H264">
        <v>495371</v>
      </c>
      <c r="I264">
        <v>50989</v>
      </c>
      <c r="J264">
        <v>608</v>
      </c>
      <c r="K264">
        <v>50359</v>
      </c>
      <c r="L264">
        <v>42977</v>
      </c>
    </row>
    <row r="265" spans="1:12" x14ac:dyDescent="0.25">
      <c r="A265" t="s">
        <v>792</v>
      </c>
      <c r="B265" t="s">
        <v>792</v>
      </c>
      <c r="C265" t="s">
        <v>410</v>
      </c>
      <c r="D265" t="s">
        <v>410</v>
      </c>
      <c r="E265">
        <v>1846993</v>
      </c>
      <c r="F265" s="23">
        <v>44117</v>
      </c>
      <c r="G265">
        <v>1212295</v>
      </c>
      <c r="H265">
        <v>561504</v>
      </c>
      <c r="I265">
        <v>60970</v>
      </c>
      <c r="J265">
        <v>1315</v>
      </c>
      <c r="K265">
        <v>59639</v>
      </c>
      <c r="L265">
        <v>168181</v>
      </c>
    </row>
    <row r="266" spans="1:12" x14ac:dyDescent="0.25">
      <c r="A266" t="s">
        <v>792</v>
      </c>
      <c r="B266" t="s">
        <v>792</v>
      </c>
      <c r="C266" t="s">
        <v>148</v>
      </c>
      <c r="D266" t="s">
        <v>148</v>
      </c>
      <c r="E266">
        <v>1065235</v>
      </c>
      <c r="F266" s="23">
        <v>44010</v>
      </c>
      <c r="G266">
        <v>691646</v>
      </c>
      <c r="H266">
        <v>328477</v>
      </c>
      <c r="I266">
        <v>26066</v>
      </c>
      <c r="J266">
        <v>319</v>
      </c>
      <c r="K266">
        <v>25747</v>
      </c>
      <c r="L266">
        <v>21937</v>
      </c>
    </row>
    <row r="267" spans="1:12" x14ac:dyDescent="0.25">
      <c r="A267" t="s">
        <v>792</v>
      </c>
      <c r="B267" t="s">
        <v>792</v>
      </c>
      <c r="C267" t="s">
        <v>154</v>
      </c>
      <c r="D267" t="s">
        <v>154</v>
      </c>
      <c r="E267">
        <v>1776221</v>
      </c>
      <c r="F267" s="23">
        <v>44010</v>
      </c>
      <c r="G267">
        <v>1224599</v>
      </c>
      <c r="H267">
        <v>614828</v>
      </c>
      <c r="I267">
        <v>111785</v>
      </c>
      <c r="J267">
        <v>1256</v>
      </c>
      <c r="K267">
        <v>110294</v>
      </c>
      <c r="L267">
        <v>66692</v>
      </c>
    </row>
    <row r="268" spans="1:12" x14ac:dyDescent="0.25">
      <c r="A268" t="s">
        <v>792</v>
      </c>
      <c r="B268" t="s">
        <v>792</v>
      </c>
      <c r="C268" t="s">
        <v>160</v>
      </c>
      <c r="D268" t="s">
        <v>160</v>
      </c>
      <c r="E268">
        <v>1598506</v>
      </c>
      <c r="F268" s="23">
        <v>44010</v>
      </c>
      <c r="G268">
        <v>999178</v>
      </c>
      <c r="H268">
        <v>383705</v>
      </c>
      <c r="I268">
        <v>21947</v>
      </c>
      <c r="J268">
        <v>644</v>
      </c>
      <c r="K268">
        <v>21301</v>
      </c>
      <c r="L268">
        <v>22687</v>
      </c>
    </row>
    <row r="269" spans="1:12" x14ac:dyDescent="0.25">
      <c r="A269" t="s">
        <v>792</v>
      </c>
      <c r="B269" t="s">
        <v>792</v>
      </c>
      <c r="C269" t="s">
        <v>612</v>
      </c>
      <c r="D269" t="s">
        <v>612</v>
      </c>
      <c r="E269">
        <v>2564892</v>
      </c>
      <c r="F269" s="23">
        <v>44226</v>
      </c>
      <c r="G269">
        <v>1323039</v>
      </c>
      <c r="H269">
        <v>641641</v>
      </c>
      <c r="I269">
        <v>61926</v>
      </c>
      <c r="J269">
        <v>819</v>
      </c>
      <c r="K269">
        <v>61087</v>
      </c>
      <c r="L269">
        <v>440559</v>
      </c>
    </row>
    <row r="270" spans="1:12" x14ac:dyDescent="0.25">
      <c r="A270" t="s">
        <v>792</v>
      </c>
      <c r="B270" t="s">
        <v>792</v>
      </c>
      <c r="C270" t="s">
        <v>420</v>
      </c>
      <c r="D270" t="s">
        <v>420</v>
      </c>
      <c r="E270">
        <v>554762</v>
      </c>
      <c r="F270" s="23">
        <v>44227</v>
      </c>
      <c r="G270">
        <v>385482</v>
      </c>
      <c r="H270">
        <v>212033</v>
      </c>
      <c r="I270">
        <v>37095</v>
      </c>
      <c r="J270">
        <v>329</v>
      </c>
      <c r="K270">
        <v>36616</v>
      </c>
      <c r="L270">
        <v>162529</v>
      </c>
    </row>
    <row r="271" spans="1:12" x14ac:dyDescent="0.25">
      <c r="A271" t="s">
        <v>792</v>
      </c>
      <c r="B271" t="s">
        <v>792</v>
      </c>
      <c r="C271" t="s">
        <v>350</v>
      </c>
      <c r="D271" t="s">
        <v>350</v>
      </c>
      <c r="E271">
        <v>1540231</v>
      </c>
      <c r="F271" s="23">
        <v>44118</v>
      </c>
      <c r="G271">
        <v>991957</v>
      </c>
      <c r="H271">
        <v>625918</v>
      </c>
      <c r="I271">
        <v>46916</v>
      </c>
      <c r="J271">
        <v>638</v>
      </c>
      <c r="K271">
        <v>46266</v>
      </c>
      <c r="L271">
        <v>115382</v>
      </c>
    </row>
    <row r="272" spans="1:12" x14ac:dyDescent="0.25">
      <c r="A272" t="s">
        <v>792</v>
      </c>
      <c r="B272" t="s">
        <v>792</v>
      </c>
      <c r="C272" t="s">
        <v>147</v>
      </c>
      <c r="D272" t="s">
        <v>147</v>
      </c>
      <c r="E272">
        <v>1391292</v>
      </c>
      <c r="F272" s="23">
        <v>44010</v>
      </c>
      <c r="G272">
        <v>814373</v>
      </c>
      <c r="H272">
        <v>411092</v>
      </c>
      <c r="I272">
        <v>35198</v>
      </c>
      <c r="J272">
        <v>521</v>
      </c>
      <c r="K272">
        <v>34660</v>
      </c>
      <c r="L272">
        <v>26307</v>
      </c>
    </row>
    <row r="273" spans="1:12" x14ac:dyDescent="0.25">
      <c r="A273" t="s">
        <v>792</v>
      </c>
      <c r="B273" t="s">
        <v>792</v>
      </c>
      <c r="C273" t="s">
        <v>176</v>
      </c>
      <c r="D273" t="s">
        <v>176</v>
      </c>
      <c r="E273">
        <v>1808680</v>
      </c>
      <c r="F273" s="23">
        <v>44010</v>
      </c>
      <c r="G273">
        <v>1189318</v>
      </c>
      <c r="H273">
        <v>659066</v>
      </c>
      <c r="I273">
        <v>73753</v>
      </c>
      <c r="J273">
        <v>650</v>
      </c>
      <c r="K273">
        <v>73029</v>
      </c>
      <c r="L273">
        <v>51750</v>
      </c>
    </row>
    <row r="274" spans="1:12" x14ac:dyDescent="0.25">
      <c r="A274" t="s">
        <v>792</v>
      </c>
      <c r="B274" t="s">
        <v>792</v>
      </c>
      <c r="C274" t="s">
        <v>375</v>
      </c>
      <c r="D274" t="s">
        <v>375</v>
      </c>
      <c r="E274">
        <v>2994744</v>
      </c>
      <c r="F274" s="23">
        <v>44074</v>
      </c>
      <c r="G274">
        <v>2141764</v>
      </c>
      <c r="H274">
        <v>1239770</v>
      </c>
      <c r="I274">
        <v>179167</v>
      </c>
      <c r="J274">
        <v>2416</v>
      </c>
      <c r="K274">
        <v>176447</v>
      </c>
      <c r="L274">
        <v>196921</v>
      </c>
    </row>
    <row r="275" spans="1:12" x14ac:dyDescent="0.25">
      <c r="A275" t="s">
        <v>792</v>
      </c>
      <c r="B275" t="s">
        <v>792</v>
      </c>
      <c r="C275" t="s">
        <v>192</v>
      </c>
      <c r="D275" t="s">
        <v>192</v>
      </c>
      <c r="E275">
        <v>1924773</v>
      </c>
      <c r="F275" s="23">
        <v>44010</v>
      </c>
      <c r="G275">
        <v>1021603</v>
      </c>
      <c r="H275">
        <v>448501</v>
      </c>
      <c r="I275">
        <v>39973</v>
      </c>
      <c r="J275">
        <v>331</v>
      </c>
      <c r="K275">
        <v>39641</v>
      </c>
      <c r="L275">
        <v>40997</v>
      </c>
    </row>
    <row r="276" spans="1:12" x14ac:dyDescent="0.25">
      <c r="A276" t="s">
        <v>792</v>
      </c>
      <c r="B276" t="s">
        <v>792</v>
      </c>
      <c r="C276" t="s">
        <v>369</v>
      </c>
      <c r="D276" t="s">
        <v>369</v>
      </c>
      <c r="E276">
        <v>1082739</v>
      </c>
      <c r="F276" s="23">
        <v>44160</v>
      </c>
      <c r="G276">
        <v>754463</v>
      </c>
      <c r="H276">
        <v>469335</v>
      </c>
      <c r="I276">
        <v>24204</v>
      </c>
      <c r="J276">
        <v>320</v>
      </c>
      <c r="K276">
        <v>23869</v>
      </c>
      <c r="L276">
        <v>115501</v>
      </c>
    </row>
    <row r="277" spans="1:12" x14ac:dyDescent="0.25">
      <c r="A277" t="s">
        <v>792</v>
      </c>
      <c r="B277" t="s">
        <v>792</v>
      </c>
      <c r="C277" t="s">
        <v>262</v>
      </c>
      <c r="D277" t="s">
        <v>262</v>
      </c>
      <c r="E277">
        <v>1755512</v>
      </c>
      <c r="F277" s="23">
        <v>44064</v>
      </c>
      <c r="G277">
        <v>1162073</v>
      </c>
      <c r="H277">
        <v>535447</v>
      </c>
      <c r="I277">
        <v>69444</v>
      </c>
      <c r="J277">
        <v>1088</v>
      </c>
      <c r="K277">
        <v>68239</v>
      </c>
      <c r="L277">
        <v>83482</v>
      </c>
    </row>
    <row r="278" spans="1:12" x14ac:dyDescent="0.25">
      <c r="A278" t="s">
        <v>792</v>
      </c>
      <c r="B278" t="s">
        <v>792</v>
      </c>
      <c r="C278" t="s">
        <v>373</v>
      </c>
      <c r="D278" t="s">
        <v>373</v>
      </c>
      <c r="E278">
        <v>2681449</v>
      </c>
      <c r="F278" s="23">
        <v>44098</v>
      </c>
      <c r="G278">
        <v>1672730</v>
      </c>
      <c r="H278">
        <v>881580</v>
      </c>
      <c r="I278">
        <v>120836</v>
      </c>
      <c r="J278">
        <v>1127</v>
      </c>
      <c r="K278">
        <v>119420</v>
      </c>
      <c r="L278">
        <v>166982</v>
      </c>
    </row>
    <row r="279" spans="1:12" x14ac:dyDescent="0.25">
      <c r="A279" t="s">
        <v>792</v>
      </c>
      <c r="B279" t="s">
        <v>792</v>
      </c>
      <c r="C279" t="s">
        <v>342</v>
      </c>
      <c r="D279" t="s">
        <v>342</v>
      </c>
      <c r="E279">
        <v>1177908</v>
      </c>
      <c r="F279" s="23">
        <v>44087</v>
      </c>
      <c r="G279">
        <v>919074</v>
      </c>
      <c r="H279">
        <v>529427</v>
      </c>
      <c r="I279">
        <v>76718</v>
      </c>
      <c r="J279">
        <v>489</v>
      </c>
      <c r="K279">
        <v>76181</v>
      </c>
      <c r="L279">
        <v>124451</v>
      </c>
    </row>
    <row r="280" spans="1:12" x14ac:dyDescent="0.25">
      <c r="A280" t="s">
        <v>792</v>
      </c>
      <c r="B280" t="s">
        <v>792</v>
      </c>
      <c r="C280" t="s">
        <v>172</v>
      </c>
      <c r="D280" t="s">
        <v>172</v>
      </c>
      <c r="E280">
        <v>1353299</v>
      </c>
      <c r="F280" s="23">
        <v>44010</v>
      </c>
      <c r="G280">
        <v>980496</v>
      </c>
      <c r="H280">
        <v>505589</v>
      </c>
      <c r="I280">
        <v>56218</v>
      </c>
      <c r="J280">
        <v>766</v>
      </c>
      <c r="K280">
        <v>55339</v>
      </c>
      <c r="L280">
        <v>41942</v>
      </c>
    </row>
    <row r="281" spans="1:12" x14ac:dyDescent="0.25">
      <c r="A281" t="s">
        <v>792</v>
      </c>
      <c r="B281" t="s">
        <v>792</v>
      </c>
      <c r="C281" t="s">
        <v>208</v>
      </c>
      <c r="D281" t="s">
        <v>208</v>
      </c>
      <c r="E281">
        <v>2175102</v>
      </c>
      <c r="F281" s="23">
        <v>44010</v>
      </c>
      <c r="G281">
        <v>1535235</v>
      </c>
      <c r="H281">
        <v>634270</v>
      </c>
      <c r="I281">
        <v>36267</v>
      </c>
      <c r="J281">
        <v>495</v>
      </c>
      <c r="K281">
        <v>35764</v>
      </c>
      <c r="L281">
        <v>43241</v>
      </c>
    </row>
    <row r="282" spans="1:12" x14ac:dyDescent="0.25">
      <c r="A282" t="s">
        <v>792</v>
      </c>
      <c r="B282" t="s">
        <v>792</v>
      </c>
      <c r="C282" t="s">
        <v>482</v>
      </c>
      <c r="D282" t="s">
        <v>482</v>
      </c>
      <c r="E282">
        <v>1172985</v>
      </c>
      <c r="F282" s="23">
        <v>44227</v>
      </c>
      <c r="G282">
        <v>708887</v>
      </c>
      <c r="H282">
        <v>348094</v>
      </c>
      <c r="I282">
        <v>27545</v>
      </c>
      <c r="J282">
        <v>207</v>
      </c>
      <c r="K282">
        <v>27337</v>
      </c>
      <c r="L282">
        <v>235257</v>
      </c>
    </row>
    <row r="283" spans="1:12" x14ac:dyDescent="0.25">
      <c r="A283" t="s">
        <v>793</v>
      </c>
      <c r="B283" t="s">
        <v>793</v>
      </c>
      <c r="C283" t="s">
        <v>741</v>
      </c>
      <c r="D283" t="s">
        <v>741</v>
      </c>
      <c r="E283">
        <v>2121943</v>
      </c>
      <c r="G283">
        <v>1518055</v>
      </c>
      <c r="H283">
        <v>855411</v>
      </c>
      <c r="I283">
        <v>316160</v>
      </c>
      <c r="J283">
        <v>1862</v>
      </c>
      <c r="K283">
        <v>313515</v>
      </c>
      <c r="L283">
        <v>1197832</v>
      </c>
    </row>
    <row r="284" spans="1:12" x14ac:dyDescent="0.25">
      <c r="A284" t="s">
        <v>793</v>
      </c>
      <c r="B284" t="s">
        <v>793</v>
      </c>
      <c r="C284" t="s">
        <v>759</v>
      </c>
      <c r="D284" t="s">
        <v>759</v>
      </c>
      <c r="E284">
        <v>3279860</v>
      </c>
      <c r="G284">
        <v>2953482</v>
      </c>
      <c r="H284">
        <v>1759232</v>
      </c>
      <c r="I284">
        <v>602800</v>
      </c>
      <c r="J284">
        <v>3555</v>
      </c>
      <c r="K284">
        <v>583842</v>
      </c>
      <c r="L284">
        <v>1908531</v>
      </c>
    </row>
    <row r="285" spans="1:12" x14ac:dyDescent="0.25">
      <c r="A285" t="s">
        <v>793</v>
      </c>
      <c r="B285" t="s">
        <v>793</v>
      </c>
      <c r="C285" t="s">
        <v>496</v>
      </c>
      <c r="D285" t="s">
        <v>496</v>
      </c>
      <c r="E285">
        <v>1107453</v>
      </c>
      <c r="F285" s="23">
        <v>44197</v>
      </c>
      <c r="G285">
        <v>859116</v>
      </c>
      <c r="H285">
        <v>481911</v>
      </c>
      <c r="I285">
        <v>147118</v>
      </c>
      <c r="J285">
        <v>519</v>
      </c>
      <c r="K285">
        <v>140292</v>
      </c>
      <c r="L285">
        <v>311250</v>
      </c>
    </row>
    <row r="286" spans="1:12" x14ac:dyDescent="0.25">
      <c r="A286" t="s">
        <v>793</v>
      </c>
      <c r="B286" t="s">
        <v>793</v>
      </c>
      <c r="C286" t="s">
        <v>603</v>
      </c>
      <c r="D286" t="s">
        <v>603</v>
      </c>
      <c r="E286">
        <v>2525637</v>
      </c>
      <c r="F286" s="23">
        <v>44197</v>
      </c>
      <c r="G286">
        <v>1891004</v>
      </c>
      <c r="H286">
        <v>959656</v>
      </c>
      <c r="I286">
        <v>275264</v>
      </c>
      <c r="J286">
        <v>2325</v>
      </c>
      <c r="K286">
        <v>269475</v>
      </c>
      <c r="L286">
        <v>529768</v>
      </c>
    </row>
    <row r="287" spans="1:12" x14ac:dyDescent="0.25">
      <c r="A287" t="s">
        <v>793</v>
      </c>
      <c r="B287" t="s">
        <v>793</v>
      </c>
      <c r="C287" t="s">
        <v>684</v>
      </c>
      <c r="D287" t="s">
        <v>684</v>
      </c>
      <c r="E287">
        <v>1302600</v>
      </c>
      <c r="G287">
        <v>910194</v>
      </c>
      <c r="H287">
        <v>521754</v>
      </c>
      <c r="I287">
        <v>138815</v>
      </c>
      <c r="J287">
        <v>617</v>
      </c>
      <c r="K287">
        <v>134824</v>
      </c>
      <c r="L287">
        <v>707681</v>
      </c>
    </row>
    <row r="288" spans="1:12" x14ac:dyDescent="0.25">
      <c r="A288" t="s">
        <v>793</v>
      </c>
      <c r="B288" t="s">
        <v>793</v>
      </c>
      <c r="C288" t="s">
        <v>749</v>
      </c>
      <c r="D288" t="s">
        <v>749</v>
      </c>
      <c r="E288">
        <v>2629703</v>
      </c>
      <c r="G288">
        <v>1951077</v>
      </c>
      <c r="H288">
        <v>1047951</v>
      </c>
      <c r="I288">
        <v>390872</v>
      </c>
      <c r="J288">
        <v>2451</v>
      </c>
      <c r="K288">
        <v>383923</v>
      </c>
      <c r="L288">
        <v>1483990</v>
      </c>
    </row>
    <row r="289" spans="1:12" x14ac:dyDescent="0.25">
      <c r="A289" t="s">
        <v>793</v>
      </c>
      <c r="B289" t="s">
        <v>793</v>
      </c>
      <c r="C289" t="s">
        <v>739</v>
      </c>
      <c r="D289" t="s">
        <v>739</v>
      </c>
      <c r="E289">
        <v>1979384</v>
      </c>
      <c r="G289">
        <v>1477425</v>
      </c>
      <c r="H289">
        <v>841596</v>
      </c>
      <c r="I289">
        <v>322484</v>
      </c>
      <c r="J289">
        <v>1356</v>
      </c>
      <c r="K289">
        <v>315759</v>
      </c>
      <c r="L289">
        <v>1131140</v>
      </c>
    </row>
    <row r="290" spans="1:12" x14ac:dyDescent="0.25">
      <c r="A290" t="s">
        <v>793</v>
      </c>
      <c r="B290" t="s">
        <v>793</v>
      </c>
      <c r="C290" t="s">
        <v>737</v>
      </c>
      <c r="D290" t="s">
        <v>737</v>
      </c>
      <c r="E290">
        <v>3089543</v>
      </c>
      <c r="F290" s="23">
        <v>44197</v>
      </c>
      <c r="G290">
        <v>2341296</v>
      </c>
      <c r="H290">
        <v>1154561</v>
      </c>
      <c r="I290">
        <v>527346</v>
      </c>
      <c r="J290">
        <v>3374</v>
      </c>
      <c r="K290">
        <v>519030</v>
      </c>
      <c r="L290">
        <v>1218733</v>
      </c>
    </row>
    <row r="291" spans="1:12" x14ac:dyDescent="0.25">
      <c r="A291" t="s">
        <v>793</v>
      </c>
      <c r="B291" t="s">
        <v>793</v>
      </c>
      <c r="C291" t="s">
        <v>637</v>
      </c>
      <c r="D291" t="s">
        <v>637</v>
      </c>
      <c r="E291">
        <v>4110956</v>
      </c>
      <c r="F291" s="23">
        <v>44195</v>
      </c>
      <c r="G291">
        <v>2833303</v>
      </c>
      <c r="H291">
        <v>1103557</v>
      </c>
      <c r="I291">
        <v>567584</v>
      </c>
      <c r="J291">
        <v>2576</v>
      </c>
      <c r="K291">
        <v>562111</v>
      </c>
      <c r="L291">
        <v>753642</v>
      </c>
    </row>
    <row r="292" spans="1:12" x14ac:dyDescent="0.25">
      <c r="A292" t="s">
        <v>793</v>
      </c>
      <c r="B292" t="s">
        <v>793</v>
      </c>
      <c r="C292" t="s">
        <v>488</v>
      </c>
      <c r="D292" t="s">
        <v>488</v>
      </c>
      <c r="E292">
        <v>2810892</v>
      </c>
      <c r="F292" s="23">
        <v>44123</v>
      </c>
      <c r="G292">
        <v>1989222</v>
      </c>
      <c r="H292">
        <v>950909</v>
      </c>
      <c r="I292">
        <v>373839</v>
      </c>
      <c r="J292">
        <v>2881</v>
      </c>
      <c r="K292">
        <v>364351</v>
      </c>
      <c r="L292">
        <v>413481</v>
      </c>
    </row>
    <row r="293" spans="1:12" x14ac:dyDescent="0.25">
      <c r="A293" t="s">
        <v>793</v>
      </c>
      <c r="B293" t="s">
        <v>793</v>
      </c>
      <c r="C293" t="s">
        <v>551</v>
      </c>
      <c r="D293" t="s">
        <v>551</v>
      </c>
      <c r="E293">
        <v>1195537</v>
      </c>
      <c r="F293" s="23">
        <v>44197</v>
      </c>
      <c r="G293">
        <v>1048352</v>
      </c>
      <c r="H293">
        <v>677224</v>
      </c>
      <c r="I293">
        <v>193406</v>
      </c>
      <c r="J293">
        <v>1076</v>
      </c>
      <c r="K293">
        <v>184979</v>
      </c>
      <c r="L293">
        <v>402737</v>
      </c>
    </row>
    <row r="294" spans="1:12" x14ac:dyDescent="0.25">
      <c r="A294" t="s">
        <v>793</v>
      </c>
      <c r="B294" t="s">
        <v>793</v>
      </c>
      <c r="C294" t="s">
        <v>619</v>
      </c>
      <c r="D294" t="s">
        <v>619</v>
      </c>
      <c r="E294">
        <v>3307284</v>
      </c>
      <c r="F294" s="23">
        <v>44127</v>
      </c>
      <c r="G294">
        <v>2578575</v>
      </c>
      <c r="H294">
        <v>1562343</v>
      </c>
      <c r="I294">
        <v>463977</v>
      </c>
      <c r="J294">
        <v>4996</v>
      </c>
      <c r="K294">
        <v>448304</v>
      </c>
      <c r="L294">
        <v>668649</v>
      </c>
    </row>
    <row r="295" spans="1:12" x14ac:dyDescent="0.25">
      <c r="A295" t="s">
        <v>793</v>
      </c>
      <c r="B295" t="s">
        <v>793</v>
      </c>
      <c r="C295" t="s">
        <v>685</v>
      </c>
      <c r="D295" t="s">
        <v>685</v>
      </c>
      <c r="E295">
        <v>3110327</v>
      </c>
      <c r="F295" s="23">
        <v>44197</v>
      </c>
      <c r="G295">
        <v>2295947</v>
      </c>
      <c r="H295">
        <v>1305873</v>
      </c>
      <c r="I295">
        <v>523260</v>
      </c>
      <c r="J295">
        <v>3575</v>
      </c>
      <c r="K295">
        <v>515481</v>
      </c>
      <c r="L295">
        <v>900685</v>
      </c>
    </row>
    <row r="296" spans="1:12" x14ac:dyDescent="0.25">
      <c r="A296" t="s">
        <v>793</v>
      </c>
      <c r="B296" t="s">
        <v>793</v>
      </c>
      <c r="C296" t="s">
        <v>474</v>
      </c>
      <c r="D296" t="s">
        <v>474</v>
      </c>
      <c r="E296">
        <v>816558</v>
      </c>
      <c r="F296" s="23">
        <v>44197</v>
      </c>
      <c r="G296">
        <v>659451</v>
      </c>
      <c r="H296">
        <v>436359</v>
      </c>
      <c r="I296">
        <v>125732</v>
      </c>
      <c r="J296">
        <v>518</v>
      </c>
      <c r="K296">
        <v>121295</v>
      </c>
      <c r="L296">
        <v>274819</v>
      </c>
    </row>
    <row r="297" spans="1:12" x14ac:dyDescent="0.25">
      <c r="A297" t="s">
        <v>810</v>
      </c>
      <c r="B297" t="s">
        <v>810</v>
      </c>
      <c r="C297" t="s">
        <v>231</v>
      </c>
      <c r="D297" t="s">
        <v>231</v>
      </c>
      <c r="E297">
        <v>143000</v>
      </c>
      <c r="F297" s="23">
        <v>44210</v>
      </c>
      <c r="G297">
        <v>87221</v>
      </c>
      <c r="H297">
        <v>64300</v>
      </c>
      <c r="I297">
        <v>3619</v>
      </c>
      <c r="J297">
        <v>58</v>
      </c>
      <c r="K297">
        <v>3556</v>
      </c>
      <c r="L297">
        <v>39280</v>
      </c>
    </row>
    <row r="298" spans="1:12" x14ac:dyDescent="0.25">
      <c r="A298" t="s">
        <v>810</v>
      </c>
      <c r="B298" t="s">
        <v>810</v>
      </c>
      <c r="C298" t="s">
        <v>318</v>
      </c>
      <c r="D298" t="s">
        <v>318</v>
      </c>
      <c r="E298">
        <v>147000</v>
      </c>
      <c r="F298" s="23">
        <v>44210</v>
      </c>
      <c r="G298">
        <v>121577</v>
      </c>
      <c r="H298">
        <v>87980</v>
      </c>
      <c r="I298">
        <v>17343</v>
      </c>
      <c r="J298">
        <v>150</v>
      </c>
      <c r="K298">
        <v>17131</v>
      </c>
      <c r="L298">
        <v>81268</v>
      </c>
    </row>
    <row r="299" spans="1:12" x14ac:dyDescent="0.25">
      <c r="A299" t="s">
        <v>512</v>
      </c>
      <c r="B299" t="s">
        <v>512</v>
      </c>
      <c r="C299" t="s">
        <v>512</v>
      </c>
      <c r="D299" t="s">
        <v>512</v>
      </c>
      <c r="E299">
        <v>64473</v>
      </c>
      <c r="F299" s="23">
        <v>44500</v>
      </c>
      <c r="G299">
        <v>55129</v>
      </c>
      <c r="H299">
        <v>45951</v>
      </c>
      <c r="I299">
        <v>10365</v>
      </c>
      <c r="J299">
        <v>51</v>
      </c>
      <c r="K299">
        <v>10270</v>
      </c>
      <c r="L299">
        <v>268723</v>
      </c>
    </row>
    <row r="300" spans="1:12" x14ac:dyDescent="0.25">
      <c r="A300" t="s">
        <v>794</v>
      </c>
      <c r="B300" t="s">
        <v>794</v>
      </c>
      <c r="C300" t="s">
        <v>589</v>
      </c>
      <c r="D300" t="s">
        <v>589</v>
      </c>
      <c r="E300">
        <v>728677</v>
      </c>
      <c r="G300">
        <v>369571</v>
      </c>
      <c r="H300">
        <v>114601</v>
      </c>
      <c r="I300">
        <v>3505</v>
      </c>
      <c r="J300">
        <v>48</v>
      </c>
      <c r="K300">
        <v>3453</v>
      </c>
      <c r="L300">
        <v>358804</v>
      </c>
    </row>
    <row r="301" spans="1:12" x14ac:dyDescent="0.25">
      <c r="A301" t="s">
        <v>794</v>
      </c>
      <c r="B301" t="s">
        <v>794</v>
      </c>
      <c r="C301" t="s">
        <v>116</v>
      </c>
      <c r="D301" t="s">
        <v>116</v>
      </c>
      <c r="E301">
        <v>749521</v>
      </c>
      <c r="F301" s="23">
        <v>44093</v>
      </c>
      <c r="G301">
        <v>481238</v>
      </c>
      <c r="H301">
        <v>164712</v>
      </c>
      <c r="I301">
        <v>9238</v>
      </c>
      <c r="J301">
        <v>89</v>
      </c>
      <c r="K301">
        <v>9140</v>
      </c>
      <c r="L301">
        <v>8043</v>
      </c>
    </row>
    <row r="302" spans="1:12" x14ac:dyDescent="0.25">
      <c r="A302" t="s">
        <v>794</v>
      </c>
      <c r="B302" t="s">
        <v>794</v>
      </c>
      <c r="C302" t="s">
        <v>284</v>
      </c>
      <c r="D302" t="s">
        <v>284</v>
      </c>
      <c r="E302">
        <v>844979</v>
      </c>
      <c r="F302" s="23">
        <v>44227</v>
      </c>
      <c r="G302">
        <v>550087</v>
      </c>
      <c r="H302">
        <v>186066</v>
      </c>
      <c r="I302">
        <v>3670</v>
      </c>
      <c r="J302">
        <v>57</v>
      </c>
      <c r="K302">
        <v>3613</v>
      </c>
      <c r="L302">
        <v>57627</v>
      </c>
    </row>
    <row r="303" spans="1:12" x14ac:dyDescent="0.25">
      <c r="A303" t="s">
        <v>794</v>
      </c>
      <c r="B303" t="s">
        <v>794</v>
      </c>
      <c r="C303" t="s">
        <v>149</v>
      </c>
      <c r="D303" t="s">
        <v>149</v>
      </c>
      <c r="E303">
        <v>1701156</v>
      </c>
      <c r="F303" s="23">
        <v>44062</v>
      </c>
      <c r="G303">
        <v>1278183</v>
      </c>
      <c r="H303">
        <v>549643</v>
      </c>
      <c r="I303">
        <v>9100</v>
      </c>
      <c r="J303">
        <v>64</v>
      </c>
      <c r="K303">
        <v>9017</v>
      </c>
      <c r="L303">
        <v>14204</v>
      </c>
    </row>
    <row r="304" spans="1:12" x14ac:dyDescent="0.25">
      <c r="A304" t="s">
        <v>794</v>
      </c>
      <c r="B304" t="s">
        <v>794</v>
      </c>
      <c r="C304" t="s">
        <v>241</v>
      </c>
      <c r="D304" t="s">
        <v>241</v>
      </c>
      <c r="E304">
        <v>1385659</v>
      </c>
      <c r="F304" s="23">
        <v>44154</v>
      </c>
      <c r="G304">
        <v>788872</v>
      </c>
      <c r="H304">
        <v>225336</v>
      </c>
      <c r="I304">
        <v>8366</v>
      </c>
      <c r="J304">
        <v>90</v>
      </c>
      <c r="K304">
        <v>8267</v>
      </c>
      <c r="L304">
        <v>45771</v>
      </c>
    </row>
    <row r="305" spans="1:12" x14ac:dyDescent="0.25">
      <c r="A305" t="s">
        <v>794</v>
      </c>
      <c r="B305" t="s">
        <v>794</v>
      </c>
      <c r="C305" t="s">
        <v>312</v>
      </c>
      <c r="D305" t="s">
        <v>312</v>
      </c>
      <c r="E305">
        <v>1575247</v>
      </c>
      <c r="F305" s="23">
        <v>44227</v>
      </c>
      <c r="G305">
        <v>1042931</v>
      </c>
      <c r="H305">
        <v>343674</v>
      </c>
      <c r="I305">
        <v>12905</v>
      </c>
      <c r="J305">
        <v>277</v>
      </c>
      <c r="K305">
        <v>12590</v>
      </c>
      <c r="L305">
        <v>74488</v>
      </c>
    </row>
    <row r="306" spans="1:12" x14ac:dyDescent="0.25">
      <c r="A306" t="s">
        <v>794</v>
      </c>
      <c r="B306" t="s">
        <v>794</v>
      </c>
      <c r="C306" t="s">
        <v>249</v>
      </c>
      <c r="D306" t="s">
        <v>249</v>
      </c>
      <c r="E306">
        <v>1703562</v>
      </c>
      <c r="F306" s="23">
        <v>44151</v>
      </c>
      <c r="G306">
        <v>1034374</v>
      </c>
      <c r="H306">
        <v>351065</v>
      </c>
      <c r="I306">
        <v>2995</v>
      </c>
      <c r="J306">
        <v>32</v>
      </c>
      <c r="K306">
        <v>2960</v>
      </c>
      <c r="L306">
        <v>45892</v>
      </c>
    </row>
    <row r="307" spans="1:12" x14ac:dyDescent="0.25">
      <c r="A307" t="s">
        <v>794</v>
      </c>
      <c r="B307" t="s">
        <v>794</v>
      </c>
      <c r="C307" t="s">
        <v>501</v>
      </c>
      <c r="D307" t="s">
        <v>501</v>
      </c>
      <c r="E307">
        <v>2368145</v>
      </c>
      <c r="F307" s="23">
        <v>44093</v>
      </c>
      <c r="G307">
        <v>2012966</v>
      </c>
      <c r="H307">
        <v>1168682</v>
      </c>
      <c r="I307">
        <v>123552</v>
      </c>
      <c r="J307">
        <v>972</v>
      </c>
      <c r="K307">
        <v>122121</v>
      </c>
      <c r="L307">
        <v>306942</v>
      </c>
    </row>
    <row r="308" spans="1:12" x14ac:dyDescent="0.25">
      <c r="A308" t="s">
        <v>794</v>
      </c>
      <c r="B308" t="s">
        <v>794</v>
      </c>
      <c r="C308" t="s">
        <v>169</v>
      </c>
      <c r="D308" t="s">
        <v>169</v>
      </c>
      <c r="E308">
        <v>756993</v>
      </c>
      <c r="F308" s="23">
        <v>44061</v>
      </c>
      <c r="G308">
        <v>493618</v>
      </c>
      <c r="H308">
        <v>220909</v>
      </c>
      <c r="I308">
        <v>2568</v>
      </c>
      <c r="J308">
        <v>39</v>
      </c>
      <c r="K308">
        <v>2529</v>
      </c>
      <c r="L308">
        <v>14324</v>
      </c>
    </row>
    <row r="309" spans="1:12" x14ac:dyDescent="0.25">
      <c r="A309" t="s">
        <v>794</v>
      </c>
      <c r="B309" t="s">
        <v>794</v>
      </c>
      <c r="C309" t="s">
        <v>266</v>
      </c>
      <c r="D309" t="s">
        <v>266</v>
      </c>
      <c r="E309">
        <v>1762857</v>
      </c>
      <c r="F309" s="23">
        <v>44174</v>
      </c>
      <c r="G309">
        <v>1093616</v>
      </c>
      <c r="H309">
        <v>336309</v>
      </c>
      <c r="I309">
        <v>7609</v>
      </c>
      <c r="J309">
        <v>91</v>
      </c>
      <c r="K309">
        <v>7506</v>
      </c>
      <c r="L309">
        <v>54322</v>
      </c>
    </row>
    <row r="310" spans="1:12" x14ac:dyDescent="0.25">
      <c r="A310" t="s">
        <v>794</v>
      </c>
      <c r="B310" t="s">
        <v>794</v>
      </c>
      <c r="C310" t="s">
        <v>328</v>
      </c>
      <c r="D310" t="s">
        <v>328</v>
      </c>
      <c r="E310">
        <v>2090306</v>
      </c>
      <c r="F310" s="23">
        <v>44227</v>
      </c>
      <c r="G310">
        <v>1624355</v>
      </c>
      <c r="H310">
        <v>591843</v>
      </c>
      <c r="I310">
        <v>6734</v>
      </c>
      <c r="J310">
        <v>120</v>
      </c>
      <c r="K310">
        <v>6612</v>
      </c>
      <c r="L310">
        <v>82457</v>
      </c>
    </row>
    <row r="311" spans="1:12" x14ac:dyDescent="0.25">
      <c r="A311" t="s">
        <v>794</v>
      </c>
      <c r="B311" t="s">
        <v>794</v>
      </c>
      <c r="C311" t="s">
        <v>180</v>
      </c>
      <c r="D311" t="s">
        <v>180</v>
      </c>
      <c r="E311">
        <v>1263703</v>
      </c>
      <c r="F311" s="23">
        <v>44093</v>
      </c>
      <c r="G311">
        <v>844557</v>
      </c>
      <c r="H311">
        <v>326505</v>
      </c>
      <c r="I311">
        <v>8120</v>
      </c>
      <c r="J311">
        <v>186</v>
      </c>
      <c r="K311">
        <v>7841</v>
      </c>
      <c r="L311">
        <v>20624</v>
      </c>
    </row>
    <row r="312" spans="1:12" x14ac:dyDescent="0.25">
      <c r="A312" t="s">
        <v>794</v>
      </c>
      <c r="B312" t="s">
        <v>794</v>
      </c>
      <c r="C312" t="s">
        <v>238</v>
      </c>
      <c r="D312" t="s">
        <v>238</v>
      </c>
      <c r="E312">
        <v>786375</v>
      </c>
      <c r="F312" s="23">
        <v>44169</v>
      </c>
      <c r="G312">
        <v>560238</v>
      </c>
      <c r="H312">
        <v>296233</v>
      </c>
      <c r="I312">
        <v>6959</v>
      </c>
      <c r="J312">
        <v>78</v>
      </c>
      <c r="K312">
        <v>6874</v>
      </c>
      <c r="L312">
        <v>43801</v>
      </c>
    </row>
    <row r="313" spans="1:12" x14ac:dyDescent="0.25">
      <c r="A313" t="s">
        <v>794</v>
      </c>
      <c r="B313" t="s">
        <v>794</v>
      </c>
      <c r="C313" t="s">
        <v>358</v>
      </c>
      <c r="D313" t="s">
        <v>358</v>
      </c>
      <c r="E313">
        <v>1563107</v>
      </c>
      <c r="F313" s="23">
        <v>44227</v>
      </c>
      <c r="G313">
        <v>1005266</v>
      </c>
      <c r="H313">
        <v>477219</v>
      </c>
      <c r="I313">
        <v>7723</v>
      </c>
      <c r="J313">
        <v>51</v>
      </c>
      <c r="K313">
        <v>7672</v>
      </c>
      <c r="L313">
        <v>100016</v>
      </c>
    </row>
    <row r="314" spans="1:12" x14ac:dyDescent="0.25">
      <c r="A314" t="s">
        <v>794</v>
      </c>
      <c r="B314" t="s">
        <v>794</v>
      </c>
      <c r="C314" t="s">
        <v>298</v>
      </c>
      <c r="D314" t="s">
        <v>298</v>
      </c>
      <c r="E314">
        <v>2184672</v>
      </c>
      <c r="F314" s="23">
        <v>44167</v>
      </c>
      <c r="G314">
        <v>1371226</v>
      </c>
      <c r="H314">
        <v>536214</v>
      </c>
      <c r="I314">
        <v>12572</v>
      </c>
      <c r="J314">
        <v>130</v>
      </c>
      <c r="K314">
        <v>12388</v>
      </c>
      <c r="L314">
        <v>68883</v>
      </c>
    </row>
    <row r="315" spans="1:12" x14ac:dyDescent="0.25">
      <c r="A315" t="s">
        <v>794</v>
      </c>
      <c r="B315" t="s">
        <v>794</v>
      </c>
      <c r="C315" t="s">
        <v>117</v>
      </c>
      <c r="D315" t="s">
        <v>117</v>
      </c>
      <c r="E315">
        <v>704218</v>
      </c>
      <c r="F315" s="23">
        <v>44020</v>
      </c>
      <c r="G315">
        <v>481366</v>
      </c>
      <c r="H315">
        <v>186341</v>
      </c>
      <c r="I315">
        <v>4623</v>
      </c>
      <c r="J315">
        <v>29</v>
      </c>
      <c r="K315">
        <v>4588</v>
      </c>
      <c r="L315">
        <v>5868</v>
      </c>
    </row>
    <row r="316" spans="1:12" x14ac:dyDescent="0.25">
      <c r="A316" t="s">
        <v>794</v>
      </c>
      <c r="B316" t="s">
        <v>794</v>
      </c>
      <c r="C316" t="s">
        <v>237</v>
      </c>
      <c r="D316" t="s">
        <v>237</v>
      </c>
      <c r="E316">
        <v>1240938</v>
      </c>
      <c r="F316" s="23">
        <v>44169</v>
      </c>
      <c r="G316">
        <v>821399</v>
      </c>
      <c r="H316">
        <v>284155</v>
      </c>
      <c r="I316">
        <v>5132</v>
      </c>
      <c r="J316">
        <v>44</v>
      </c>
      <c r="K316">
        <v>5085</v>
      </c>
      <c r="L316">
        <v>42795</v>
      </c>
    </row>
    <row r="317" spans="1:12" x14ac:dyDescent="0.25">
      <c r="A317" t="s">
        <v>794</v>
      </c>
      <c r="B317" t="s">
        <v>794</v>
      </c>
      <c r="C317" t="s">
        <v>470</v>
      </c>
      <c r="D317" t="s">
        <v>470</v>
      </c>
      <c r="E317">
        <v>2030543</v>
      </c>
      <c r="F317" s="23">
        <v>44169</v>
      </c>
      <c r="G317">
        <v>1452149</v>
      </c>
      <c r="H317">
        <v>730150</v>
      </c>
      <c r="I317">
        <v>53106</v>
      </c>
      <c r="J317">
        <v>633</v>
      </c>
      <c r="K317">
        <v>52427</v>
      </c>
      <c r="L317">
        <v>233249</v>
      </c>
    </row>
    <row r="318" spans="1:12" x14ac:dyDescent="0.25">
      <c r="A318" t="s">
        <v>794</v>
      </c>
      <c r="B318" t="s">
        <v>794</v>
      </c>
      <c r="C318" t="s">
        <v>230</v>
      </c>
      <c r="D318" t="s">
        <v>230</v>
      </c>
      <c r="E318">
        <v>570302</v>
      </c>
      <c r="F318" s="23">
        <v>44167</v>
      </c>
      <c r="G318">
        <v>394641</v>
      </c>
      <c r="H318">
        <v>159293</v>
      </c>
      <c r="I318">
        <v>5055</v>
      </c>
      <c r="J318">
        <v>96</v>
      </c>
      <c r="K318">
        <v>4954</v>
      </c>
      <c r="L318">
        <v>39235</v>
      </c>
    </row>
    <row r="319" spans="1:12" x14ac:dyDescent="0.25">
      <c r="A319" t="s">
        <v>794</v>
      </c>
      <c r="B319" t="s">
        <v>794</v>
      </c>
      <c r="C319" t="s">
        <v>255</v>
      </c>
      <c r="D319" t="s">
        <v>255</v>
      </c>
      <c r="E319">
        <v>1240975</v>
      </c>
      <c r="F319" s="23">
        <v>44169</v>
      </c>
      <c r="G319">
        <v>865566</v>
      </c>
      <c r="H319">
        <v>369945</v>
      </c>
      <c r="I319">
        <v>10688</v>
      </c>
      <c r="J319">
        <v>99</v>
      </c>
      <c r="K319">
        <v>10570</v>
      </c>
      <c r="L319">
        <v>51638</v>
      </c>
    </row>
    <row r="320" spans="1:12" x14ac:dyDescent="0.25">
      <c r="A320" t="s">
        <v>794</v>
      </c>
      <c r="B320" t="s">
        <v>794</v>
      </c>
      <c r="C320" t="s">
        <v>714</v>
      </c>
      <c r="D320" t="s">
        <v>714</v>
      </c>
      <c r="E320">
        <v>3272335</v>
      </c>
      <c r="F320" s="23">
        <v>44227</v>
      </c>
      <c r="G320">
        <v>2951024</v>
      </c>
      <c r="H320">
        <v>1728945</v>
      </c>
      <c r="I320">
        <v>153230</v>
      </c>
      <c r="J320">
        <v>1391</v>
      </c>
      <c r="K320">
        <v>151410</v>
      </c>
      <c r="L320">
        <v>856881</v>
      </c>
    </row>
    <row r="321" spans="1:12" x14ac:dyDescent="0.25">
      <c r="A321" t="s">
        <v>794</v>
      </c>
      <c r="B321" t="s">
        <v>794</v>
      </c>
      <c r="C321" t="s">
        <v>537</v>
      </c>
      <c r="D321" t="s">
        <v>537</v>
      </c>
      <c r="E321">
        <v>2460714</v>
      </c>
      <c r="F321" s="23">
        <v>44228</v>
      </c>
      <c r="G321">
        <v>1957070</v>
      </c>
      <c r="H321">
        <v>1099359</v>
      </c>
      <c r="I321">
        <v>50779</v>
      </c>
      <c r="J321">
        <v>670</v>
      </c>
      <c r="K321">
        <v>49896</v>
      </c>
      <c r="L321">
        <v>319312</v>
      </c>
    </row>
    <row r="322" spans="1:12" x14ac:dyDescent="0.25">
      <c r="A322" t="s">
        <v>794</v>
      </c>
      <c r="B322" t="s">
        <v>794</v>
      </c>
      <c r="C322" t="s">
        <v>271</v>
      </c>
      <c r="D322" t="s">
        <v>271</v>
      </c>
      <c r="E322">
        <v>1024091</v>
      </c>
      <c r="F322" s="23">
        <v>44169</v>
      </c>
      <c r="G322">
        <v>607542</v>
      </c>
      <c r="H322">
        <v>185320</v>
      </c>
      <c r="I322">
        <v>7691</v>
      </c>
      <c r="J322">
        <v>64</v>
      </c>
      <c r="K322">
        <v>7619</v>
      </c>
      <c r="L322">
        <v>55991</v>
      </c>
    </row>
    <row r="323" spans="1:12" x14ac:dyDescent="0.25">
      <c r="A323" t="s">
        <v>794</v>
      </c>
      <c r="B323" t="s">
        <v>794</v>
      </c>
      <c r="C323" t="s">
        <v>286</v>
      </c>
      <c r="D323" t="s">
        <v>286</v>
      </c>
      <c r="E323">
        <v>1291684</v>
      </c>
      <c r="F323" s="23">
        <v>44183</v>
      </c>
      <c r="G323">
        <v>865274</v>
      </c>
      <c r="H323">
        <v>306259</v>
      </c>
      <c r="I323">
        <v>9366</v>
      </c>
      <c r="J323">
        <v>120</v>
      </c>
      <c r="K323">
        <v>9242</v>
      </c>
      <c r="L323">
        <v>61511</v>
      </c>
    </row>
    <row r="324" spans="1:12" x14ac:dyDescent="0.25">
      <c r="A324" t="s">
        <v>794</v>
      </c>
      <c r="B324" t="s">
        <v>794</v>
      </c>
      <c r="C324" t="s">
        <v>181</v>
      </c>
      <c r="D324" t="s">
        <v>181</v>
      </c>
      <c r="E324">
        <v>1309443</v>
      </c>
      <c r="F324" s="23">
        <v>44067</v>
      </c>
      <c r="G324">
        <v>862885</v>
      </c>
      <c r="H324">
        <v>310248</v>
      </c>
      <c r="I324">
        <v>4044</v>
      </c>
      <c r="J324">
        <v>94</v>
      </c>
      <c r="K324">
        <v>3946</v>
      </c>
      <c r="L324">
        <v>19112</v>
      </c>
    </row>
    <row r="325" spans="1:12" x14ac:dyDescent="0.25">
      <c r="A325" t="s">
        <v>794</v>
      </c>
      <c r="B325" t="s">
        <v>794</v>
      </c>
      <c r="C325" t="s">
        <v>234</v>
      </c>
      <c r="D325" t="s">
        <v>234</v>
      </c>
      <c r="E325">
        <v>1872413</v>
      </c>
      <c r="F325" s="23">
        <v>44093</v>
      </c>
      <c r="G325">
        <v>1147444</v>
      </c>
      <c r="H325">
        <v>411114</v>
      </c>
      <c r="I325">
        <v>13970</v>
      </c>
      <c r="J325">
        <v>239</v>
      </c>
      <c r="K325">
        <v>13716</v>
      </c>
      <c r="L325">
        <v>45398</v>
      </c>
    </row>
    <row r="326" spans="1:12" x14ac:dyDescent="0.25">
      <c r="A326" t="s">
        <v>794</v>
      </c>
      <c r="B326" t="s">
        <v>794</v>
      </c>
      <c r="C326" t="s">
        <v>657</v>
      </c>
      <c r="D326" t="s">
        <v>657</v>
      </c>
      <c r="E326">
        <v>1053522</v>
      </c>
      <c r="G326">
        <v>684882</v>
      </c>
      <c r="H326">
        <v>246724</v>
      </c>
      <c r="I326">
        <v>5188</v>
      </c>
      <c r="J326">
        <v>25</v>
      </c>
      <c r="K326">
        <v>5159</v>
      </c>
      <c r="L326">
        <v>518819</v>
      </c>
    </row>
    <row r="327" spans="1:12" x14ac:dyDescent="0.25">
      <c r="A327" t="s">
        <v>794</v>
      </c>
      <c r="B327" t="s">
        <v>794</v>
      </c>
      <c r="C327" t="s">
        <v>274</v>
      </c>
      <c r="D327" t="s">
        <v>274</v>
      </c>
      <c r="E327">
        <v>1339832</v>
      </c>
      <c r="F327" s="23">
        <v>44169</v>
      </c>
      <c r="G327">
        <v>948065</v>
      </c>
      <c r="H327">
        <v>330902</v>
      </c>
      <c r="I327">
        <v>8637</v>
      </c>
      <c r="J327">
        <v>84</v>
      </c>
      <c r="K327">
        <v>8552</v>
      </c>
      <c r="L327">
        <v>57051</v>
      </c>
    </row>
    <row r="328" spans="1:12" x14ac:dyDescent="0.25">
      <c r="A328" t="s">
        <v>794</v>
      </c>
      <c r="B328" t="s">
        <v>794</v>
      </c>
      <c r="C328" t="s">
        <v>349</v>
      </c>
      <c r="D328" t="s">
        <v>349</v>
      </c>
      <c r="E328">
        <v>1965137</v>
      </c>
      <c r="F328" s="23">
        <v>44228</v>
      </c>
      <c r="G328">
        <v>1295658</v>
      </c>
      <c r="H328">
        <v>582833</v>
      </c>
      <c r="I328">
        <v>8236</v>
      </c>
      <c r="J328">
        <v>95</v>
      </c>
      <c r="K328">
        <v>8135</v>
      </c>
      <c r="L328">
        <v>95085</v>
      </c>
    </row>
    <row r="329" spans="1:12" x14ac:dyDescent="0.25">
      <c r="A329" t="s">
        <v>794</v>
      </c>
      <c r="B329" t="s">
        <v>794</v>
      </c>
      <c r="C329" t="s">
        <v>348</v>
      </c>
      <c r="D329" t="s">
        <v>348</v>
      </c>
      <c r="E329">
        <v>1092141</v>
      </c>
      <c r="F329" s="23">
        <v>44226</v>
      </c>
      <c r="G329">
        <v>803225</v>
      </c>
      <c r="H329">
        <v>318284</v>
      </c>
      <c r="I329">
        <v>11209</v>
      </c>
      <c r="J329">
        <v>81</v>
      </c>
      <c r="K329">
        <v>11115</v>
      </c>
      <c r="L329">
        <v>96204</v>
      </c>
    </row>
    <row r="330" spans="1:12" x14ac:dyDescent="0.25">
      <c r="A330" t="s">
        <v>794</v>
      </c>
      <c r="B330" t="s">
        <v>794</v>
      </c>
      <c r="C330" t="s">
        <v>288</v>
      </c>
      <c r="D330" t="s">
        <v>288</v>
      </c>
      <c r="E330">
        <v>825958</v>
      </c>
      <c r="F330" s="23">
        <v>44169</v>
      </c>
      <c r="G330">
        <v>579489</v>
      </c>
      <c r="H330">
        <v>229183</v>
      </c>
      <c r="I330">
        <v>7926</v>
      </c>
      <c r="J330">
        <v>84</v>
      </c>
      <c r="K330">
        <v>7828</v>
      </c>
      <c r="L330">
        <v>61255</v>
      </c>
    </row>
    <row r="331" spans="1:12" x14ac:dyDescent="0.25">
      <c r="A331" t="s">
        <v>794</v>
      </c>
      <c r="B331" t="s">
        <v>794</v>
      </c>
      <c r="C331" t="s">
        <v>198</v>
      </c>
      <c r="D331" t="s">
        <v>198</v>
      </c>
      <c r="E331">
        <v>46069</v>
      </c>
      <c r="F331" s="23">
        <v>44164</v>
      </c>
      <c r="G331">
        <v>0</v>
      </c>
      <c r="H331">
        <v>0</v>
      </c>
      <c r="I331">
        <v>3715</v>
      </c>
      <c r="J331">
        <v>48</v>
      </c>
      <c r="K331">
        <v>3654</v>
      </c>
      <c r="L331">
        <v>24431</v>
      </c>
    </row>
    <row r="332" spans="1:12" x14ac:dyDescent="0.25">
      <c r="A332" t="s">
        <v>794</v>
      </c>
      <c r="B332" t="s">
        <v>794</v>
      </c>
      <c r="C332" t="s">
        <v>649</v>
      </c>
      <c r="D332" t="s">
        <v>649</v>
      </c>
      <c r="E332">
        <v>1016028</v>
      </c>
      <c r="G332">
        <v>600823</v>
      </c>
      <c r="H332">
        <v>168120</v>
      </c>
      <c r="I332">
        <v>7331</v>
      </c>
      <c r="J332">
        <v>63</v>
      </c>
      <c r="K332">
        <v>7250</v>
      </c>
      <c r="L332">
        <v>501519</v>
      </c>
    </row>
    <row r="333" spans="1:12" x14ac:dyDescent="0.25">
      <c r="A333" t="s">
        <v>794</v>
      </c>
      <c r="B333" t="s">
        <v>794</v>
      </c>
      <c r="C333" t="s">
        <v>248</v>
      </c>
      <c r="D333" t="s">
        <v>248</v>
      </c>
      <c r="E333">
        <v>1331699</v>
      </c>
      <c r="F333" s="23">
        <v>44164</v>
      </c>
      <c r="G333">
        <v>885585</v>
      </c>
      <c r="H333">
        <v>333022</v>
      </c>
      <c r="I333">
        <v>9238</v>
      </c>
      <c r="J333">
        <v>194</v>
      </c>
      <c r="K333">
        <v>9030</v>
      </c>
      <c r="L333">
        <v>48962</v>
      </c>
    </row>
    <row r="334" spans="1:12" x14ac:dyDescent="0.25">
      <c r="A334" t="s">
        <v>794</v>
      </c>
      <c r="B334" t="s">
        <v>794</v>
      </c>
      <c r="C334" t="s">
        <v>256</v>
      </c>
      <c r="D334" t="s">
        <v>256</v>
      </c>
      <c r="E334">
        <v>1546541</v>
      </c>
      <c r="F334" s="23">
        <v>44169</v>
      </c>
      <c r="G334">
        <v>1025584</v>
      </c>
      <c r="H334">
        <v>450099</v>
      </c>
      <c r="I334">
        <v>8729</v>
      </c>
      <c r="J334">
        <v>172</v>
      </c>
      <c r="K334">
        <v>8490</v>
      </c>
      <c r="L334">
        <v>50968</v>
      </c>
    </row>
    <row r="335" spans="1:12" x14ac:dyDescent="0.25">
      <c r="A335" t="s">
        <v>794</v>
      </c>
      <c r="B335" t="s">
        <v>794</v>
      </c>
      <c r="C335" t="s">
        <v>267</v>
      </c>
      <c r="D335" t="s">
        <v>267</v>
      </c>
      <c r="E335">
        <v>1454483</v>
      </c>
      <c r="F335" s="23">
        <v>44164</v>
      </c>
      <c r="G335">
        <v>1026416</v>
      </c>
      <c r="H335">
        <v>457972</v>
      </c>
      <c r="I335">
        <v>17860</v>
      </c>
      <c r="J335">
        <v>385</v>
      </c>
      <c r="K335">
        <v>17438</v>
      </c>
      <c r="L335">
        <v>60666</v>
      </c>
    </row>
    <row r="336" spans="1:12" x14ac:dyDescent="0.25">
      <c r="A336" t="s">
        <v>794</v>
      </c>
      <c r="B336" t="s">
        <v>794</v>
      </c>
      <c r="C336" t="s">
        <v>199</v>
      </c>
      <c r="D336" t="s">
        <v>199</v>
      </c>
      <c r="E336">
        <v>2363744</v>
      </c>
      <c r="F336" s="23">
        <v>44061</v>
      </c>
      <c r="G336">
        <v>1639826</v>
      </c>
      <c r="H336">
        <v>674779</v>
      </c>
      <c r="I336">
        <v>16433</v>
      </c>
      <c r="J336">
        <v>155</v>
      </c>
      <c r="K336">
        <v>16270</v>
      </c>
      <c r="L336">
        <v>30906</v>
      </c>
    </row>
    <row r="337" spans="1:12" x14ac:dyDescent="0.25">
      <c r="A337" t="s">
        <v>794</v>
      </c>
      <c r="B337" t="s">
        <v>794</v>
      </c>
      <c r="C337" t="s">
        <v>302</v>
      </c>
      <c r="D337" t="s">
        <v>302</v>
      </c>
      <c r="E337">
        <v>2378295</v>
      </c>
      <c r="F337" s="23">
        <v>44093</v>
      </c>
      <c r="G337">
        <v>1563245</v>
      </c>
      <c r="H337">
        <v>760746</v>
      </c>
      <c r="I337">
        <v>16622</v>
      </c>
      <c r="J337">
        <v>390</v>
      </c>
      <c r="K337">
        <v>16154</v>
      </c>
      <c r="L337">
        <v>73112</v>
      </c>
    </row>
    <row r="338" spans="1:12" x14ac:dyDescent="0.25">
      <c r="A338" t="s">
        <v>794</v>
      </c>
      <c r="B338" t="s">
        <v>794</v>
      </c>
      <c r="C338" t="s">
        <v>217</v>
      </c>
      <c r="D338" t="s">
        <v>217</v>
      </c>
      <c r="E338">
        <v>2228619</v>
      </c>
      <c r="F338" s="23">
        <v>44093</v>
      </c>
      <c r="G338">
        <v>1532585</v>
      </c>
      <c r="H338">
        <v>481540</v>
      </c>
      <c r="I338">
        <v>11965</v>
      </c>
      <c r="J338">
        <v>133</v>
      </c>
      <c r="K338">
        <v>11829</v>
      </c>
      <c r="L338">
        <v>34141</v>
      </c>
    </row>
    <row r="339" spans="1:12" x14ac:dyDescent="0.25">
      <c r="A339" t="s">
        <v>794</v>
      </c>
      <c r="B339" t="s">
        <v>794</v>
      </c>
      <c r="C339" t="s">
        <v>251</v>
      </c>
      <c r="D339" t="s">
        <v>251</v>
      </c>
      <c r="E339">
        <v>1311008</v>
      </c>
      <c r="F339" s="23">
        <v>44164</v>
      </c>
      <c r="G339">
        <v>909045</v>
      </c>
      <c r="H339">
        <v>396375</v>
      </c>
      <c r="I339">
        <v>10136</v>
      </c>
      <c r="J339">
        <v>73</v>
      </c>
      <c r="K339">
        <v>10057</v>
      </c>
      <c r="L339">
        <v>50129</v>
      </c>
    </row>
    <row r="340" spans="1:12" x14ac:dyDescent="0.25">
      <c r="A340" t="s">
        <v>794</v>
      </c>
      <c r="B340" t="s">
        <v>794</v>
      </c>
      <c r="C340" t="s">
        <v>178</v>
      </c>
      <c r="D340" t="s">
        <v>178</v>
      </c>
      <c r="E340">
        <v>1378876</v>
      </c>
      <c r="F340" s="23">
        <v>44093</v>
      </c>
      <c r="G340">
        <v>945564</v>
      </c>
      <c r="H340">
        <v>341871</v>
      </c>
      <c r="I340">
        <v>6775</v>
      </c>
      <c r="J340">
        <v>28</v>
      </c>
      <c r="K340">
        <v>6739</v>
      </c>
      <c r="L340">
        <v>18411</v>
      </c>
    </row>
    <row r="341" spans="1:12" x14ac:dyDescent="0.25">
      <c r="A341" t="s">
        <v>794</v>
      </c>
      <c r="B341" t="s">
        <v>794</v>
      </c>
      <c r="C341" t="s">
        <v>185</v>
      </c>
      <c r="D341" t="s">
        <v>185</v>
      </c>
      <c r="E341">
        <v>1064989</v>
      </c>
      <c r="F341" s="23">
        <v>44093</v>
      </c>
      <c r="G341">
        <v>723227</v>
      </c>
      <c r="H341">
        <v>337272</v>
      </c>
      <c r="I341">
        <v>10085</v>
      </c>
      <c r="J341">
        <v>118</v>
      </c>
      <c r="K341">
        <v>9958</v>
      </c>
      <c r="L341">
        <v>23219</v>
      </c>
    </row>
    <row r="342" spans="1:12" x14ac:dyDescent="0.25">
      <c r="A342" t="s">
        <v>794</v>
      </c>
      <c r="B342" t="s">
        <v>794</v>
      </c>
      <c r="C342" t="s">
        <v>285</v>
      </c>
      <c r="D342" t="s">
        <v>285</v>
      </c>
      <c r="E342">
        <v>1512353</v>
      </c>
      <c r="F342" s="23">
        <v>44228</v>
      </c>
      <c r="G342">
        <v>620316</v>
      </c>
      <c r="H342">
        <v>278912</v>
      </c>
      <c r="I342">
        <v>6349</v>
      </c>
      <c r="J342">
        <v>74</v>
      </c>
      <c r="K342">
        <v>6273</v>
      </c>
      <c r="L342">
        <v>59979</v>
      </c>
    </row>
    <row r="343" spans="1:12" x14ac:dyDescent="0.25">
      <c r="A343" t="s">
        <v>794</v>
      </c>
      <c r="B343" t="s">
        <v>794</v>
      </c>
      <c r="C343" t="s">
        <v>221</v>
      </c>
      <c r="D343" t="s">
        <v>221</v>
      </c>
      <c r="E343">
        <v>687952</v>
      </c>
      <c r="F343" s="23">
        <v>44164</v>
      </c>
      <c r="G343">
        <v>413195</v>
      </c>
      <c r="H343">
        <v>140296</v>
      </c>
      <c r="I343">
        <v>4000</v>
      </c>
      <c r="J343">
        <v>78</v>
      </c>
      <c r="K343">
        <v>3919</v>
      </c>
      <c r="L343">
        <v>33449</v>
      </c>
    </row>
    <row r="344" spans="1:12" x14ac:dyDescent="0.25">
      <c r="A344" t="s">
        <v>794</v>
      </c>
      <c r="B344" t="s">
        <v>794</v>
      </c>
      <c r="C344" t="s">
        <v>259</v>
      </c>
      <c r="D344" t="s">
        <v>259</v>
      </c>
      <c r="E344">
        <v>1725818</v>
      </c>
      <c r="F344" s="23">
        <v>44154</v>
      </c>
      <c r="G344">
        <v>1109976</v>
      </c>
      <c r="H344">
        <v>391707</v>
      </c>
      <c r="I344">
        <v>12398</v>
      </c>
      <c r="J344">
        <v>125</v>
      </c>
      <c r="K344">
        <v>12261</v>
      </c>
      <c r="L344">
        <v>53469</v>
      </c>
    </row>
    <row r="345" spans="1:12" x14ac:dyDescent="0.25">
      <c r="A345" t="s">
        <v>794</v>
      </c>
      <c r="B345" t="s">
        <v>794</v>
      </c>
      <c r="C345" t="s">
        <v>126</v>
      </c>
      <c r="D345" t="s">
        <v>126</v>
      </c>
      <c r="E345">
        <v>1126515</v>
      </c>
      <c r="F345" s="23">
        <v>44038</v>
      </c>
      <c r="G345">
        <v>679862</v>
      </c>
      <c r="H345">
        <v>226632</v>
      </c>
      <c r="I345">
        <v>9219</v>
      </c>
      <c r="J345">
        <v>87</v>
      </c>
      <c r="K345">
        <v>9132</v>
      </c>
      <c r="L345">
        <v>9269</v>
      </c>
    </row>
    <row r="346" spans="1:12" x14ac:dyDescent="0.25">
      <c r="A346" t="s">
        <v>794</v>
      </c>
      <c r="B346" t="s">
        <v>794</v>
      </c>
      <c r="C346" t="s">
        <v>673</v>
      </c>
      <c r="D346" t="s">
        <v>673</v>
      </c>
      <c r="E346">
        <v>1178132</v>
      </c>
      <c r="G346">
        <v>740335</v>
      </c>
      <c r="H346">
        <v>224966</v>
      </c>
      <c r="I346">
        <v>8801</v>
      </c>
      <c r="J346">
        <v>82</v>
      </c>
      <c r="K346">
        <v>8706</v>
      </c>
      <c r="L346">
        <v>581685</v>
      </c>
    </row>
    <row r="347" spans="1:12" x14ac:dyDescent="0.25">
      <c r="A347" t="s">
        <v>794</v>
      </c>
      <c r="B347" t="s">
        <v>794</v>
      </c>
      <c r="C347" t="s">
        <v>247</v>
      </c>
      <c r="D347" t="s">
        <v>247</v>
      </c>
      <c r="E347">
        <v>1444920</v>
      </c>
      <c r="F347" s="23">
        <v>44164</v>
      </c>
      <c r="G347">
        <v>919592</v>
      </c>
      <c r="H347">
        <v>293885</v>
      </c>
      <c r="I347">
        <v>6863</v>
      </c>
      <c r="J347">
        <v>114</v>
      </c>
      <c r="K347">
        <v>6742</v>
      </c>
      <c r="L347">
        <v>46442</v>
      </c>
    </row>
    <row r="348" spans="1:12" x14ac:dyDescent="0.25">
      <c r="A348" t="s">
        <v>794</v>
      </c>
      <c r="B348" t="s">
        <v>794</v>
      </c>
      <c r="C348" t="s">
        <v>222</v>
      </c>
      <c r="D348" t="s">
        <v>222</v>
      </c>
      <c r="E348">
        <v>1986864</v>
      </c>
      <c r="F348" s="23">
        <v>44093</v>
      </c>
      <c r="G348">
        <v>1452247</v>
      </c>
      <c r="H348">
        <v>836514</v>
      </c>
      <c r="I348">
        <v>18903</v>
      </c>
      <c r="J348">
        <v>172</v>
      </c>
      <c r="K348">
        <v>18720</v>
      </c>
      <c r="L348">
        <v>41082</v>
      </c>
    </row>
    <row r="349" spans="1:12" x14ac:dyDescent="0.25">
      <c r="A349" t="s">
        <v>794</v>
      </c>
      <c r="B349" t="s">
        <v>794</v>
      </c>
      <c r="C349" t="s">
        <v>282</v>
      </c>
      <c r="D349" t="s">
        <v>282</v>
      </c>
      <c r="E349">
        <v>643579</v>
      </c>
      <c r="F349" s="23">
        <v>44154</v>
      </c>
      <c r="G349">
        <v>455492</v>
      </c>
      <c r="H349">
        <v>196492</v>
      </c>
      <c r="I349">
        <v>6294</v>
      </c>
      <c r="J349">
        <v>63</v>
      </c>
      <c r="K349">
        <v>6224</v>
      </c>
      <c r="L349">
        <v>57958</v>
      </c>
    </row>
    <row r="350" spans="1:12" x14ac:dyDescent="0.25">
      <c r="A350" t="s">
        <v>794</v>
      </c>
      <c r="B350" t="s">
        <v>794</v>
      </c>
      <c r="C350" t="s">
        <v>303</v>
      </c>
      <c r="D350" t="s">
        <v>303</v>
      </c>
      <c r="E350">
        <v>1458212</v>
      </c>
      <c r="F350" s="23">
        <v>44169</v>
      </c>
      <c r="G350">
        <v>975291</v>
      </c>
      <c r="H350">
        <v>349024</v>
      </c>
      <c r="I350">
        <v>11922</v>
      </c>
      <c r="J350">
        <v>237</v>
      </c>
      <c r="K350">
        <v>11677</v>
      </c>
      <c r="L350">
        <v>71896</v>
      </c>
    </row>
    <row r="351" spans="1:12" x14ac:dyDescent="0.25">
      <c r="A351" t="s">
        <v>795</v>
      </c>
      <c r="B351" t="s">
        <v>795</v>
      </c>
      <c r="C351" t="s">
        <v>156</v>
      </c>
      <c r="D351" t="s">
        <v>156</v>
      </c>
      <c r="E351">
        <v>4543083</v>
      </c>
      <c r="F351" s="23">
        <v>44031</v>
      </c>
      <c r="G351">
        <v>2468837</v>
      </c>
      <c r="H351">
        <v>881402</v>
      </c>
      <c r="I351">
        <v>339457</v>
      </c>
      <c r="J351">
        <v>7043</v>
      </c>
      <c r="K351">
        <v>330122</v>
      </c>
      <c r="L351">
        <v>180805</v>
      </c>
    </row>
    <row r="352" spans="1:12" x14ac:dyDescent="0.25">
      <c r="A352" t="s">
        <v>795</v>
      </c>
      <c r="B352" t="s">
        <v>795</v>
      </c>
      <c r="C352" t="s">
        <v>731</v>
      </c>
      <c r="D352" t="s">
        <v>731</v>
      </c>
      <c r="E352">
        <v>1818617</v>
      </c>
      <c r="G352">
        <v>760099</v>
      </c>
      <c r="H352">
        <v>357931</v>
      </c>
      <c r="I352">
        <v>58764</v>
      </c>
      <c r="J352">
        <v>1425</v>
      </c>
      <c r="K352">
        <v>57318</v>
      </c>
      <c r="L352">
        <v>920504</v>
      </c>
    </row>
    <row r="353" spans="1:12" x14ac:dyDescent="0.25">
      <c r="A353" t="s">
        <v>795</v>
      </c>
      <c r="B353" t="s">
        <v>795</v>
      </c>
      <c r="C353" t="s">
        <v>755</v>
      </c>
      <c r="D353" t="s">
        <v>755</v>
      </c>
      <c r="E353">
        <v>2887826</v>
      </c>
      <c r="G353">
        <v>1241168</v>
      </c>
      <c r="H353">
        <v>548807</v>
      </c>
      <c r="I353">
        <v>96231</v>
      </c>
      <c r="J353">
        <v>1594</v>
      </c>
      <c r="K353">
        <v>94618</v>
      </c>
      <c r="L353">
        <v>1463150</v>
      </c>
    </row>
    <row r="354" spans="1:12" x14ac:dyDescent="0.25">
      <c r="A354" t="s">
        <v>795</v>
      </c>
      <c r="B354" t="s">
        <v>795</v>
      </c>
      <c r="C354" t="s">
        <v>162</v>
      </c>
      <c r="D354" t="s">
        <v>162</v>
      </c>
      <c r="E354">
        <v>3695928</v>
      </c>
      <c r="F354" s="23">
        <v>43981</v>
      </c>
      <c r="G354">
        <v>1772420</v>
      </c>
      <c r="H354">
        <v>723304</v>
      </c>
      <c r="I354">
        <v>155331</v>
      </c>
      <c r="J354">
        <v>4251</v>
      </c>
      <c r="K354">
        <v>150615</v>
      </c>
      <c r="L354">
        <v>89465</v>
      </c>
    </row>
    <row r="355" spans="1:12" x14ac:dyDescent="0.25">
      <c r="A355" t="s">
        <v>795</v>
      </c>
      <c r="B355" t="s">
        <v>795</v>
      </c>
      <c r="C355" t="s">
        <v>379</v>
      </c>
      <c r="D355" t="s">
        <v>379</v>
      </c>
      <c r="E355">
        <v>2585962</v>
      </c>
      <c r="F355" s="23">
        <v>44115</v>
      </c>
      <c r="G355">
        <v>1145382</v>
      </c>
      <c r="H355">
        <v>485615</v>
      </c>
      <c r="I355">
        <v>103749</v>
      </c>
      <c r="J355">
        <v>2806</v>
      </c>
      <c r="K355">
        <v>100803</v>
      </c>
      <c r="L355">
        <v>163362</v>
      </c>
    </row>
    <row r="356" spans="1:12" x14ac:dyDescent="0.25">
      <c r="A356" t="s">
        <v>795</v>
      </c>
      <c r="B356" t="s">
        <v>795</v>
      </c>
      <c r="C356" t="s">
        <v>280</v>
      </c>
      <c r="D356" t="s">
        <v>280</v>
      </c>
      <c r="E356">
        <v>1198810</v>
      </c>
      <c r="F356" s="23">
        <v>44115</v>
      </c>
      <c r="G356">
        <v>825867</v>
      </c>
      <c r="H356">
        <v>421585</v>
      </c>
      <c r="I356">
        <v>60080</v>
      </c>
      <c r="J356">
        <v>1123</v>
      </c>
      <c r="K356">
        <v>58945</v>
      </c>
      <c r="L356">
        <v>84235</v>
      </c>
    </row>
    <row r="357" spans="1:12" x14ac:dyDescent="0.25">
      <c r="A357" t="s">
        <v>795</v>
      </c>
      <c r="B357" t="s">
        <v>795</v>
      </c>
      <c r="C357" t="s">
        <v>383</v>
      </c>
      <c r="D357" t="s">
        <v>383</v>
      </c>
      <c r="E357">
        <v>2588039</v>
      </c>
      <c r="F357" s="23">
        <v>44226</v>
      </c>
      <c r="G357">
        <v>1136679</v>
      </c>
      <c r="H357">
        <v>512944</v>
      </c>
      <c r="I357">
        <v>85520</v>
      </c>
      <c r="J357">
        <v>797</v>
      </c>
      <c r="K357">
        <v>84710</v>
      </c>
      <c r="L357">
        <v>158634</v>
      </c>
    </row>
    <row r="358" spans="1:12" x14ac:dyDescent="0.25">
      <c r="A358" t="s">
        <v>795</v>
      </c>
      <c r="B358" t="s">
        <v>795</v>
      </c>
      <c r="C358" t="s">
        <v>462</v>
      </c>
      <c r="D358" t="s">
        <v>462</v>
      </c>
      <c r="E358">
        <v>2194262</v>
      </c>
      <c r="F358" s="23">
        <v>44226</v>
      </c>
      <c r="G358">
        <v>1335017</v>
      </c>
      <c r="H358">
        <v>458690</v>
      </c>
      <c r="I358">
        <v>88968</v>
      </c>
      <c r="J358">
        <v>1560</v>
      </c>
      <c r="K358">
        <v>87387</v>
      </c>
      <c r="L358">
        <v>244293</v>
      </c>
    </row>
    <row r="359" spans="1:12" x14ac:dyDescent="0.25">
      <c r="A359" t="s">
        <v>795</v>
      </c>
      <c r="B359" t="s">
        <v>795</v>
      </c>
      <c r="C359" t="s">
        <v>346</v>
      </c>
      <c r="D359" t="s">
        <v>346</v>
      </c>
      <c r="E359">
        <v>2048781</v>
      </c>
      <c r="F359" s="23">
        <v>44115</v>
      </c>
      <c r="G359">
        <v>1007007</v>
      </c>
      <c r="H359">
        <v>476051</v>
      </c>
      <c r="I359">
        <v>46172</v>
      </c>
      <c r="J359">
        <v>654</v>
      </c>
      <c r="K359">
        <v>45501</v>
      </c>
      <c r="L359">
        <v>113178</v>
      </c>
    </row>
    <row r="360" spans="1:12" x14ac:dyDescent="0.25">
      <c r="A360" t="s">
        <v>795</v>
      </c>
      <c r="B360" t="s">
        <v>795</v>
      </c>
      <c r="C360" t="s">
        <v>163</v>
      </c>
      <c r="D360" t="s">
        <v>163</v>
      </c>
      <c r="E360">
        <v>1071795</v>
      </c>
      <c r="F360" s="23">
        <v>44035</v>
      </c>
      <c r="G360">
        <v>540319</v>
      </c>
      <c r="H360">
        <v>231208</v>
      </c>
      <c r="I360">
        <v>30440</v>
      </c>
      <c r="J360">
        <v>669</v>
      </c>
      <c r="K360">
        <v>29735</v>
      </c>
      <c r="L360">
        <v>27213</v>
      </c>
    </row>
    <row r="361" spans="1:12" x14ac:dyDescent="0.25">
      <c r="A361" t="s">
        <v>795</v>
      </c>
      <c r="B361" t="s">
        <v>795</v>
      </c>
      <c r="C361" t="s">
        <v>405</v>
      </c>
      <c r="D361" t="s">
        <v>405</v>
      </c>
      <c r="E361">
        <v>1322331</v>
      </c>
      <c r="F361" s="23">
        <v>44225</v>
      </c>
      <c r="G361">
        <v>888961</v>
      </c>
      <c r="H361">
        <v>469980</v>
      </c>
      <c r="I361">
        <v>40519</v>
      </c>
      <c r="J361">
        <v>569</v>
      </c>
      <c r="K361">
        <v>39941</v>
      </c>
      <c r="L361">
        <v>150405</v>
      </c>
    </row>
    <row r="362" spans="1:12" x14ac:dyDescent="0.25">
      <c r="A362" t="s">
        <v>795</v>
      </c>
      <c r="B362" t="s">
        <v>795</v>
      </c>
      <c r="C362" t="s">
        <v>140</v>
      </c>
      <c r="D362" t="s">
        <v>140</v>
      </c>
      <c r="E362">
        <v>1178973</v>
      </c>
      <c r="F362" s="23">
        <v>44046</v>
      </c>
      <c r="G362">
        <v>537442</v>
      </c>
      <c r="H362">
        <v>201000</v>
      </c>
      <c r="I362">
        <v>18475</v>
      </c>
      <c r="J362">
        <v>506</v>
      </c>
      <c r="K362">
        <v>17949</v>
      </c>
      <c r="L362">
        <v>16034</v>
      </c>
    </row>
    <row r="363" spans="1:12" x14ac:dyDescent="0.25">
      <c r="A363" t="s">
        <v>795</v>
      </c>
      <c r="B363" t="s">
        <v>795</v>
      </c>
      <c r="C363" t="s">
        <v>616</v>
      </c>
      <c r="D363" t="s">
        <v>616</v>
      </c>
      <c r="E363">
        <v>4224442</v>
      </c>
      <c r="F363" s="23">
        <v>44226</v>
      </c>
      <c r="G363">
        <v>2085101</v>
      </c>
      <c r="H363">
        <v>699544</v>
      </c>
      <c r="I363">
        <v>139934</v>
      </c>
      <c r="J363">
        <v>2714</v>
      </c>
      <c r="K363">
        <v>137178</v>
      </c>
      <c r="L363">
        <v>499165</v>
      </c>
    </row>
    <row r="364" spans="1:12" x14ac:dyDescent="0.25">
      <c r="A364" t="s">
        <v>795</v>
      </c>
      <c r="B364" t="s">
        <v>795</v>
      </c>
      <c r="C364" t="s">
        <v>386</v>
      </c>
      <c r="D364" t="s">
        <v>386</v>
      </c>
      <c r="E364">
        <v>1958483</v>
      </c>
      <c r="F364" s="23">
        <v>44226</v>
      </c>
      <c r="G364">
        <v>1081253</v>
      </c>
      <c r="H364">
        <v>413822</v>
      </c>
      <c r="I364">
        <v>60615</v>
      </c>
      <c r="J364">
        <v>1209</v>
      </c>
      <c r="K364">
        <v>59382</v>
      </c>
      <c r="L364">
        <v>147354</v>
      </c>
    </row>
    <row r="365" spans="1:12" x14ac:dyDescent="0.25">
      <c r="A365" t="s">
        <v>795</v>
      </c>
      <c r="B365" t="s">
        <v>795</v>
      </c>
      <c r="C365" t="s">
        <v>764</v>
      </c>
      <c r="D365" t="s">
        <v>764</v>
      </c>
      <c r="E365">
        <v>3874015</v>
      </c>
      <c r="G365">
        <v>2536731</v>
      </c>
      <c r="H365">
        <v>1043329</v>
      </c>
      <c r="I365">
        <v>206671</v>
      </c>
      <c r="J365">
        <v>5847</v>
      </c>
      <c r="K365">
        <v>200699</v>
      </c>
      <c r="L365">
        <v>2001602</v>
      </c>
    </row>
    <row r="366" spans="1:12" x14ac:dyDescent="0.25">
      <c r="A366" t="s">
        <v>795</v>
      </c>
      <c r="B366" t="s">
        <v>795</v>
      </c>
      <c r="C366" t="s">
        <v>744</v>
      </c>
      <c r="D366" t="s">
        <v>744</v>
      </c>
      <c r="E366">
        <v>2455543</v>
      </c>
      <c r="G366">
        <v>1182476</v>
      </c>
      <c r="H366">
        <v>507616</v>
      </c>
      <c r="I366">
        <v>92133</v>
      </c>
      <c r="J366">
        <v>2437</v>
      </c>
      <c r="K366">
        <v>89608</v>
      </c>
      <c r="L366">
        <v>1249282</v>
      </c>
    </row>
    <row r="367" spans="1:12" x14ac:dyDescent="0.25">
      <c r="A367" t="s">
        <v>795</v>
      </c>
      <c r="B367" t="s">
        <v>795</v>
      </c>
      <c r="C367" t="s">
        <v>776</v>
      </c>
      <c r="D367" t="s">
        <v>776</v>
      </c>
      <c r="E367">
        <v>12442373</v>
      </c>
      <c r="F367" s="23">
        <v>44225</v>
      </c>
      <c r="G367">
        <v>9115615</v>
      </c>
      <c r="H367">
        <v>5564204</v>
      </c>
      <c r="I367">
        <v>756749</v>
      </c>
      <c r="J367">
        <v>16247</v>
      </c>
      <c r="K367">
        <v>733318</v>
      </c>
      <c r="L367">
        <v>3168087</v>
      </c>
    </row>
    <row r="368" spans="1:12" x14ac:dyDescent="0.25">
      <c r="A368" t="s">
        <v>795</v>
      </c>
      <c r="B368" t="s">
        <v>795</v>
      </c>
      <c r="C368" t="s">
        <v>599</v>
      </c>
      <c r="D368" t="s">
        <v>599</v>
      </c>
      <c r="E368">
        <v>4653171</v>
      </c>
      <c r="F368" s="23">
        <v>44122</v>
      </c>
      <c r="G368">
        <v>3006439</v>
      </c>
      <c r="H368">
        <v>1460890</v>
      </c>
      <c r="I368">
        <v>493607</v>
      </c>
      <c r="J368">
        <v>9128</v>
      </c>
      <c r="K368">
        <v>484334</v>
      </c>
      <c r="L368">
        <v>628886</v>
      </c>
    </row>
    <row r="369" spans="1:12" x14ac:dyDescent="0.25">
      <c r="A369" t="s">
        <v>795</v>
      </c>
      <c r="B369" t="s">
        <v>795</v>
      </c>
      <c r="C369" t="s">
        <v>387</v>
      </c>
      <c r="D369" t="s">
        <v>387</v>
      </c>
      <c r="E369">
        <v>3356566</v>
      </c>
      <c r="F369" s="23">
        <v>44138</v>
      </c>
      <c r="G369">
        <v>1560558</v>
      </c>
      <c r="H369">
        <v>560812</v>
      </c>
      <c r="I369">
        <v>90409</v>
      </c>
      <c r="J369">
        <v>2658</v>
      </c>
      <c r="K369">
        <v>87721</v>
      </c>
      <c r="L369">
        <v>162523</v>
      </c>
    </row>
    <row r="370" spans="1:12" x14ac:dyDescent="0.25">
      <c r="A370" t="s">
        <v>795</v>
      </c>
      <c r="B370" t="s">
        <v>795</v>
      </c>
      <c r="C370" t="s">
        <v>233</v>
      </c>
      <c r="D370" t="s">
        <v>233</v>
      </c>
      <c r="E370">
        <v>1646177</v>
      </c>
      <c r="F370" s="23">
        <v>44177</v>
      </c>
      <c r="G370">
        <v>723850</v>
      </c>
      <c r="H370">
        <v>342054</v>
      </c>
      <c r="I370">
        <v>40006</v>
      </c>
      <c r="J370">
        <v>948</v>
      </c>
      <c r="K370">
        <v>39054</v>
      </c>
      <c r="L370">
        <v>57743</v>
      </c>
    </row>
    <row r="371" spans="1:12" x14ac:dyDescent="0.25">
      <c r="A371" t="s">
        <v>795</v>
      </c>
      <c r="B371" t="s">
        <v>795</v>
      </c>
      <c r="C371" t="s">
        <v>651</v>
      </c>
      <c r="D371" t="s">
        <v>651</v>
      </c>
      <c r="E371">
        <v>6109052</v>
      </c>
      <c r="F371" s="23">
        <v>44226</v>
      </c>
      <c r="G371">
        <v>3471046</v>
      </c>
      <c r="H371">
        <v>1299122</v>
      </c>
      <c r="I371">
        <v>410681</v>
      </c>
      <c r="J371">
        <v>8679</v>
      </c>
      <c r="K371">
        <v>401418</v>
      </c>
      <c r="L371">
        <v>703737</v>
      </c>
    </row>
    <row r="372" spans="1:12" x14ac:dyDescent="0.25">
      <c r="A372" t="s">
        <v>795</v>
      </c>
      <c r="B372" t="s">
        <v>795</v>
      </c>
      <c r="C372" t="s">
        <v>376</v>
      </c>
      <c r="D372" t="s">
        <v>376</v>
      </c>
      <c r="E372">
        <v>1660311</v>
      </c>
      <c r="F372" s="23">
        <v>44203</v>
      </c>
      <c r="G372">
        <v>803192</v>
      </c>
      <c r="H372">
        <v>308210</v>
      </c>
      <c r="I372">
        <v>67828</v>
      </c>
      <c r="J372">
        <v>1963</v>
      </c>
      <c r="K372">
        <v>65577</v>
      </c>
      <c r="L372">
        <v>143364</v>
      </c>
    </row>
    <row r="373" spans="1:12" x14ac:dyDescent="0.25">
      <c r="A373" t="s">
        <v>795</v>
      </c>
      <c r="B373" t="s">
        <v>795</v>
      </c>
      <c r="C373" t="s">
        <v>565</v>
      </c>
      <c r="D373" t="s">
        <v>565</v>
      </c>
      <c r="E373">
        <v>2990116</v>
      </c>
      <c r="F373" s="23">
        <v>44226</v>
      </c>
      <c r="G373">
        <v>1869199</v>
      </c>
      <c r="H373">
        <v>678741</v>
      </c>
      <c r="I373">
        <v>138013</v>
      </c>
      <c r="J373">
        <v>3282</v>
      </c>
      <c r="K373">
        <v>134309</v>
      </c>
      <c r="L373">
        <v>388730</v>
      </c>
    </row>
    <row r="374" spans="1:12" x14ac:dyDescent="0.25">
      <c r="A374" t="s">
        <v>795</v>
      </c>
      <c r="B374" t="s">
        <v>795</v>
      </c>
      <c r="C374" t="s">
        <v>377</v>
      </c>
      <c r="D374" t="s">
        <v>377</v>
      </c>
      <c r="E374">
        <v>1835982</v>
      </c>
      <c r="F374" s="23">
        <v>44226</v>
      </c>
      <c r="G374">
        <v>905874</v>
      </c>
      <c r="H374">
        <v>378183</v>
      </c>
      <c r="I374">
        <v>52362</v>
      </c>
      <c r="J374">
        <v>1233</v>
      </c>
      <c r="K374">
        <v>51078</v>
      </c>
      <c r="L374">
        <v>137118</v>
      </c>
    </row>
    <row r="375" spans="1:12" x14ac:dyDescent="0.25">
      <c r="A375" t="s">
        <v>795</v>
      </c>
      <c r="B375" t="s">
        <v>795</v>
      </c>
      <c r="C375" t="s">
        <v>359</v>
      </c>
      <c r="D375" t="s">
        <v>359</v>
      </c>
      <c r="E375">
        <v>9426959</v>
      </c>
      <c r="F375" s="23">
        <v>44208</v>
      </c>
      <c r="G375">
        <v>7843130</v>
      </c>
      <c r="H375">
        <v>4264808</v>
      </c>
      <c r="I375">
        <v>1154776</v>
      </c>
      <c r="J375">
        <v>19594</v>
      </c>
      <c r="K375">
        <v>1131401</v>
      </c>
      <c r="L375">
        <v>674515</v>
      </c>
    </row>
    <row r="376" spans="1:12" x14ac:dyDescent="0.25">
      <c r="A376" t="s">
        <v>795</v>
      </c>
      <c r="B376" t="s">
        <v>795</v>
      </c>
      <c r="C376" t="s">
        <v>549</v>
      </c>
      <c r="D376" t="s">
        <v>549</v>
      </c>
      <c r="E376">
        <v>2635394</v>
      </c>
      <c r="F376" s="23">
        <v>44224</v>
      </c>
      <c r="G376">
        <v>1859507</v>
      </c>
      <c r="H376">
        <v>774913</v>
      </c>
      <c r="I376">
        <v>195958</v>
      </c>
      <c r="J376">
        <v>4551</v>
      </c>
      <c r="K376">
        <v>190759</v>
      </c>
      <c r="L376">
        <v>402067</v>
      </c>
    </row>
    <row r="377" spans="1:12" x14ac:dyDescent="0.25">
      <c r="A377" t="s">
        <v>795</v>
      </c>
      <c r="B377" t="s">
        <v>795</v>
      </c>
      <c r="C377" t="s">
        <v>718</v>
      </c>
      <c r="D377" t="s">
        <v>718</v>
      </c>
      <c r="E377">
        <v>1612672</v>
      </c>
      <c r="G377">
        <v>920151</v>
      </c>
      <c r="H377">
        <v>388703</v>
      </c>
      <c r="I377">
        <v>78950</v>
      </c>
      <c r="J377">
        <v>2478</v>
      </c>
      <c r="K377">
        <v>76292</v>
      </c>
      <c r="L377">
        <v>829684</v>
      </c>
    </row>
    <row r="378" spans="1:12" x14ac:dyDescent="0.25">
      <c r="A378" t="s">
        <v>795</v>
      </c>
      <c r="B378" t="s">
        <v>795</v>
      </c>
      <c r="C378" t="s">
        <v>751</v>
      </c>
      <c r="D378" t="s">
        <v>751</v>
      </c>
      <c r="E378">
        <v>2820575</v>
      </c>
      <c r="G378">
        <v>1810980</v>
      </c>
      <c r="H378">
        <v>802877</v>
      </c>
      <c r="I378">
        <v>209771</v>
      </c>
      <c r="J378">
        <v>5613</v>
      </c>
      <c r="K378">
        <v>203673</v>
      </c>
      <c r="L378">
        <v>1486967</v>
      </c>
    </row>
    <row r="379" spans="1:12" x14ac:dyDescent="0.25">
      <c r="A379" t="s">
        <v>795</v>
      </c>
      <c r="B379" t="s">
        <v>795</v>
      </c>
      <c r="C379" t="s">
        <v>558</v>
      </c>
      <c r="D379" t="s">
        <v>558</v>
      </c>
      <c r="E379">
        <v>3003922</v>
      </c>
      <c r="F379" s="23">
        <v>44226</v>
      </c>
      <c r="G379">
        <v>1963730</v>
      </c>
      <c r="H379">
        <v>865197</v>
      </c>
      <c r="I379">
        <v>250414</v>
      </c>
      <c r="J379">
        <v>6428</v>
      </c>
      <c r="K379">
        <v>243482</v>
      </c>
      <c r="L379">
        <v>437949</v>
      </c>
    </row>
    <row r="380" spans="1:12" x14ac:dyDescent="0.25">
      <c r="A380" t="s">
        <v>795</v>
      </c>
      <c r="B380" t="s">
        <v>795</v>
      </c>
      <c r="C380" t="s">
        <v>613</v>
      </c>
      <c r="D380" t="s">
        <v>613</v>
      </c>
      <c r="E380">
        <v>848868</v>
      </c>
      <c r="G380">
        <v>524896</v>
      </c>
      <c r="H380">
        <v>279051</v>
      </c>
      <c r="I380">
        <v>52783</v>
      </c>
      <c r="J380">
        <v>1434</v>
      </c>
      <c r="K380">
        <v>50987</v>
      </c>
      <c r="L380">
        <v>442336</v>
      </c>
    </row>
    <row r="381" spans="1:12" x14ac:dyDescent="0.25">
      <c r="A381" t="s">
        <v>795</v>
      </c>
      <c r="B381" t="s">
        <v>795</v>
      </c>
      <c r="C381" t="s">
        <v>683</v>
      </c>
      <c r="D381" t="s">
        <v>683</v>
      </c>
      <c r="E381">
        <v>4315527</v>
      </c>
      <c r="F381" s="23">
        <v>44226</v>
      </c>
      <c r="G381">
        <v>2242339</v>
      </c>
      <c r="H381">
        <v>690069</v>
      </c>
      <c r="I381">
        <v>210466</v>
      </c>
      <c r="J381">
        <v>5551</v>
      </c>
      <c r="K381">
        <v>204364</v>
      </c>
      <c r="L381">
        <v>734499</v>
      </c>
    </row>
    <row r="382" spans="1:12" x14ac:dyDescent="0.25">
      <c r="A382" t="s">
        <v>795</v>
      </c>
      <c r="B382" t="s">
        <v>795</v>
      </c>
      <c r="C382" t="s">
        <v>745</v>
      </c>
      <c r="D382" t="s">
        <v>745</v>
      </c>
      <c r="E382">
        <v>11060148</v>
      </c>
      <c r="F382" s="23">
        <v>44139</v>
      </c>
      <c r="G382">
        <v>5484839</v>
      </c>
      <c r="H382">
        <v>2751182</v>
      </c>
      <c r="I382">
        <v>610128</v>
      </c>
      <c r="J382">
        <v>11462</v>
      </c>
      <c r="K382">
        <v>597141</v>
      </c>
      <c r="L382">
        <v>1534689</v>
      </c>
    </row>
    <row r="383" spans="1:12" x14ac:dyDescent="0.25">
      <c r="A383" t="s">
        <v>795</v>
      </c>
      <c r="B383" t="s">
        <v>795</v>
      </c>
      <c r="C383" t="s">
        <v>272</v>
      </c>
      <c r="D383" t="s">
        <v>272</v>
      </c>
      <c r="E383">
        <v>1296157</v>
      </c>
      <c r="F383" s="23">
        <v>44135</v>
      </c>
      <c r="G383">
        <v>755863</v>
      </c>
      <c r="H383">
        <v>314899</v>
      </c>
      <c r="I383">
        <v>57344</v>
      </c>
      <c r="J383">
        <v>1217</v>
      </c>
      <c r="K383">
        <v>55956</v>
      </c>
      <c r="L383">
        <v>81037</v>
      </c>
    </row>
    <row r="384" spans="1:12" x14ac:dyDescent="0.25">
      <c r="A384" t="s">
        <v>795</v>
      </c>
      <c r="B384" t="s">
        <v>795</v>
      </c>
      <c r="C384" t="s">
        <v>675</v>
      </c>
      <c r="D384" t="s">
        <v>675</v>
      </c>
      <c r="E384">
        <v>1196714</v>
      </c>
      <c r="G384">
        <v>579042</v>
      </c>
      <c r="H384">
        <v>321710</v>
      </c>
      <c r="I384">
        <v>41663</v>
      </c>
      <c r="J384">
        <v>637</v>
      </c>
      <c r="K384">
        <v>41020</v>
      </c>
      <c r="L384">
        <v>607221</v>
      </c>
    </row>
    <row r="385" spans="1:12" x14ac:dyDescent="0.25">
      <c r="A385" t="s">
        <v>795</v>
      </c>
      <c r="B385" t="s">
        <v>795</v>
      </c>
      <c r="C385" t="s">
        <v>416</v>
      </c>
      <c r="D385" t="s">
        <v>416</v>
      </c>
      <c r="E385">
        <v>2775457</v>
      </c>
      <c r="F385" s="23">
        <v>44225</v>
      </c>
      <c r="G385">
        <v>1211321</v>
      </c>
      <c r="H385">
        <v>496306</v>
      </c>
      <c r="I385">
        <v>75967</v>
      </c>
      <c r="J385">
        <v>1798</v>
      </c>
      <c r="K385">
        <v>74159</v>
      </c>
      <c r="L385">
        <v>179534</v>
      </c>
    </row>
    <row r="386" spans="1:12" x14ac:dyDescent="0.25">
      <c r="A386" t="s">
        <v>796</v>
      </c>
      <c r="B386" t="s">
        <v>796</v>
      </c>
      <c r="C386" t="s">
        <v>388</v>
      </c>
      <c r="D386" t="s">
        <v>388</v>
      </c>
      <c r="E386">
        <v>240363</v>
      </c>
      <c r="G386">
        <v>128902</v>
      </c>
      <c r="H386">
        <v>64791</v>
      </c>
      <c r="I386">
        <v>0</v>
      </c>
      <c r="J386">
        <v>0</v>
      </c>
      <c r="K386">
        <v>0</v>
      </c>
      <c r="L386">
        <v>117777</v>
      </c>
    </row>
    <row r="387" spans="1:12" x14ac:dyDescent="0.25">
      <c r="A387" t="s">
        <v>796</v>
      </c>
      <c r="B387" t="s">
        <v>796</v>
      </c>
      <c r="C387" t="s">
        <v>316</v>
      </c>
      <c r="D387" t="s">
        <v>316</v>
      </c>
      <c r="E387">
        <v>144028</v>
      </c>
      <c r="G387">
        <v>26634</v>
      </c>
      <c r="H387">
        <v>15197</v>
      </c>
      <c r="I387">
        <v>0</v>
      </c>
      <c r="J387">
        <v>0</v>
      </c>
      <c r="K387">
        <v>0</v>
      </c>
      <c r="L387">
        <v>70573</v>
      </c>
    </row>
    <row r="388" spans="1:12" x14ac:dyDescent="0.25">
      <c r="A388" t="s">
        <v>796</v>
      </c>
      <c r="B388" t="s">
        <v>796</v>
      </c>
      <c r="C388" t="s">
        <v>171</v>
      </c>
      <c r="D388" t="s">
        <v>171</v>
      </c>
      <c r="E388">
        <v>271274</v>
      </c>
      <c r="F388" s="23">
        <v>44097</v>
      </c>
      <c r="G388">
        <v>104247</v>
      </c>
      <c r="H388">
        <v>62208</v>
      </c>
      <c r="I388">
        <v>0</v>
      </c>
      <c r="J388">
        <v>0</v>
      </c>
      <c r="K388">
        <v>0</v>
      </c>
      <c r="L388">
        <v>13542</v>
      </c>
    </row>
    <row r="389" spans="1:12" x14ac:dyDescent="0.25">
      <c r="A389" t="s">
        <v>796</v>
      </c>
      <c r="B389" t="s">
        <v>796</v>
      </c>
      <c r="C389" t="s">
        <v>485</v>
      </c>
      <c r="D389" t="s">
        <v>485</v>
      </c>
      <c r="E389">
        <v>452661</v>
      </c>
      <c r="G389">
        <v>251626</v>
      </c>
      <c r="H389">
        <v>148953</v>
      </c>
      <c r="I389">
        <v>0</v>
      </c>
      <c r="J389">
        <v>0</v>
      </c>
      <c r="K389">
        <v>0</v>
      </c>
      <c r="L389">
        <v>221803</v>
      </c>
    </row>
    <row r="390" spans="1:12" x14ac:dyDescent="0.25">
      <c r="A390" t="s">
        <v>796</v>
      </c>
      <c r="B390" t="s">
        <v>796</v>
      </c>
      <c r="C390" t="s">
        <v>505</v>
      </c>
      <c r="D390" t="s">
        <v>505</v>
      </c>
      <c r="E390">
        <v>514683</v>
      </c>
      <c r="G390">
        <v>308782</v>
      </c>
      <c r="H390">
        <v>199404</v>
      </c>
      <c r="I390">
        <v>0</v>
      </c>
      <c r="J390">
        <v>0</v>
      </c>
      <c r="K390">
        <v>0</v>
      </c>
      <c r="L390">
        <v>252194</v>
      </c>
    </row>
    <row r="391" spans="1:12" x14ac:dyDescent="0.25">
      <c r="A391" t="s">
        <v>796</v>
      </c>
      <c r="B391" t="s">
        <v>796</v>
      </c>
      <c r="C391" t="s">
        <v>194</v>
      </c>
      <c r="D391" t="s">
        <v>194</v>
      </c>
      <c r="E391">
        <v>43818</v>
      </c>
      <c r="G391">
        <v>27911</v>
      </c>
      <c r="H391">
        <v>17262</v>
      </c>
      <c r="I391">
        <v>0</v>
      </c>
      <c r="J391">
        <v>0</v>
      </c>
      <c r="K391">
        <v>0</v>
      </c>
      <c r="L391">
        <v>21470</v>
      </c>
    </row>
    <row r="392" spans="1:12" x14ac:dyDescent="0.25">
      <c r="A392" t="s">
        <v>796</v>
      </c>
      <c r="B392" t="s">
        <v>796</v>
      </c>
      <c r="C392" t="s">
        <v>305</v>
      </c>
      <c r="D392" t="s">
        <v>305</v>
      </c>
      <c r="E392">
        <v>135481</v>
      </c>
      <c r="G392">
        <v>84702</v>
      </c>
      <c r="H392">
        <v>49653</v>
      </c>
      <c r="I392">
        <v>0</v>
      </c>
      <c r="J392">
        <v>0</v>
      </c>
      <c r="K392">
        <v>0</v>
      </c>
      <c r="L392">
        <v>66385</v>
      </c>
    </row>
    <row r="393" spans="1:12" x14ac:dyDescent="0.25">
      <c r="A393" t="s">
        <v>796</v>
      </c>
      <c r="B393" t="s">
        <v>796</v>
      </c>
      <c r="C393" t="s">
        <v>197</v>
      </c>
      <c r="D393" t="s">
        <v>197</v>
      </c>
      <c r="E393">
        <v>45616</v>
      </c>
      <c r="G393">
        <v>10502</v>
      </c>
      <c r="H393">
        <v>5370</v>
      </c>
      <c r="I393">
        <v>0</v>
      </c>
      <c r="J393">
        <v>0</v>
      </c>
      <c r="K393">
        <v>0</v>
      </c>
      <c r="L393">
        <v>22351</v>
      </c>
    </row>
    <row r="394" spans="1:12" x14ac:dyDescent="0.25">
      <c r="A394" t="s">
        <v>796</v>
      </c>
      <c r="B394" t="s">
        <v>796</v>
      </c>
      <c r="C394" t="s">
        <v>200</v>
      </c>
      <c r="D394" t="s">
        <v>200</v>
      </c>
      <c r="E394">
        <v>47250</v>
      </c>
      <c r="G394">
        <v>12417</v>
      </c>
      <c r="H394">
        <v>9888</v>
      </c>
      <c r="I394">
        <v>0</v>
      </c>
      <c r="J394">
        <v>0</v>
      </c>
      <c r="K394">
        <v>0</v>
      </c>
      <c r="L394">
        <v>23152</v>
      </c>
    </row>
    <row r="395" spans="1:12" x14ac:dyDescent="0.25">
      <c r="A395" t="s">
        <v>796</v>
      </c>
      <c r="B395" t="s">
        <v>796</v>
      </c>
      <c r="C395" t="s">
        <v>446</v>
      </c>
      <c r="D395" t="s">
        <v>446</v>
      </c>
      <c r="E395">
        <v>354772</v>
      </c>
      <c r="G395">
        <v>28247</v>
      </c>
      <c r="H395">
        <v>18288</v>
      </c>
      <c r="I395">
        <v>0</v>
      </c>
      <c r="J395">
        <v>0</v>
      </c>
      <c r="K395">
        <v>0</v>
      </c>
      <c r="L395">
        <v>173838</v>
      </c>
    </row>
    <row r="396" spans="1:12" x14ac:dyDescent="0.25">
      <c r="A396" t="s">
        <v>796</v>
      </c>
      <c r="B396" t="s">
        <v>796</v>
      </c>
      <c r="C396" t="s">
        <v>314</v>
      </c>
      <c r="D396" t="s">
        <v>314</v>
      </c>
      <c r="E396">
        <v>140143</v>
      </c>
      <c r="G396">
        <v>19931</v>
      </c>
      <c r="H396">
        <v>10361</v>
      </c>
      <c r="I396">
        <v>0</v>
      </c>
      <c r="J396">
        <v>0</v>
      </c>
      <c r="K396">
        <v>0</v>
      </c>
      <c r="L396">
        <v>68670</v>
      </c>
    </row>
    <row r="397" spans="1:12" x14ac:dyDescent="0.25">
      <c r="A397" t="s">
        <v>796</v>
      </c>
      <c r="B397" t="s">
        <v>796</v>
      </c>
      <c r="C397" t="s">
        <v>469</v>
      </c>
      <c r="D397" t="s">
        <v>469</v>
      </c>
      <c r="E397">
        <v>420517</v>
      </c>
      <c r="G397">
        <v>141308</v>
      </c>
      <c r="H397">
        <v>62279</v>
      </c>
      <c r="I397">
        <v>0</v>
      </c>
      <c r="J397">
        <v>0</v>
      </c>
      <c r="K397">
        <v>0</v>
      </c>
      <c r="L397">
        <v>206053</v>
      </c>
    </row>
    <row r="398" spans="1:12" x14ac:dyDescent="0.25">
      <c r="A398" t="s">
        <v>796</v>
      </c>
      <c r="B398" t="s">
        <v>796</v>
      </c>
      <c r="C398" t="s">
        <v>345</v>
      </c>
      <c r="D398" t="s">
        <v>345</v>
      </c>
      <c r="E398">
        <v>183115</v>
      </c>
      <c r="G398">
        <v>22193</v>
      </c>
      <c r="H398">
        <v>14759</v>
      </c>
      <c r="I398">
        <v>0</v>
      </c>
      <c r="J398">
        <v>0</v>
      </c>
      <c r="K398">
        <v>0</v>
      </c>
      <c r="L398">
        <v>89726</v>
      </c>
    </row>
    <row r="399" spans="1:12" x14ac:dyDescent="0.25">
      <c r="A399" t="s">
        <v>797</v>
      </c>
      <c r="B399" t="s">
        <v>797</v>
      </c>
      <c r="C399" t="s">
        <v>431</v>
      </c>
      <c r="D399" t="s">
        <v>431</v>
      </c>
      <c r="E399">
        <v>317618</v>
      </c>
      <c r="G399">
        <v>47655</v>
      </c>
      <c r="H399">
        <v>20648</v>
      </c>
      <c r="I399">
        <v>1867</v>
      </c>
      <c r="J399">
        <v>13</v>
      </c>
      <c r="K399">
        <v>1844</v>
      </c>
      <c r="L399">
        <v>156566</v>
      </c>
    </row>
    <row r="400" spans="1:12" x14ac:dyDescent="0.25">
      <c r="A400" t="s">
        <v>797</v>
      </c>
      <c r="B400" t="s">
        <v>797</v>
      </c>
      <c r="C400" t="s">
        <v>294</v>
      </c>
      <c r="D400" t="s">
        <v>294</v>
      </c>
      <c r="E400">
        <v>122436</v>
      </c>
      <c r="G400">
        <v>64432</v>
      </c>
      <c r="H400">
        <v>33259</v>
      </c>
      <c r="I400">
        <v>2430</v>
      </c>
      <c r="J400">
        <v>31</v>
      </c>
      <c r="K400">
        <v>2395</v>
      </c>
      <c r="L400">
        <v>61208</v>
      </c>
    </row>
    <row r="401" spans="1:12" x14ac:dyDescent="0.25">
      <c r="A401" t="s">
        <v>797</v>
      </c>
      <c r="B401" t="s">
        <v>797</v>
      </c>
      <c r="C401" t="s">
        <v>611</v>
      </c>
      <c r="D401" t="s">
        <v>611</v>
      </c>
      <c r="E401">
        <v>824059</v>
      </c>
      <c r="G401">
        <v>318381</v>
      </c>
      <c r="H401">
        <v>225526</v>
      </c>
      <c r="I401">
        <v>41025</v>
      </c>
      <c r="J401">
        <v>987</v>
      </c>
      <c r="K401">
        <v>39754</v>
      </c>
      <c r="L401">
        <v>424301</v>
      </c>
    </row>
    <row r="402" spans="1:12" x14ac:dyDescent="0.25">
      <c r="A402" t="s">
        <v>797</v>
      </c>
      <c r="B402" t="s">
        <v>797</v>
      </c>
      <c r="C402" t="s">
        <v>290</v>
      </c>
      <c r="D402" t="s">
        <v>290</v>
      </c>
      <c r="E402">
        <v>118325</v>
      </c>
      <c r="G402">
        <v>62675</v>
      </c>
      <c r="H402">
        <v>28288</v>
      </c>
      <c r="I402">
        <v>1685</v>
      </c>
      <c r="J402">
        <v>8</v>
      </c>
      <c r="K402">
        <v>1674</v>
      </c>
      <c r="L402">
        <v>58821</v>
      </c>
    </row>
    <row r="403" spans="1:12" x14ac:dyDescent="0.25">
      <c r="A403" t="s">
        <v>797</v>
      </c>
      <c r="B403" t="s">
        <v>797</v>
      </c>
      <c r="C403" t="s">
        <v>403</v>
      </c>
      <c r="D403" t="s">
        <v>403</v>
      </c>
      <c r="E403">
        <v>258380</v>
      </c>
      <c r="G403">
        <v>92049</v>
      </c>
      <c r="H403">
        <v>48460</v>
      </c>
      <c r="I403">
        <v>9697</v>
      </c>
      <c r="J403">
        <v>89</v>
      </c>
      <c r="K403">
        <v>9584</v>
      </c>
      <c r="L403">
        <v>131454</v>
      </c>
    </row>
    <row r="404" spans="1:12" x14ac:dyDescent="0.25">
      <c r="A404" t="s">
        <v>797</v>
      </c>
      <c r="B404" t="s">
        <v>797</v>
      </c>
      <c r="C404" t="s">
        <v>315</v>
      </c>
      <c r="D404" t="s">
        <v>315</v>
      </c>
      <c r="E404">
        <v>142574</v>
      </c>
      <c r="G404">
        <v>40103</v>
      </c>
      <c r="H404">
        <v>18937</v>
      </c>
      <c r="I404">
        <v>1216</v>
      </c>
      <c r="J404">
        <v>12</v>
      </c>
      <c r="K404">
        <v>1203</v>
      </c>
      <c r="L404">
        <v>70469</v>
      </c>
    </row>
    <row r="405" spans="1:12" x14ac:dyDescent="0.25">
      <c r="A405" t="s">
        <v>797</v>
      </c>
      <c r="B405" t="s">
        <v>797</v>
      </c>
      <c r="C405" t="s">
        <v>339</v>
      </c>
      <c r="D405" t="s">
        <v>339</v>
      </c>
      <c r="E405">
        <v>172495</v>
      </c>
      <c r="G405">
        <v>73397</v>
      </c>
      <c r="H405">
        <v>39210</v>
      </c>
      <c r="I405">
        <v>1872</v>
      </c>
      <c r="J405">
        <v>17</v>
      </c>
      <c r="K405">
        <v>1852</v>
      </c>
      <c r="L405">
        <v>85458</v>
      </c>
    </row>
    <row r="406" spans="1:12" x14ac:dyDescent="0.25">
      <c r="A406" t="s">
        <v>797</v>
      </c>
      <c r="B406" t="s">
        <v>797</v>
      </c>
      <c r="C406" t="s">
        <v>279</v>
      </c>
      <c r="D406" t="s">
        <v>279</v>
      </c>
      <c r="E406">
        <v>110152</v>
      </c>
      <c r="G406">
        <v>33372</v>
      </c>
      <c r="H406">
        <v>17117</v>
      </c>
      <c r="I406">
        <v>2548</v>
      </c>
      <c r="J406">
        <v>17</v>
      </c>
      <c r="K406">
        <v>2525</v>
      </c>
      <c r="L406">
        <v>55248</v>
      </c>
    </row>
    <row r="407" spans="1:12" x14ac:dyDescent="0.25">
      <c r="A407" t="s">
        <v>797</v>
      </c>
      <c r="B407" t="s">
        <v>797</v>
      </c>
      <c r="C407" t="s">
        <v>563</v>
      </c>
      <c r="D407" t="s">
        <v>563</v>
      </c>
      <c r="E407">
        <v>642923</v>
      </c>
      <c r="G407">
        <v>209662</v>
      </c>
      <c r="H407">
        <v>119725</v>
      </c>
      <c r="I407">
        <v>9027</v>
      </c>
      <c r="J407">
        <v>72</v>
      </c>
      <c r="K407">
        <v>8943</v>
      </c>
      <c r="L407">
        <v>319545</v>
      </c>
    </row>
    <row r="408" spans="1:12" x14ac:dyDescent="0.25">
      <c r="A408" t="s">
        <v>797</v>
      </c>
      <c r="B408" t="s">
        <v>797</v>
      </c>
      <c r="C408" t="s">
        <v>409</v>
      </c>
      <c r="D408" t="s">
        <v>409</v>
      </c>
      <c r="E408">
        <v>270352</v>
      </c>
      <c r="G408">
        <v>84529</v>
      </c>
      <c r="H408">
        <v>47646</v>
      </c>
      <c r="I408">
        <v>6803</v>
      </c>
      <c r="J408">
        <v>133</v>
      </c>
      <c r="K408">
        <v>6642</v>
      </c>
      <c r="L408">
        <v>135873</v>
      </c>
    </row>
    <row r="409" spans="1:12" x14ac:dyDescent="0.25">
      <c r="A409" t="s">
        <v>797</v>
      </c>
      <c r="B409" t="s">
        <v>797</v>
      </c>
      <c r="C409" t="s">
        <v>455</v>
      </c>
      <c r="D409" t="s">
        <v>455</v>
      </c>
      <c r="E409">
        <v>385601</v>
      </c>
      <c r="G409">
        <v>77018</v>
      </c>
      <c r="H409">
        <v>43000</v>
      </c>
      <c r="I409">
        <v>5457</v>
      </c>
      <c r="J409">
        <v>71</v>
      </c>
      <c r="K409">
        <v>5330</v>
      </c>
      <c r="L409">
        <v>191672</v>
      </c>
    </row>
    <row r="410" spans="1:12" x14ac:dyDescent="0.25">
      <c r="A410" t="s">
        <v>798</v>
      </c>
      <c r="B410" t="s">
        <v>798</v>
      </c>
      <c r="C410" t="s">
        <v>457</v>
      </c>
      <c r="D410" t="s">
        <v>457</v>
      </c>
      <c r="E410">
        <v>404054</v>
      </c>
      <c r="G410">
        <v>315706</v>
      </c>
      <c r="H410">
        <v>239593</v>
      </c>
      <c r="I410">
        <v>75111</v>
      </c>
      <c r="J410">
        <v>300</v>
      </c>
      <c r="K410">
        <v>71337</v>
      </c>
      <c r="L410">
        <v>235541</v>
      </c>
    </row>
    <row r="411" spans="1:12" x14ac:dyDescent="0.25">
      <c r="A411" t="s">
        <v>798</v>
      </c>
      <c r="B411" t="s">
        <v>798</v>
      </c>
      <c r="C411" t="s">
        <v>295</v>
      </c>
      <c r="D411" t="s">
        <v>295</v>
      </c>
      <c r="E411">
        <v>125370</v>
      </c>
      <c r="G411">
        <v>74122</v>
      </c>
      <c r="H411">
        <v>55251</v>
      </c>
      <c r="I411">
        <v>5188</v>
      </c>
      <c r="J411">
        <v>11</v>
      </c>
      <c r="K411">
        <v>4745</v>
      </c>
      <c r="L411">
        <v>64025</v>
      </c>
    </row>
    <row r="412" spans="1:12" x14ac:dyDescent="0.25">
      <c r="A412" t="s">
        <v>798</v>
      </c>
      <c r="B412" t="s">
        <v>798</v>
      </c>
      <c r="C412" t="s">
        <v>239</v>
      </c>
      <c r="D412" t="s">
        <v>239</v>
      </c>
      <c r="E412">
        <v>83054</v>
      </c>
      <c r="G412">
        <v>50525</v>
      </c>
      <c r="H412">
        <v>33101</v>
      </c>
      <c r="I412">
        <v>7721</v>
      </c>
      <c r="J412">
        <v>30</v>
      </c>
      <c r="K412">
        <v>7561</v>
      </c>
      <c r="L412">
        <v>44556</v>
      </c>
    </row>
    <row r="413" spans="1:12" x14ac:dyDescent="0.25">
      <c r="A413" t="s">
        <v>798</v>
      </c>
      <c r="B413" t="s">
        <v>798</v>
      </c>
      <c r="C413" t="s">
        <v>289</v>
      </c>
      <c r="D413" t="s">
        <v>289</v>
      </c>
      <c r="E413">
        <v>117444</v>
      </c>
      <c r="G413">
        <v>55877</v>
      </c>
      <c r="H413">
        <v>25870</v>
      </c>
      <c r="I413">
        <v>6740</v>
      </c>
      <c r="J413">
        <v>23</v>
      </c>
      <c r="K413">
        <v>6553</v>
      </c>
      <c r="L413">
        <v>60917</v>
      </c>
    </row>
    <row r="414" spans="1:12" x14ac:dyDescent="0.25">
      <c r="A414" t="s">
        <v>798</v>
      </c>
      <c r="B414" t="s">
        <v>798</v>
      </c>
      <c r="C414" t="s">
        <v>323</v>
      </c>
      <c r="D414" t="s">
        <v>323</v>
      </c>
      <c r="E414">
        <v>154094</v>
      </c>
      <c r="G414">
        <v>95129</v>
      </c>
      <c r="H414">
        <v>73298</v>
      </c>
      <c r="I414">
        <v>9842</v>
      </c>
      <c r="J414">
        <v>27</v>
      </c>
      <c r="K414">
        <v>9053</v>
      </c>
      <c r="L414">
        <v>80427</v>
      </c>
    </row>
    <row r="415" spans="1:12" x14ac:dyDescent="0.25">
      <c r="A415" t="s">
        <v>798</v>
      </c>
      <c r="B415" t="s">
        <v>798</v>
      </c>
      <c r="C415" t="s">
        <v>244</v>
      </c>
      <c r="D415" t="s">
        <v>244</v>
      </c>
      <c r="E415">
        <v>85757</v>
      </c>
      <c r="G415">
        <v>43678</v>
      </c>
      <c r="H415">
        <v>28873</v>
      </c>
      <c r="I415">
        <v>4854</v>
      </c>
      <c r="J415">
        <v>12</v>
      </c>
      <c r="K415">
        <v>4448</v>
      </c>
      <c r="L415">
        <v>44447</v>
      </c>
    </row>
    <row r="416" spans="1:12" x14ac:dyDescent="0.25">
      <c r="A416" t="s">
        <v>798</v>
      </c>
      <c r="B416" t="s">
        <v>798</v>
      </c>
      <c r="C416" t="s">
        <v>214</v>
      </c>
      <c r="D416" t="s">
        <v>214</v>
      </c>
      <c r="E416">
        <v>56366</v>
      </c>
      <c r="G416">
        <v>34626</v>
      </c>
      <c r="H416">
        <v>19984</v>
      </c>
      <c r="I416">
        <v>5469</v>
      </c>
      <c r="J416">
        <v>14</v>
      </c>
      <c r="K416">
        <v>5304</v>
      </c>
      <c r="L416">
        <v>30353</v>
      </c>
    </row>
    <row r="417" spans="1:12" x14ac:dyDescent="0.25">
      <c r="A417" t="s">
        <v>798</v>
      </c>
      <c r="B417" t="s">
        <v>798</v>
      </c>
      <c r="C417" t="s">
        <v>223</v>
      </c>
      <c r="D417" t="s">
        <v>223</v>
      </c>
      <c r="E417">
        <v>64875</v>
      </c>
      <c r="G417">
        <v>41932</v>
      </c>
      <c r="H417">
        <v>36047</v>
      </c>
      <c r="I417">
        <v>4210</v>
      </c>
      <c r="J417">
        <v>10</v>
      </c>
      <c r="K417">
        <v>3646</v>
      </c>
      <c r="L417">
        <v>33893</v>
      </c>
    </row>
    <row r="418" spans="1:12" x14ac:dyDescent="0.25">
      <c r="A418" t="s">
        <v>799</v>
      </c>
      <c r="B418" t="s">
        <v>799</v>
      </c>
      <c r="C418" t="s">
        <v>258</v>
      </c>
      <c r="D418" t="s">
        <v>258</v>
      </c>
      <c r="E418">
        <v>379769</v>
      </c>
      <c r="F418" s="23">
        <v>44176</v>
      </c>
      <c r="G418">
        <v>268405</v>
      </c>
      <c r="H418">
        <v>175502</v>
      </c>
      <c r="I418">
        <v>14684</v>
      </c>
      <c r="J418">
        <v>421</v>
      </c>
      <c r="K418">
        <v>13471</v>
      </c>
      <c r="L418">
        <v>54362</v>
      </c>
    </row>
    <row r="419" spans="1:12" x14ac:dyDescent="0.25">
      <c r="A419" t="s">
        <v>799</v>
      </c>
      <c r="B419" t="s">
        <v>799</v>
      </c>
      <c r="C419" t="s">
        <v>82</v>
      </c>
      <c r="D419" t="s">
        <v>82</v>
      </c>
      <c r="E419">
        <v>74033</v>
      </c>
      <c r="F419" s="23">
        <v>44176</v>
      </c>
      <c r="G419">
        <v>13017</v>
      </c>
      <c r="H419">
        <v>8141</v>
      </c>
      <c r="I419">
        <v>258</v>
      </c>
      <c r="J419">
        <v>9</v>
      </c>
      <c r="K419">
        <v>246</v>
      </c>
      <c r="L419">
        <v>1131</v>
      </c>
    </row>
    <row r="420" spans="1:12" x14ac:dyDescent="0.25">
      <c r="A420" t="s">
        <v>799</v>
      </c>
      <c r="B420" t="s">
        <v>799</v>
      </c>
      <c r="C420" t="s">
        <v>226</v>
      </c>
      <c r="D420" t="s">
        <v>226</v>
      </c>
      <c r="E420">
        <v>270063</v>
      </c>
      <c r="F420" s="23">
        <v>44176</v>
      </c>
      <c r="G420">
        <v>105758</v>
      </c>
      <c r="H420">
        <v>82602</v>
      </c>
      <c r="I420">
        <v>9461</v>
      </c>
      <c r="J420">
        <v>123</v>
      </c>
      <c r="K420">
        <v>9095</v>
      </c>
      <c r="L420">
        <v>38716</v>
      </c>
    </row>
    <row r="421" spans="1:12" x14ac:dyDescent="0.25">
      <c r="A421" t="s">
        <v>799</v>
      </c>
      <c r="B421" t="s">
        <v>799</v>
      </c>
      <c r="C421" t="s">
        <v>85</v>
      </c>
      <c r="D421" t="s">
        <v>85</v>
      </c>
      <c r="E421">
        <v>50593</v>
      </c>
      <c r="F421" s="23">
        <v>44176</v>
      </c>
      <c r="G421">
        <v>20577</v>
      </c>
      <c r="H421">
        <v>15446</v>
      </c>
      <c r="I421">
        <v>307</v>
      </c>
      <c r="J421">
        <v>2</v>
      </c>
      <c r="K421">
        <v>286</v>
      </c>
      <c r="L421">
        <v>1346</v>
      </c>
    </row>
    <row r="422" spans="1:12" x14ac:dyDescent="0.25">
      <c r="A422" t="s">
        <v>799</v>
      </c>
      <c r="B422" t="s">
        <v>799</v>
      </c>
      <c r="C422" t="s">
        <v>120</v>
      </c>
      <c r="D422" t="s">
        <v>120</v>
      </c>
      <c r="E422">
        <v>193171</v>
      </c>
      <c r="F422" s="23">
        <v>44176</v>
      </c>
      <c r="G422">
        <v>69198</v>
      </c>
      <c r="H422">
        <v>54730</v>
      </c>
      <c r="I422">
        <v>2333</v>
      </c>
      <c r="J422">
        <v>54</v>
      </c>
      <c r="K422">
        <v>2186</v>
      </c>
      <c r="L422">
        <v>5142</v>
      </c>
    </row>
    <row r="423" spans="1:12" x14ac:dyDescent="0.25">
      <c r="A423" t="s">
        <v>799</v>
      </c>
      <c r="B423" t="s">
        <v>799</v>
      </c>
      <c r="C423" t="s">
        <v>166</v>
      </c>
      <c r="D423" t="s">
        <v>166</v>
      </c>
      <c r="E423">
        <v>259604</v>
      </c>
      <c r="F423" s="23">
        <v>44176</v>
      </c>
      <c r="G423">
        <v>70054</v>
      </c>
      <c r="H423">
        <v>48331</v>
      </c>
      <c r="I423">
        <v>1159</v>
      </c>
      <c r="J423">
        <v>14</v>
      </c>
      <c r="K423">
        <v>1124</v>
      </c>
      <c r="L423">
        <v>12857</v>
      </c>
    </row>
    <row r="424" spans="1:12" x14ac:dyDescent="0.25">
      <c r="A424" t="s">
        <v>799</v>
      </c>
      <c r="B424" t="s">
        <v>799</v>
      </c>
      <c r="C424" t="s">
        <v>133</v>
      </c>
      <c r="D424" t="s">
        <v>133</v>
      </c>
      <c r="E424">
        <v>163294</v>
      </c>
      <c r="F424" s="23">
        <v>44176</v>
      </c>
      <c r="G424">
        <v>19956</v>
      </c>
      <c r="H424">
        <v>12514</v>
      </c>
      <c r="I424">
        <v>920</v>
      </c>
      <c r="J424">
        <v>6</v>
      </c>
      <c r="K424">
        <v>897</v>
      </c>
      <c r="L424">
        <v>6177</v>
      </c>
    </row>
    <row r="425" spans="1:12" x14ac:dyDescent="0.25">
      <c r="A425" t="s">
        <v>799</v>
      </c>
      <c r="B425" t="s">
        <v>799</v>
      </c>
      <c r="C425" t="s">
        <v>108</v>
      </c>
      <c r="D425" t="s">
        <v>108</v>
      </c>
      <c r="E425">
        <v>163294</v>
      </c>
      <c r="F425" s="23">
        <v>44176</v>
      </c>
      <c r="G425">
        <v>31241</v>
      </c>
      <c r="H425">
        <v>20746</v>
      </c>
      <c r="I425">
        <v>601</v>
      </c>
      <c r="J425">
        <v>18</v>
      </c>
      <c r="K425">
        <v>568</v>
      </c>
      <c r="L425">
        <v>3079</v>
      </c>
    </row>
    <row r="426" spans="1:12" x14ac:dyDescent="0.25">
      <c r="A426" t="s">
        <v>799</v>
      </c>
      <c r="B426" t="s">
        <v>799</v>
      </c>
      <c r="C426" t="s">
        <v>127</v>
      </c>
      <c r="D426" t="s">
        <v>127</v>
      </c>
      <c r="E426">
        <v>414801</v>
      </c>
      <c r="F426" s="23">
        <v>44176</v>
      </c>
      <c r="G426">
        <v>38130</v>
      </c>
      <c r="H426">
        <v>26725</v>
      </c>
      <c r="I426">
        <v>1094</v>
      </c>
      <c r="J426">
        <v>12</v>
      </c>
      <c r="K426">
        <v>1077</v>
      </c>
      <c r="L426">
        <v>5434</v>
      </c>
    </row>
    <row r="427" spans="1:12" x14ac:dyDescent="0.25">
      <c r="A427" t="s">
        <v>799</v>
      </c>
      <c r="B427" t="s">
        <v>799</v>
      </c>
      <c r="C427" t="s">
        <v>88</v>
      </c>
      <c r="D427" t="s">
        <v>88</v>
      </c>
      <c r="E427">
        <v>166239</v>
      </c>
      <c r="F427" s="23">
        <v>44176</v>
      </c>
      <c r="G427">
        <v>35138</v>
      </c>
      <c r="H427">
        <v>23577</v>
      </c>
      <c r="I427">
        <v>402</v>
      </c>
      <c r="J427">
        <v>11</v>
      </c>
      <c r="K427">
        <v>361</v>
      </c>
      <c r="L427">
        <v>1591</v>
      </c>
    </row>
    <row r="428" spans="1:12" x14ac:dyDescent="0.25">
      <c r="A428" t="s">
        <v>799</v>
      </c>
      <c r="B428" t="s">
        <v>799</v>
      </c>
      <c r="C428" t="s">
        <v>102</v>
      </c>
      <c r="D428" t="s">
        <v>102</v>
      </c>
      <c r="E428">
        <v>141014</v>
      </c>
      <c r="F428" s="23">
        <v>44176</v>
      </c>
      <c r="G428">
        <v>38077</v>
      </c>
      <c r="H428">
        <v>22337</v>
      </c>
      <c r="I428">
        <v>623</v>
      </c>
      <c r="J428">
        <v>15</v>
      </c>
      <c r="K428">
        <v>593</v>
      </c>
      <c r="L428">
        <v>2442</v>
      </c>
    </row>
    <row r="429" spans="1:12" x14ac:dyDescent="0.25">
      <c r="A429" t="s">
        <v>813</v>
      </c>
      <c r="B429" t="s">
        <v>813</v>
      </c>
      <c r="C429" t="s">
        <v>444</v>
      </c>
      <c r="D429" t="s">
        <v>444</v>
      </c>
      <c r="E429">
        <v>1271703</v>
      </c>
      <c r="F429" s="23">
        <v>44223</v>
      </c>
      <c r="G429">
        <v>786278</v>
      </c>
      <c r="H429">
        <v>291800</v>
      </c>
      <c r="I429">
        <v>43920</v>
      </c>
      <c r="J429">
        <v>393</v>
      </c>
      <c r="K429">
        <v>43506</v>
      </c>
      <c r="L429">
        <v>194833</v>
      </c>
    </row>
    <row r="430" spans="1:12" x14ac:dyDescent="0.25">
      <c r="A430" t="s">
        <v>813</v>
      </c>
      <c r="B430" t="s">
        <v>813</v>
      </c>
      <c r="C430" t="s">
        <v>343</v>
      </c>
      <c r="D430" t="s">
        <v>343</v>
      </c>
      <c r="E430">
        <v>1648574</v>
      </c>
      <c r="F430" s="23">
        <v>44115</v>
      </c>
      <c r="G430">
        <v>960786</v>
      </c>
      <c r="H430">
        <v>299153</v>
      </c>
      <c r="I430">
        <v>23397</v>
      </c>
      <c r="J430">
        <v>126</v>
      </c>
      <c r="K430">
        <v>23257</v>
      </c>
      <c r="L430">
        <v>99565</v>
      </c>
    </row>
    <row r="431" spans="1:12" x14ac:dyDescent="0.25">
      <c r="A431" t="s">
        <v>813</v>
      </c>
      <c r="B431" t="s">
        <v>813</v>
      </c>
      <c r="C431" t="s">
        <v>150</v>
      </c>
      <c r="D431" t="s">
        <v>150</v>
      </c>
      <c r="E431">
        <v>2317419</v>
      </c>
      <c r="F431" s="23">
        <v>43968</v>
      </c>
      <c r="G431">
        <v>1351099</v>
      </c>
      <c r="H431">
        <v>534318</v>
      </c>
      <c r="I431">
        <v>40787</v>
      </c>
      <c r="J431">
        <v>299</v>
      </c>
      <c r="K431">
        <v>40389</v>
      </c>
      <c r="L431">
        <v>30236</v>
      </c>
    </row>
    <row r="432" spans="1:12" x14ac:dyDescent="0.25">
      <c r="A432" t="s">
        <v>813</v>
      </c>
      <c r="B432" t="s">
        <v>813</v>
      </c>
      <c r="C432" t="s">
        <v>702</v>
      </c>
      <c r="D432" t="s">
        <v>702</v>
      </c>
      <c r="E432">
        <v>1478833</v>
      </c>
      <c r="G432">
        <v>829092</v>
      </c>
      <c r="H432">
        <v>283966</v>
      </c>
      <c r="I432">
        <v>31126</v>
      </c>
      <c r="J432">
        <v>335</v>
      </c>
      <c r="K432">
        <v>30762</v>
      </c>
      <c r="L432">
        <v>740191</v>
      </c>
    </row>
    <row r="433" spans="1:12" x14ac:dyDescent="0.25">
      <c r="A433" t="s">
        <v>813</v>
      </c>
      <c r="B433" t="s">
        <v>813</v>
      </c>
      <c r="C433" t="s">
        <v>508</v>
      </c>
      <c r="D433" t="s">
        <v>508</v>
      </c>
      <c r="E433">
        <v>1506522</v>
      </c>
      <c r="F433" s="23">
        <v>44227</v>
      </c>
      <c r="G433">
        <v>1026493</v>
      </c>
      <c r="H433">
        <v>367945</v>
      </c>
      <c r="I433">
        <v>26480</v>
      </c>
      <c r="J433">
        <v>150</v>
      </c>
      <c r="K433">
        <v>26260</v>
      </c>
      <c r="L433">
        <v>271413</v>
      </c>
    </row>
    <row r="434" spans="1:12" x14ac:dyDescent="0.25">
      <c r="A434" t="s">
        <v>813</v>
      </c>
      <c r="B434" t="s">
        <v>813</v>
      </c>
      <c r="C434" t="s">
        <v>76</v>
      </c>
      <c r="D434" t="s">
        <v>76</v>
      </c>
      <c r="E434">
        <v>439917</v>
      </c>
      <c r="F434" s="23">
        <v>43968</v>
      </c>
      <c r="G434">
        <v>259325</v>
      </c>
      <c r="H434">
        <v>92297</v>
      </c>
      <c r="I434">
        <v>12634</v>
      </c>
      <c r="J434">
        <v>112</v>
      </c>
      <c r="K434">
        <v>12488</v>
      </c>
      <c r="L434">
        <v>6813</v>
      </c>
    </row>
    <row r="435" spans="1:12" x14ac:dyDescent="0.25">
      <c r="A435" t="s">
        <v>813</v>
      </c>
      <c r="B435" t="s">
        <v>813</v>
      </c>
      <c r="C435" t="s">
        <v>134</v>
      </c>
      <c r="D435" t="s">
        <v>134</v>
      </c>
      <c r="E435">
        <v>2618708</v>
      </c>
      <c r="F435" s="23">
        <v>43968</v>
      </c>
      <c r="G435">
        <v>1434524</v>
      </c>
      <c r="H435">
        <v>702278</v>
      </c>
      <c r="I435">
        <v>94631</v>
      </c>
      <c r="J435">
        <v>857</v>
      </c>
      <c r="K435">
        <v>93404</v>
      </c>
      <c r="L435">
        <v>53035</v>
      </c>
    </row>
    <row r="436" spans="1:12" x14ac:dyDescent="0.25">
      <c r="A436" t="s">
        <v>813</v>
      </c>
      <c r="B436" t="s">
        <v>813</v>
      </c>
      <c r="C436" t="s">
        <v>79</v>
      </c>
      <c r="D436" t="s">
        <v>79</v>
      </c>
      <c r="E436">
        <v>312164</v>
      </c>
      <c r="F436" s="23">
        <v>43968</v>
      </c>
      <c r="G436">
        <v>223405</v>
      </c>
      <c r="H436">
        <v>63727</v>
      </c>
      <c r="I436">
        <v>6553</v>
      </c>
      <c r="J436">
        <v>50</v>
      </c>
      <c r="K436">
        <v>6460</v>
      </c>
      <c r="L436">
        <v>3958</v>
      </c>
    </row>
    <row r="437" spans="1:12" x14ac:dyDescent="0.25">
      <c r="A437" t="s">
        <v>813</v>
      </c>
      <c r="B437" t="s">
        <v>813</v>
      </c>
      <c r="C437" t="s">
        <v>449</v>
      </c>
      <c r="D437" t="s">
        <v>449</v>
      </c>
      <c r="E437">
        <v>1192948</v>
      </c>
      <c r="F437" s="23">
        <v>44227</v>
      </c>
      <c r="G437">
        <v>738406</v>
      </c>
      <c r="H437">
        <v>282859</v>
      </c>
      <c r="I437">
        <v>19871</v>
      </c>
      <c r="J437">
        <v>243</v>
      </c>
      <c r="K437">
        <v>19598</v>
      </c>
      <c r="L437">
        <v>189412</v>
      </c>
    </row>
    <row r="438" spans="1:12" x14ac:dyDescent="0.25">
      <c r="A438" t="s">
        <v>813</v>
      </c>
      <c r="B438" t="s">
        <v>813</v>
      </c>
      <c r="C438" t="s">
        <v>80</v>
      </c>
      <c r="D438" t="s">
        <v>80</v>
      </c>
      <c r="E438">
        <v>575880</v>
      </c>
      <c r="F438" s="23">
        <v>43968</v>
      </c>
      <c r="G438">
        <v>288963</v>
      </c>
      <c r="H438">
        <v>115535</v>
      </c>
      <c r="I438">
        <v>9657</v>
      </c>
      <c r="J438">
        <v>84</v>
      </c>
      <c r="K438">
        <v>9555</v>
      </c>
      <c r="L438">
        <v>5543</v>
      </c>
    </row>
    <row r="439" spans="1:12" x14ac:dyDescent="0.25">
      <c r="A439" t="s">
        <v>813</v>
      </c>
      <c r="B439" t="s">
        <v>813</v>
      </c>
      <c r="C439" t="s">
        <v>711</v>
      </c>
      <c r="D439" t="s">
        <v>711</v>
      </c>
      <c r="E439">
        <v>3520151</v>
      </c>
      <c r="F439" s="23">
        <v>44227</v>
      </c>
      <c r="G439">
        <v>2214981</v>
      </c>
      <c r="H439">
        <v>1698328</v>
      </c>
      <c r="I439">
        <v>33849</v>
      </c>
      <c r="J439">
        <v>485</v>
      </c>
      <c r="K439">
        <v>33342</v>
      </c>
      <c r="L439">
        <v>767366</v>
      </c>
    </row>
    <row r="440" spans="1:12" x14ac:dyDescent="0.25">
      <c r="A440" t="s">
        <v>813</v>
      </c>
      <c r="B440" t="s">
        <v>813</v>
      </c>
      <c r="C440" t="s">
        <v>257</v>
      </c>
      <c r="D440" t="s">
        <v>257</v>
      </c>
      <c r="E440">
        <v>1136604</v>
      </c>
      <c r="F440" s="23">
        <v>44089</v>
      </c>
      <c r="G440">
        <v>677675</v>
      </c>
      <c r="H440">
        <v>272499</v>
      </c>
      <c r="I440">
        <v>27920</v>
      </c>
      <c r="J440">
        <v>316</v>
      </c>
      <c r="K440">
        <v>27510</v>
      </c>
      <c r="L440">
        <v>60608</v>
      </c>
    </row>
    <row r="441" spans="1:12" x14ac:dyDescent="0.25">
      <c r="A441" t="s">
        <v>813</v>
      </c>
      <c r="B441" t="s">
        <v>813</v>
      </c>
      <c r="C441" t="s">
        <v>94</v>
      </c>
      <c r="D441" t="s">
        <v>94</v>
      </c>
      <c r="E441">
        <v>579499</v>
      </c>
      <c r="F441" s="23">
        <v>43968</v>
      </c>
      <c r="G441">
        <v>399523</v>
      </c>
      <c r="H441">
        <v>189682</v>
      </c>
      <c r="I441">
        <v>23863</v>
      </c>
      <c r="J441">
        <v>176</v>
      </c>
      <c r="K441">
        <v>23673</v>
      </c>
      <c r="L441">
        <v>13594</v>
      </c>
    </row>
    <row r="442" spans="1:12" x14ac:dyDescent="0.25">
      <c r="A442" t="s">
        <v>813</v>
      </c>
      <c r="B442" t="s">
        <v>813</v>
      </c>
      <c r="C442" t="s">
        <v>90</v>
      </c>
      <c r="D442" t="s">
        <v>90</v>
      </c>
      <c r="E442">
        <v>1573054</v>
      </c>
      <c r="F442" s="23">
        <v>43968</v>
      </c>
      <c r="G442">
        <v>921185</v>
      </c>
      <c r="H442">
        <v>304778</v>
      </c>
      <c r="I442">
        <v>24314</v>
      </c>
      <c r="J442">
        <v>210</v>
      </c>
      <c r="K442">
        <v>24082</v>
      </c>
      <c r="L442">
        <v>13615</v>
      </c>
    </row>
    <row r="443" spans="1:12" x14ac:dyDescent="0.25">
      <c r="A443" t="s">
        <v>813</v>
      </c>
      <c r="B443" t="s">
        <v>813</v>
      </c>
      <c r="C443" t="s">
        <v>92</v>
      </c>
      <c r="D443" t="s">
        <v>92</v>
      </c>
      <c r="E443">
        <v>731952</v>
      </c>
      <c r="F443" s="23">
        <v>43968</v>
      </c>
      <c r="G443">
        <v>384009</v>
      </c>
      <c r="H443">
        <v>150737</v>
      </c>
      <c r="I443">
        <v>11537</v>
      </c>
      <c r="J443">
        <v>83</v>
      </c>
      <c r="K443">
        <v>11453</v>
      </c>
      <c r="L443">
        <v>7284</v>
      </c>
    </row>
    <row r="444" spans="1:12" x14ac:dyDescent="0.25">
      <c r="A444" t="s">
        <v>813</v>
      </c>
      <c r="B444" t="s">
        <v>813</v>
      </c>
      <c r="C444" t="s">
        <v>600</v>
      </c>
      <c r="D444" t="s">
        <v>600</v>
      </c>
      <c r="E444">
        <v>1439891</v>
      </c>
      <c r="F444" s="23">
        <v>44123</v>
      </c>
      <c r="G444">
        <v>916169</v>
      </c>
      <c r="H444">
        <v>347854</v>
      </c>
      <c r="I444">
        <v>24860</v>
      </c>
      <c r="J444">
        <v>252</v>
      </c>
      <c r="K444">
        <v>24545</v>
      </c>
      <c r="L444">
        <v>395162</v>
      </c>
    </row>
    <row r="445" spans="1:12" x14ac:dyDescent="0.25">
      <c r="A445" t="s">
        <v>813</v>
      </c>
      <c r="B445" t="s">
        <v>813</v>
      </c>
      <c r="C445" t="s">
        <v>639</v>
      </c>
      <c r="D445" t="s">
        <v>639</v>
      </c>
      <c r="E445">
        <v>1802777</v>
      </c>
      <c r="F445" s="23">
        <v>44228</v>
      </c>
      <c r="G445">
        <v>1087285</v>
      </c>
      <c r="H445">
        <v>376311</v>
      </c>
      <c r="I445">
        <v>20980</v>
      </c>
      <c r="J445">
        <v>175</v>
      </c>
      <c r="K445">
        <v>20798</v>
      </c>
      <c r="L445">
        <v>484994</v>
      </c>
    </row>
    <row r="446" spans="1:12" x14ac:dyDescent="0.25">
      <c r="A446" t="s">
        <v>813</v>
      </c>
      <c r="B446" t="s">
        <v>813</v>
      </c>
      <c r="C446" t="s">
        <v>742</v>
      </c>
      <c r="D446" t="s">
        <v>742</v>
      </c>
      <c r="E446">
        <v>2246341</v>
      </c>
      <c r="G446">
        <v>2063646</v>
      </c>
      <c r="H446">
        <v>1502538</v>
      </c>
      <c r="I446">
        <v>175335</v>
      </c>
      <c r="J446">
        <v>1552</v>
      </c>
      <c r="K446">
        <v>171938</v>
      </c>
      <c r="L446">
        <v>1188374</v>
      </c>
    </row>
    <row r="447" spans="1:12" x14ac:dyDescent="0.25">
      <c r="A447" t="s">
        <v>813</v>
      </c>
      <c r="B447" t="s">
        <v>813</v>
      </c>
      <c r="C447" t="s">
        <v>89</v>
      </c>
      <c r="D447" t="s">
        <v>89</v>
      </c>
      <c r="E447">
        <v>1376934</v>
      </c>
      <c r="F447" s="23">
        <v>43968</v>
      </c>
      <c r="G447">
        <v>860773</v>
      </c>
      <c r="H447">
        <v>399063</v>
      </c>
      <c r="I447">
        <v>19137</v>
      </c>
      <c r="J447">
        <v>78</v>
      </c>
      <c r="K447">
        <v>19044</v>
      </c>
      <c r="L447">
        <v>10969</v>
      </c>
    </row>
    <row r="448" spans="1:12" x14ac:dyDescent="0.25">
      <c r="A448" t="s">
        <v>813</v>
      </c>
      <c r="B448" t="s">
        <v>813</v>
      </c>
      <c r="C448" t="s">
        <v>97</v>
      </c>
      <c r="D448" t="s">
        <v>97</v>
      </c>
      <c r="E448">
        <v>612727</v>
      </c>
      <c r="F448" s="23">
        <v>43968</v>
      </c>
      <c r="G448">
        <v>391790</v>
      </c>
      <c r="H448">
        <v>137925</v>
      </c>
      <c r="I448">
        <v>11667</v>
      </c>
      <c r="J448">
        <v>49</v>
      </c>
      <c r="K448">
        <v>11613</v>
      </c>
      <c r="L448">
        <v>7674</v>
      </c>
    </row>
    <row r="449" spans="1:12" x14ac:dyDescent="0.25">
      <c r="A449" t="s">
        <v>813</v>
      </c>
      <c r="B449" t="s">
        <v>813</v>
      </c>
      <c r="C449" t="s">
        <v>114</v>
      </c>
      <c r="D449" t="s">
        <v>114</v>
      </c>
      <c r="E449">
        <v>2513895</v>
      </c>
      <c r="F449" s="23">
        <v>43968</v>
      </c>
      <c r="G449">
        <v>1222153</v>
      </c>
      <c r="H449">
        <v>413698</v>
      </c>
      <c r="I449">
        <v>40844</v>
      </c>
      <c r="J449">
        <v>286</v>
      </c>
      <c r="K449">
        <v>40416</v>
      </c>
      <c r="L449">
        <v>23729</v>
      </c>
    </row>
    <row r="450" spans="1:12" x14ac:dyDescent="0.25">
      <c r="A450" t="s">
        <v>813</v>
      </c>
      <c r="B450" t="s">
        <v>813</v>
      </c>
      <c r="C450" t="s">
        <v>438</v>
      </c>
      <c r="D450" t="s">
        <v>438</v>
      </c>
      <c r="E450">
        <v>1218762</v>
      </c>
      <c r="F450" s="23">
        <v>44221</v>
      </c>
      <c r="G450">
        <v>675601</v>
      </c>
      <c r="H450">
        <v>188457</v>
      </c>
      <c r="I450">
        <v>23549</v>
      </c>
      <c r="J450">
        <v>86</v>
      </c>
      <c r="K450">
        <v>23461</v>
      </c>
      <c r="L450">
        <v>173928</v>
      </c>
    </row>
    <row r="451" spans="1:12" x14ac:dyDescent="0.25">
      <c r="A451" t="s">
        <v>813</v>
      </c>
      <c r="B451" t="s">
        <v>813</v>
      </c>
      <c r="C451" t="s">
        <v>83</v>
      </c>
      <c r="D451" t="s">
        <v>83</v>
      </c>
      <c r="E451">
        <v>962215</v>
      </c>
      <c r="F451" s="23">
        <v>43968</v>
      </c>
      <c r="G451">
        <v>593612</v>
      </c>
      <c r="H451">
        <v>222606</v>
      </c>
      <c r="I451">
        <v>23505</v>
      </c>
      <c r="J451">
        <v>212</v>
      </c>
      <c r="K451">
        <v>23261</v>
      </c>
      <c r="L451">
        <v>12856</v>
      </c>
    </row>
    <row r="452" spans="1:12" x14ac:dyDescent="0.25">
      <c r="A452" t="s">
        <v>813</v>
      </c>
      <c r="B452" t="s">
        <v>813</v>
      </c>
      <c r="C452" t="s">
        <v>75</v>
      </c>
      <c r="D452" t="s">
        <v>75</v>
      </c>
      <c r="E452">
        <v>606490</v>
      </c>
      <c r="F452" s="23">
        <v>43968</v>
      </c>
      <c r="G452">
        <v>402248</v>
      </c>
      <c r="H452">
        <v>129685</v>
      </c>
      <c r="I452">
        <v>22924</v>
      </c>
      <c r="J452">
        <v>84</v>
      </c>
      <c r="K452">
        <v>22803</v>
      </c>
      <c r="L452">
        <v>11772</v>
      </c>
    </row>
    <row r="453" spans="1:12" x14ac:dyDescent="0.25">
      <c r="A453" t="s">
        <v>813</v>
      </c>
      <c r="B453" t="s">
        <v>813</v>
      </c>
      <c r="C453" t="s">
        <v>445</v>
      </c>
      <c r="D453" t="s">
        <v>445</v>
      </c>
      <c r="E453">
        <v>1697983</v>
      </c>
      <c r="F453" s="23">
        <v>44166</v>
      </c>
      <c r="G453">
        <v>1078666</v>
      </c>
      <c r="H453">
        <v>523160</v>
      </c>
      <c r="I453">
        <v>45431</v>
      </c>
      <c r="J453">
        <v>459</v>
      </c>
      <c r="K453">
        <v>44903</v>
      </c>
      <c r="L453">
        <v>196055</v>
      </c>
    </row>
    <row r="454" spans="1:12" x14ac:dyDescent="0.25">
      <c r="A454" t="s">
        <v>813</v>
      </c>
      <c r="B454" t="s">
        <v>813</v>
      </c>
      <c r="C454" t="s">
        <v>78</v>
      </c>
      <c r="D454" t="s">
        <v>78</v>
      </c>
      <c r="E454">
        <v>961959</v>
      </c>
      <c r="F454" s="23">
        <v>43968</v>
      </c>
      <c r="G454">
        <v>549767</v>
      </c>
      <c r="H454">
        <v>184420</v>
      </c>
      <c r="I454">
        <v>20224</v>
      </c>
      <c r="J454">
        <v>167</v>
      </c>
      <c r="K454">
        <v>19981</v>
      </c>
      <c r="L454">
        <v>10690</v>
      </c>
    </row>
    <row r="455" spans="1:12" x14ac:dyDescent="0.25">
      <c r="A455" t="s">
        <v>813</v>
      </c>
      <c r="B455" t="s">
        <v>813</v>
      </c>
      <c r="C455" t="s">
        <v>99</v>
      </c>
      <c r="D455" t="s">
        <v>99</v>
      </c>
      <c r="E455">
        <v>1044410</v>
      </c>
      <c r="F455" s="23">
        <v>43968</v>
      </c>
      <c r="G455">
        <v>768989</v>
      </c>
      <c r="H455">
        <v>418110</v>
      </c>
      <c r="I455">
        <v>31651</v>
      </c>
      <c r="J455">
        <v>240</v>
      </c>
      <c r="K455">
        <v>31315</v>
      </c>
      <c r="L455">
        <v>17832</v>
      </c>
    </row>
    <row r="456" spans="1:12" x14ac:dyDescent="0.25">
      <c r="A456" t="s">
        <v>813</v>
      </c>
      <c r="B456" t="s">
        <v>813</v>
      </c>
      <c r="C456" t="s">
        <v>564</v>
      </c>
      <c r="D456" t="s">
        <v>564</v>
      </c>
      <c r="E456">
        <v>652107</v>
      </c>
      <c r="G456">
        <v>418336</v>
      </c>
      <c r="H456">
        <v>192102</v>
      </c>
      <c r="I456">
        <v>13187</v>
      </c>
      <c r="J456">
        <v>61</v>
      </c>
      <c r="K456">
        <v>13115</v>
      </c>
      <c r="L456">
        <v>326125</v>
      </c>
    </row>
    <row r="457" spans="1:12" x14ac:dyDescent="0.25">
      <c r="A457" t="s">
        <v>813</v>
      </c>
      <c r="B457" t="s">
        <v>813</v>
      </c>
      <c r="C457" t="s">
        <v>740</v>
      </c>
      <c r="D457" t="s">
        <v>740</v>
      </c>
      <c r="E457">
        <v>2080664</v>
      </c>
      <c r="G457">
        <v>1122762</v>
      </c>
      <c r="H457">
        <v>490428</v>
      </c>
      <c r="I457">
        <v>61841</v>
      </c>
      <c r="J457">
        <v>594</v>
      </c>
      <c r="K457">
        <v>61167</v>
      </c>
      <c r="L457">
        <v>1050445</v>
      </c>
    </row>
    <row r="458" spans="1:12" x14ac:dyDescent="0.25">
      <c r="A458" t="s">
        <v>614</v>
      </c>
      <c r="B458" t="s">
        <v>614</v>
      </c>
      <c r="C458" t="s">
        <v>320</v>
      </c>
      <c r="D458" t="s">
        <v>320</v>
      </c>
      <c r="E458">
        <v>200222</v>
      </c>
      <c r="F458" s="23">
        <v>44223</v>
      </c>
      <c r="G458">
        <v>111152</v>
      </c>
      <c r="H458">
        <v>57491</v>
      </c>
      <c r="I458">
        <v>16488</v>
      </c>
      <c r="J458">
        <v>250</v>
      </c>
      <c r="K458">
        <v>16150</v>
      </c>
      <c r="L458">
        <v>81386</v>
      </c>
    </row>
    <row r="459" spans="1:12" x14ac:dyDescent="0.25">
      <c r="A459" t="s">
        <v>614</v>
      </c>
      <c r="B459" t="s">
        <v>614</v>
      </c>
      <c r="C459" t="s">
        <v>245</v>
      </c>
      <c r="D459" t="s">
        <v>245</v>
      </c>
      <c r="E459">
        <v>41816</v>
      </c>
      <c r="F459" s="23">
        <v>44223</v>
      </c>
      <c r="G459">
        <v>34018</v>
      </c>
      <c r="H459">
        <v>25943</v>
      </c>
      <c r="I459">
        <v>5867</v>
      </c>
      <c r="J459">
        <v>47</v>
      </c>
      <c r="K459">
        <v>5744</v>
      </c>
      <c r="L459">
        <v>45348</v>
      </c>
    </row>
    <row r="460" spans="1:12" x14ac:dyDescent="0.25">
      <c r="A460" t="s">
        <v>614</v>
      </c>
      <c r="B460" t="s">
        <v>614</v>
      </c>
      <c r="C460" t="s">
        <v>614</v>
      </c>
      <c r="D460" t="s">
        <v>614</v>
      </c>
      <c r="E460">
        <v>950289</v>
      </c>
      <c r="F460" s="23">
        <v>44223</v>
      </c>
      <c r="G460">
        <v>558708</v>
      </c>
      <c r="H460">
        <v>305464</v>
      </c>
      <c r="I460">
        <v>98885</v>
      </c>
      <c r="J460">
        <v>1453</v>
      </c>
      <c r="K460">
        <v>97171</v>
      </c>
      <c r="L460">
        <v>475081</v>
      </c>
    </row>
    <row r="461" spans="1:12" x14ac:dyDescent="0.25">
      <c r="A461" t="s">
        <v>800</v>
      </c>
      <c r="B461" t="s">
        <v>800</v>
      </c>
      <c r="C461" t="s">
        <v>344</v>
      </c>
      <c r="D461" t="s">
        <v>344</v>
      </c>
      <c r="E461">
        <v>2490891</v>
      </c>
      <c r="F461" s="23">
        <v>44076</v>
      </c>
      <c r="G461">
        <v>1263073</v>
      </c>
      <c r="H461">
        <v>446487</v>
      </c>
      <c r="I461">
        <v>47379</v>
      </c>
      <c r="J461">
        <v>1598</v>
      </c>
      <c r="K461">
        <v>45757</v>
      </c>
      <c r="L461">
        <v>112916</v>
      </c>
    </row>
    <row r="462" spans="1:12" x14ac:dyDescent="0.25">
      <c r="A462" t="s">
        <v>800</v>
      </c>
      <c r="B462" t="s">
        <v>800</v>
      </c>
      <c r="C462" t="s">
        <v>299</v>
      </c>
      <c r="D462" t="s">
        <v>299</v>
      </c>
      <c r="E462">
        <v>596294</v>
      </c>
      <c r="F462" s="23">
        <v>44185</v>
      </c>
      <c r="G462">
        <v>328464</v>
      </c>
      <c r="H462">
        <v>104197</v>
      </c>
      <c r="I462">
        <v>5950</v>
      </c>
      <c r="J462">
        <v>244</v>
      </c>
      <c r="K462">
        <v>5696</v>
      </c>
      <c r="L462">
        <v>66422</v>
      </c>
    </row>
    <row r="463" spans="1:12" x14ac:dyDescent="0.25">
      <c r="A463" t="s">
        <v>800</v>
      </c>
      <c r="B463" t="s">
        <v>800</v>
      </c>
      <c r="C463" t="s">
        <v>389</v>
      </c>
      <c r="D463" t="s">
        <v>389</v>
      </c>
      <c r="E463">
        <v>1388859</v>
      </c>
      <c r="F463" s="23">
        <v>44185</v>
      </c>
      <c r="G463">
        <v>623604</v>
      </c>
      <c r="H463">
        <v>202311</v>
      </c>
      <c r="I463">
        <v>41728</v>
      </c>
      <c r="J463">
        <v>1042</v>
      </c>
      <c r="K463">
        <v>40668</v>
      </c>
      <c r="L463">
        <v>139353</v>
      </c>
    </row>
    <row r="464" spans="1:12" x14ac:dyDescent="0.25">
      <c r="A464" t="s">
        <v>800</v>
      </c>
      <c r="B464" t="s">
        <v>800</v>
      </c>
      <c r="C464" t="s">
        <v>202</v>
      </c>
      <c r="D464" t="s">
        <v>202</v>
      </c>
      <c r="E464">
        <v>618008</v>
      </c>
      <c r="F464" s="23">
        <v>44076</v>
      </c>
      <c r="G464">
        <v>330654</v>
      </c>
      <c r="H464">
        <v>128653</v>
      </c>
      <c r="I464">
        <v>13927</v>
      </c>
      <c r="J464">
        <v>315</v>
      </c>
      <c r="K464">
        <v>13602</v>
      </c>
      <c r="L464">
        <v>30598</v>
      </c>
    </row>
    <row r="465" spans="1:12" x14ac:dyDescent="0.25">
      <c r="A465" t="s">
        <v>800</v>
      </c>
      <c r="B465" t="s">
        <v>800</v>
      </c>
      <c r="C465" t="s">
        <v>313</v>
      </c>
      <c r="D465" t="s">
        <v>313</v>
      </c>
      <c r="E465">
        <v>599814</v>
      </c>
      <c r="F465" s="23">
        <v>44185</v>
      </c>
      <c r="G465">
        <v>354921</v>
      </c>
      <c r="H465">
        <v>135247</v>
      </c>
      <c r="I465">
        <v>8876</v>
      </c>
      <c r="J465">
        <v>335</v>
      </c>
      <c r="K465">
        <v>8538</v>
      </c>
      <c r="L465">
        <v>72874</v>
      </c>
    </row>
    <row r="466" spans="1:12" x14ac:dyDescent="0.25">
      <c r="A466" t="s">
        <v>800</v>
      </c>
      <c r="B466" t="s">
        <v>800</v>
      </c>
      <c r="C466" t="s">
        <v>300</v>
      </c>
      <c r="D466" t="s">
        <v>300</v>
      </c>
      <c r="E466">
        <v>1180483</v>
      </c>
      <c r="F466" s="23">
        <v>44175</v>
      </c>
      <c r="G466">
        <v>490080</v>
      </c>
      <c r="H466">
        <v>131519</v>
      </c>
      <c r="I466">
        <v>20271</v>
      </c>
      <c r="J466">
        <v>528</v>
      </c>
      <c r="K466">
        <v>19729</v>
      </c>
      <c r="L466">
        <v>73724</v>
      </c>
    </row>
    <row r="467" spans="1:12" x14ac:dyDescent="0.25">
      <c r="A467" t="s">
        <v>800</v>
      </c>
      <c r="B467" t="s">
        <v>800</v>
      </c>
      <c r="C467" t="s">
        <v>322</v>
      </c>
      <c r="D467" t="s">
        <v>322</v>
      </c>
      <c r="E467">
        <v>2026831</v>
      </c>
      <c r="F467" s="23">
        <v>44185</v>
      </c>
      <c r="G467">
        <v>476343</v>
      </c>
      <c r="H467">
        <v>128043</v>
      </c>
      <c r="I467">
        <v>14347</v>
      </c>
      <c r="J467">
        <v>504</v>
      </c>
      <c r="K467">
        <v>13832</v>
      </c>
      <c r="L467">
        <v>82053</v>
      </c>
    </row>
    <row r="468" spans="1:12" x14ac:dyDescent="0.25">
      <c r="A468" t="s">
        <v>800</v>
      </c>
      <c r="B468" t="s">
        <v>800</v>
      </c>
      <c r="C468" t="s">
        <v>503</v>
      </c>
      <c r="D468" t="s">
        <v>503</v>
      </c>
      <c r="E468">
        <v>2299026</v>
      </c>
      <c r="F468" s="23">
        <v>44185</v>
      </c>
      <c r="G468">
        <v>862133</v>
      </c>
      <c r="H468">
        <v>415351</v>
      </c>
      <c r="I468">
        <v>22381</v>
      </c>
      <c r="J468">
        <v>801</v>
      </c>
      <c r="K468">
        <v>21576</v>
      </c>
      <c r="L468">
        <v>260229</v>
      </c>
    </row>
    <row r="469" spans="1:12" x14ac:dyDescent="0.25">
      <c r="A469" t="s">
        <v>800</v>
      </c>
      <c r="B469" t="s">
        <v>800</v>
      </c>
      <c r="C469" t="s">
        <v>481</v>
      </c>
      <c r="D469" t="s">
        <v>481</v>
      </c>
      <c r="E469">
        <v>1582793</v>
      </c>
      <c r="F469" s="23">
        <v>44185</v>
      </c>
      <c r="G469">
        <v>1000636</v>
      </c>
      <c r="H469">
        <v>574716</v>
      </c>
      <c r="I469">
        <v>30822</v>
      </c>
      <c r="J469">
        <v>986</v>
      </c>
      <c r="K469">
        <v>29828</v>
      </c>
      <c r="L469">
        <v>236672</v>
      </c>
    </row>
    <row r="470" spans="1:12" x14ac:dyDescent="0.25">
      <c r="A470" t="s">
        <v>800</v>
      </c>
      <c r="B470" t="s">
        <v>800</v>
      </c>
      <c r="C470" t="s">
        <v>624</v>
      </c>
      <c r="D470" t="s">
        <v>624</v>
      </c>
      <c r="E470">
        <v>2181753</v>
      </c>
      <c r="F470" s="23">
        <v>44185</v>
      </c>
      <c r="G470">
        <v>1433553</v>
      </c>
      <c r="H470">
        <v>681370</v>
      </c>
      <c r="I470">
        <v>63396</v>
      </c>
      <c r="J470">
        <v>1496</v>
      </c>
      <c r="K470">
        <v>61864</v>
      </c>
      <c r="L470">
        <v>475433</v>
      </c>
    </row>
    <row r="471" spans="1:12" x14ac:dyDescent="0.25">
      <c r="A471" t="s">
        <v>800</v>
      </c>
      <c r="B471" t="s">
        <v>800</v>
      </c>
      <c r="C471" t="s">
        <v>235</v>
      </c>
      <c r="D471" t="s">
        <v>235</v>
      </c>
      <c r="E471">
        <v>817668</v>
      </c>
      <c r="F471" s="23">
        <v>44076</v>
      </c>
      <c r="G471">
        <v>465285</v>
      </c>
      <c r="H471">
        <v>187476</v>
      </c>
      <c r="I471">
        <v>17852</v>
      </c>
      <c r="J471">
        <v>556</v>
      </c>
      <c r="K471">
        <v>17294</v>
      </c>
      <c r="L471">
        <v>47584</v>
      </c>
    </row>
    <row r="472" spans="1:12" x14ac:dyDescent="0.25">
      <c r="A472" t="s">
        <v>800</v>
      </c>
      <c r="B472" t="s">
        <v>800</v>
      </c>
      <c r="C472" t="s">
        <v>656</v>
      </c>
      <c r="D472" t="s">
        <v>656</v>
      </c>
      <c r="E472">
        <v>3487882</v>
      </c>
      <c r="F472" s="23">
        <v>44185</v>
      </c>
      <c r="G472">
        <v>2473646</v>
      </c>
      <c r="H472">
        <v>943401</v>
      </c>
      <c r="I472">
        <v>87608</v>
      </c>
      <c r="J472">
        <v>2106</v>
      </c>
      <c r="K472">
        <v>85484</v>
      </c>
      <c r="L472">
        <v>558495</v>
      </c>
    </row>
    <row r="473" spans="1:12" x14ac:dyDescent="0.25">
      <c r="A473" t="s">
        <v>800</v>
      </c>
      <c r="B473" t="s">
        <v>800</v>
      </c>
      <c r="C473" t="s">
        <v>212</v>
      </c>
      <c r="D473" t="s">
        <v>212</v>
      </c>
      <c r="E473">
        <v>768808</v>
      </c>
      <c r="F473" s="23">
        <v>44076</v>
      </c>
      <c r="G473">
        <v>372366</v>
      </c>
      <c r="H473">
        <v>89830</v>
      </c>
      <c r="I473">
        <v>15606</v>
      </c>
      <c r="J473">
        <v>380</v>
      </c>
      <c r="K473">
        <v>15226</v>
      </c>
      <c r="L473">
        <v>34681</v>
      </c>
    </row>
    <row r="474" spans="1:12" x14ac:dyDescent="0.25">
      <c r="A474" t="s">
        <v>800</v>
      </c>
      <c r="B474" t="s">
        <v>800</v>
      </c>
      <c r="C474" t="s">
        <v>326</v>
      </c>
      <c r="D474" t="s">
        <v>326</v>
      </c>
      <c r="E474">
        <v>992289</v>
      </c>
      <c r="F474" s="23">
        <v>44185</v>
      </c>
      <c r="G474">
        <v>541556</v>
      </c>
      <c r="H474">
        <v>178908</v>
      </c>
      <c r="I474">
        <v>8675</v>
      </c>
      <c r="J474">
        <v>233</v>
      </c>
      <c r="K474">
        <v>8440</v>
      </c>
      <c r="L474">
        <v>81644</v>
      </c>
    </row>
    <row r="475" spans="1:12" x14ac:dyDescent="0.25">
      <c r="A475" t="s">
        <v>800</v>
      </c>
      <c r="B475" t="s">
        <v>800</v>
      </c>
      <c r="C475" t="s">
        <v>220</v>
      </c>
      <c r="D475" t="s">
        <v>220</v>
      </c>
      <c r="E475">
        <v>626154</v>
      </c>
      <c r="F475" s="23">
        <v>44076</v>
      </c>
      <c r="G475">
        <v>424889</v>
      </c>
      <c r="H475">
        <v>196822</v>
      </c>
      <c r="I475">
        <v>18814</v>
      </c>
      <c r="J475">
        <v>419</v>
      </c>
      <c r="K475">
        <v>18373</v>
      </c>
      <c r="L475">
        <v>38519</v>
      </c>
    </row>
    <row r="476" spans="1:12" x14ac:dyDescent="0.25">
      <c r="A476" t="s">
        <v>800</v>
      </c>
      <c r="B476" t="s">
        <v>800</v>
      </c>
      <c r="C476" t="s">
        <v>523</v>
      </c>
      <c r="D476" t="s">
        <v>523</v>
      </c>
      <c r="E476">
        <v>2892282</v>
      </c>
      <c r="F476" s="23">
        <v>44185</v>
      </c>
      <c r="G476">
        <v>1051467</v>
      </c>
      <c r="H476">
        <v>396473</v>
      </c>
      <c r="I476">
        <v>48927</v>
      </c>
      <c r="J476">
        <v>1358</v>
      </c>
      <c r="K476">
        <v>47561</v>
      </c>
      <c r="L476">
        <v>297807</v>
      </c>
    </row>
    <row r="477" spans="1:12" x14ac:dyDescent="0.25">
      <c r="A477" t="s">
        <v>800</v>
      </c>
      <c r="B477" t="s">
        <v>800</v>
      </c>
      <c r="C477" t="s">
        <v>362</v>
      </c>
      <c r="D477" t="s">
        <v>362</v>
      </c>
      <c r="E477">
        <v>683349</v>
      </c>
      <c r="F477" s="23">
        <v>44185</v>
      </c>
      <c r="G477">
        <v>384637</v>
      </c>
      <c r="H477">
        <v>182919</v>
      </c>
      <c r="I477">
        <v>12963</v>
      </c>
      <c r="J477">
        <v>423</v>
      </c>
      <c r="K477">
        <v>12517</v>
      </c>
      <c r="L477">
        <v>104226</v>
      </c>
    </row>
    <row r="478" spans="1:12" x14ac:dyDescent="0.25">
      <c r="A478" t="s">
        <v>800</v>
      </c>
      <c r="B478" t="s">
        <v>800</v>
      </c>
      <c r="C478" t="s">
        <v>240</v>
      </c>
      <c r="D478" t="s">
        <v>240</v>
      </c>
      <c r="E478">
        <v>986147</v>
      </c>
      <c r="F478" s="23">
        <v>44076</v>
      </c>
      <c r="G478">
        <v>872096</v>
      </c>
      <c r="H478">
        <v>402212</v>
      </c>
      <c r="I478">
        <v>68821</v>
      </c>
      <c r="J478">
        <v>1068</v>
      </c>
      <c r="K478">
        <v>67726</v>
      </c>
      <c r="L478">
        <v>75942</v>
      </c>
    </row>
    <row r="479" spans="1:12" x14ac:dyDescent="0.25">
      <c r="A479" t="s">
        <v>800</v>
      </c>
      <c r="B479" t="s">
        <v>800</v>
      </c>
      <c r="C479" t="s">
        <v>441</v>
      </c>
      <c r="D479" t="s">
        <v>441</v>
      </c>
      <c r="E479">
        <v>1654408</v>
      </c>
      <c r="F479" s="23">
        <v>44184</v>
      </c>
      <c r="G479">
        <v>730511</v>
      </c>
      <c r="H479">
        <v>218820</v>
      </c>
      <c r="I479">
        <v>15762</v>
      </c>
      <c r="J479">
        <v>875</v>
      </c>
      <c r="K479">
        <v>14884</v>
      </c>
      <c r="L479">
        <v>174213</v>
      </c>
    </row>
    <row r="480" spans="1:12" x14ac:dyDescent="0.25">
      <c r="A480" t="s">
        <v>800</v>
      </c>
      <c r="B480" t="s">
        <v>800</v>
      </c>
      <c r="C480" t="s">
        <v>327</v>
      </c>
      <c r="D480" t="s">
        <v>327</v>
      </c>
      <c r="E480">
        <v>614362</v>
      </c>
      <c r="F480" s="23">
        <v>44185</v>
      </c>
      <c r="G480">
        <v>392113</v>
      </c>
      <c r="H480">
        <v>172294</v>
      </c>
      <c r="I480">
        <v>11469</v>
      </c>
      <c r="J480">
        <v>388</v>
      </c>
      <c r="K480">
        <v>11080</v>
      </c>
      <c r="L480">
        <v>83449</v>
      </c>
    </row>
    <row r="481" spans="1:12" x14ac:dyDescent="0.25">
      <c r="A481" t="s">
        <v>800</v>
      </c>
      <c r="B481" t="s">
        <v>800</v>
      </c>
      <c r="C481" t="s">
        <v>311</v>
      </c>
      <c r="D481" t="s">
        <v>311</v>
      </c>
      <c r="E481">
        <v>902702</v>
      </c>
      <c r="F481" s="23">
        <v>44177</v>
      </c>
      <c r="G481">
        <v>473193</v>
      </c>
      <c r="H481">
        <v>142901</v>
      </c>
      <c r="I481">
        <v>18784</v>
      </c>
      <c r="J481">
        <v>524</v>
      </c>
      <c r="K481">
        <v>18257</v>
      </c>
      <c r="L481">
        <v>77371</v>
      </c>
    </row>
    <row r="482" spans="1:12" x14ac:dyDescent="0.25">
      <c r="A482" t="s">
        <v>800</v>
      </c>
      <c r="B482" t="s">
        <v>800</v>
      </c>
      <c r="C482" t="s">
        <v>378</v>
      </c>
      <c r="D482" t="s">
        <v>378</v>
      </c>
      <c r="E482">
        <v>1120070</v>
      </c>
      <c r="F482" s="23">
        <v>44183</v>
      </c>
      <c r="G482">
        <v>597303</v>
      </c>
      <c r="H482">
        <v>178839</v>
      </c>
      <c r="I482">
        <v>8043</v>
      </c>
      <c r="J482">
        <v>380</v>
      </c>
      <c r="K482">
        <v>7659</v>
      </c>
      <c r="L482">
        <v>115467</v>
      </c>
    </row>
    <row r="483" spans="1:12" x14ac:dyDescent="0.25">
      <c r="A483" t="s">
        <v>801</v>
      </c>
      <c r="B483" t="s">
        <v>801</v>
      </c>
      <c r="C483" t="s">
        <v>510</v>
      </c>
      <c r="D483" t="s">
        <v>510</v>
      </c>
      <c r="E483">
        <v>2584913</v>
      </c>
      <c r="F483" s="23">
        <v>44228</v>
      </c>
      <c r="G483">
        <v>1752308</v>
      </c>
      <c r="H483">
        <v>1042482</v>
      </c>
      <c r="I483">
        <v>37769</v>
      </c>
      <c r="J483">
        <v>410</v>
      </c>
      <c r="K483">
        <v>37352</v>
      </c>
      <c r="L483">
        <v>280099</v>
      </c>
    </row>
    <row r="484" spans="1:12" x14ac:dyDescent="0.25">
      <c r="A484" t="s">
        <v>801</v>
      </c>
      <c r="B484" t="s">
        <v>801</v>
      </c>
      <c r="C484" t="s">
        <v>533</v>
      </c>
      <c r="D484" t="s">
        <v>533</v>
      </c>
      <c r="E484">
        <v>3671999</v>
      </c>
      <c r="F484" s="23">
        <v>44228</v>
      </c>
      <c r="G484">
        <v>2237787</v>
      </c>
      <c r="H484">
        <v>1029095</v>
      </c>
      <c r="I484">
        <v>59694</v>
      </c>
      <c r="J484">
        <v>307</v>
      </c>
      <c r="K484">
        <v>59387</v>
      </c>
      <c r="L484">
        <v>321726</v>
      </c>
    </row>
    <row r="485" spans="1:12" x14ac:dyDescent="0.25">
      <c r="A485" t="s">
        <v>801</v>
      </c>
      <c r="B485" t="s">
        <v>801</v>
      </c>
      <c r="C485" t="s">
        <v>263</v>
      </c>
      <c r="D485" t="s">
        <v>263</v>
      </c>
      <c r="E485">
        <v>1798194</v>
      </c>
      <c r="F485" s="23">
        <v>44228</v>
      </c>
      <c r="G485">
        <v>1024293</v>
      </c>
      <c r="H485">
        <v>525793</v>
      </c>
      <c r="I485">
        <v>10005</v>
      </c>
      <c r="J485">
        <v>104</v>
      </c>
      <c r="K485">
        <v>9901</v>
      </c>
      <c r="L485">
        <v>53783</v>
      </c>
    </row>
    <row r="486" spans="1:12" x14ac:dyDescent="0.25">
      <c r="A486" t="s">
        <v>801</v>
      </c>
      <c r="B486" t="s">
        <v>801</v>
      </c>
      <c r="C486" t="s">
        <v>254</v>
      </c>
      <c r="D486" t="s">
        <v>254</v>
      </c>
      <c r="E486">
        <v>1223921</v>
      </c>
      <c r="F486" s="23">
        <v>44228</v>
      </c>
      <c r="G486">
        <v>763006</v>
      </c>
      <c r="H486">
        <v>297741</v>
      </c>
      <c r="I486">
        <v>11996</v>
      </c>
      <c r="J486">
        <v>61</v>
      </c>
      <c r="K486">
        <v>11934</v>
      </c>
      <c r="L486">
        <v>52166</v>
      </c>
    </row>
    <row r="487" spans="1:12" x14ac:dyDescent="0.25">
      <c r="A487" t="s">
        <v>801</v>
      </c>
      <c r="B487" t="s">
        <v>801</v>
      </c>
      <c r="C487" t="s">
        <v>381</v>
      </c>
      <c r="D487" t="s">
        <v>381</v>
      </c>
      <c r="E487">
        <v>2604453</v>
      </c>
      <c r="F487" s="23">
        <v>44228</v>
      </c>
      <c r="G487">
        <v>1455732</v>
      </c>
      <c r="H487">
        <v>621465</v>
      </c>
      <c r="I487">
        <v>15563</v>
      </c>
      <c r="J487">
        <v>185</v>
      </c>
      <c r="K487">
        <v>15377</v>
      </c>
      <c r="L487">
        <v>121649</v>
      </c>
    </row>
    <row r="488" spans="1:12" x14ac:dyDescent="0.25">
      <c r="A488" t="s">
        <v>801</v>
      </c>
      <c r="B488" t="s">
        <v>801</v>
      </c>
      <c r="C488" t="s">
        <v>465</v>
      </c>
      <c r="D488" t="s">
        <v>465</v>
      </c>
      <c r="E488">
        <v>2549121</v>
      </c>
      <c r="F488" s="23">
        <v>44228</v>
      </c>
      <c r="G488">
        <v>1351114</v>
      </c>
      <c r="H488">
        <v>590401</v>
      </c>
      <c r="I488">
        <v>19601</v>
      </c>
      <c r="J488">
        <v>260</v>
      </c>
      <c r="K488">
        <v>19341</v>
      </c>
      <c r="L488">
        <v>211241</v>
      </c>
    </row>
    <row r="489" spans="1:12" x14ac:dyDescent="0.25">
      <c r="A489" t="s">
        <v>801</v>
      </c>
      <c r="B489" t="s">
        <v>801</v>
      </c>
      <c r="C489" t="s">
        <v>426</v>
      </c>
      <c r="D489" t="s">
        <v>426</v>
      </c>
      <c r="E489">
        <v>2410459</v>
      </c>
      <c r="F489" s="23">
        <v>44228</v>
      </c>
      <c r="G489">
        <v>1525323</v>
      </c>
      <c r="H489">
        <v>723691</v>
      </c>
      <c r="I489">
        <v>29781</v>
      </c>
      <c r="J489">
        <v>156</v>
      </c>
      <c r="K489">
        <v>29625</v>
      </c>
      <c r="L489">
        <v>163654</v>
      </c>
    </row>
    <row r="490" spans="1:12" x14ac:dyDescent="0.25">
      <c r="A490" t="s">
        <v>801</v>
      </c>
      <c r="B490" t="s">
        <v>801</v>
      </c>
      <c r="C490" t="s">
        <v>528</v>
      </c>
      <c r="D490" t="s">
        <v>528</v>
      </c>
      <c r="E490">
        <v>2367745</v>
      </c>
      <c r="F490" s="23">
        <v>44228</v>
      </c>
      <c r="G490">
        <v>1461174</v>
      </c>
      <c r="H490">
        <v>714590</v>
      </c>
      <c r="I490">
        <v>40339</v>
      </c>
      <c r="J490">
        <v>545</v>
      </c>
      <c r="K490">
        <v>39792</v>
      </c>
      <c r="L490">
        <v>298471</v>
      </c>
    </row>
    <row r="491" spans="1:12" x14ac:dyDescent="0.25">
      <c r="A491" t="s">
        <v>801</v>
      </c>
      <c r="B491" t="s">
        <v>801</v>
      </c>
      <c r="C491" t="s">
        <v>291</v>
      </c>
      <c r="D491" t="s">
        <v>291</v>
      </c>
      <c r="E491">
        <v>1113725</v>
      </c>
      <c r="F491" s="23">
        <v>44228</v>
      </c>
      <c r="G491">
        <v>709316</v>
      </c>
      <c r="H491">
        <v>362835</v>
      </c>
      <c r="I491">
        <v>7967</v>
      </c>
      <c r="J491">
        <v>48</v>
      </c>
      <c r="K491">
        <v>7919</v>
      </c>
      <c r="L491">
        <v>62150</v>
      </c>
    </row>
    <row r="492" spans="1:12" x14ac:dyDescent="0.25">
      <c r="A492" t="s">
        <v>801</v>
      </c>
      <c r="B492" t="s">
        <v>801</v>
      </c>
      <c r="C492" t="s">
        <v>384</v>
      </c>
      <c r="D492" t="s">
        <v>384</v>
      </c>
      <c r="E492">
        <v>1544392</v>
      </c>
      <c r="F492" s="23">
        <v>44228</v>
      </c>
      <c r="G492">
        <v>978713</v>
      </c>
      <c r="H492">
        <v>482350</v>
      </c>
      <c r="I492">
        <v>19809</v>
      </c>
      <c r="J492">
        <v>139</v>
      </c>
      <c r="K492">
        <v>19670</v>
      </c>
      <c r="L492">
        <v>125906</v>
      </c>
    </row>
    <row r="493" spans="1:12" x14ac:dyDescent="0.25">
      <c r="A493" t="s">
        <v>801</v>
      </c>
      <c r="B493" t="s">
        <v>801</v>
      </c>
      <c r="C493" t="s">
        <v>408</v>
      </c>
      <c r="D493" t="s">
        <v>408</v>
      </c>
      <c r="E493">
        <v>2041172</v>
      </c>
      <c r="F493" s="23">
        <v>44228</v>
      </c>
      <c r="G493">
        <v>1301558</v>
      </c>
      <c r="H493">
        <v>582443</v>
      </c>
      <c r="I493">
        <v>16720</v>
      </c>
      <c r="J493">
        <v>107</v>
      </c>
      <c r="K493">
        <v>16613</v>
      </c>
      <c r="L493">
        <v>140060</v>
      </c>
    </row>
    <row r="494" spans="1:12" x14ac:dyDescent="0.25">
      <c r="A494" t="s">
        <v>801</v>
      </c>
      <c r="B494" t="s">
        <v>801</v>
      </c>
      <c r="C494" t="s">
        <v>297</v>
      </c>
      <c r="D494" t="s">
        <v>297</v>
      </c>
      <c r="E494">
        <v>1637226</v>
      </c>
      <c r="F494" s="23">
        <v>44228</v>
      </c>
      <c r="G494">
        <v>941513</v>
      </c>
      <c r="H494">
        <v>395584</v>
      </c>
      <c r="I494">
        <v>13351</v>
      </c>
      <c r="J494">
        <v>62</v>
      </c>
      <c r="K494">
        <v>13289</v>
      </c>
      <c r="L494">
        <v>68355</v>
      </c>
    </row>
    <row r="495" spans="1:12" x14ac:dyDescent="0.25">
      <c r="A495" t="s">
        <v>801</v>
      </c>
      <c r="B495" t="s">
        <v>801</v>
      </c>
      <c r="C495" t="s">
        <v>393</v>
      </c>
      <c r="D495" t="s">
        <v>393</v>
      </c>
      <c r="E495">
        <v>1207293</v>
      </c>
      <c r="F495" s="23">
        <v>44228</v>
      </c>
      <c r="G495">
        <v>660103</v>
      </c>
      <c r="H495">
        <v>279501</v>
      </c>
      <c r="I495">
        <v>11010</v>
      </c>
      <c r="J495">
        <v>48</v>
      </c>
      <c r="K495">
        <v>10962</v>
      </c>
      <c r="L495">
        <v>126813</v>
      </c>
    </row>
    <row r="496" spans="1:12" x14ac:dyDescent="0.25">
      <c r="A496" t="s">
        <v>801</v>
      </c>
      <c r="B496" t="s">
        <v>801</v>
      </c>
      <c r="C496" t="s">
        <v>394</v>
      </c>
      <c r="D496" t="s">
        <v>394</v>
      </c>
      <c r="E496">
        <v>1388906</v>
      </c>
      <c r="F496" s="23">
        <v>44228</v>
      </c>
      <c r="G496">
        <v>737200</v>
      </c>
      <c r="H496">
        <v>349762</v>
      </c>
      <c r="I496">
        <v>18407</v>
      </c>
      <c r="J496">
        <v>131</v>
      </c>
      <c r="K496">
        <v>18276</v>
      </c>
      <c r="L496">
        <v>131120</v>
      </c>
    </row>
    <row r="497" spans="1:12" x14ac:dyDescent="0.25">
      <c r="A497" t="s">
        <v>801</v>
      </c>
      <c r="B497" t="s">
        <v>801</v>
      </c>
      <c r="C497" t="s">
        <v>333</v>
      </c>
      <c r="D497" t="s">
        <v>333</v>
      </c>
      <c r="E497">
        <v>1969520</v>
      </c>
      <c r="F497" s="23">
        <v>44228</v>
      </c>
      <c r="G497">
        <v>1278952</v>
      </c>
      <c r="H497">
        <v>525137</v>
      </c>
      <c r="I497">
        <v>19354</v>
      </c>
      <c r="J497">
        <v>150</v>
      </c>
      <c r="K497">
        <v>19203</v>
      </c>
      <c r="L497">
        <v>90383</v>
      </c>
    </row>
    <row r="498" spans="1:12" x14ac:dyDescent="0.25">
      <c r="A498" t="s">
        <v>801</v>
      </c>
      <c r="B498" t="s">
        <v>801</v>
      </c>
      <c r="C498" t="s">
        <v>335</v>
      </c>
      <c r="D498" t="s">
        <v>335</v>
      </c>
      <c r="E498">
        <v>1779650</v>
      </c>
      <c r="F498" s="23">
        <v>44228</v>
      </c>
      <c r="G498">
        <v>1230511</v>
      </c>
      <c r="H498">
        <v>588688</v>
      </c>
      <c r="I498">
        <v>16053</v>
      </c>
      <c r="J498">
        <v>111</v>
      </c>
      <c r="K498">
        <v>15942</v>
      </c>
      <c r="L498">
        <v>90568</v>
      </c>
    </row>
    <row r="499" spans="1:12" x14ac:dyDescent="0.25">
      <c r="A499" t="s">
        <v>801</v>
      </c>
      <c r="B499" t="s">
        <v>801</v>
      </c>
      <c r="C499" t="s">
        <v>738</v>
      </c>
      <c r="D499" t="s">
        <v>738</v>
      </c>
      <c r="E499">
        <v>6663971</v>
      </c>
      <c r="F499" s="23">
        <v>44228</v>
      </c>
      <c r="G499">
        <v>4582410</v>
      </c>
      <c r="H499">
        <v>2189042</v>
      </c>
      <c r="I499">
        <v>187804</v>
      </c>
      <c r="J499">
        <v>1970</v>
      </c>
      <c r="K499">
        <v>185816</v>
      </c>
      <c r="L499">
        <v>1062685</v>
      </c>
    </row>
    <row r="500" spans="1:12" x14ac:dyDescent="0.25">
      <c r="A500" t="s">
        <v>801</v>
      </c>
      <c r="B500" t="s">
        <v>801</v>
      </c>
      <c r="C500" t="s">
        <v>331</v>
      </c>
      <c r="D500" t="s">
        <v>331</v>
      </c>
      <c r="E500">
        <v>672008</v>
      </c>
      <c r="F500" s="23">
        <v>44228</v>
      </c>
      <c r="G500">
        <v>416014</v>
      </c>
      <c r="H500">
        <v>194163</v>
      </c>
      <c r="I500">
        <v>13639</v>
      </c>
      <c r="J500">
        <v>66</v>
      </c>
      <c r="K500">
        <v>13573</v>
      </c>
      <c r="L500">
        <v>86901</v>
      </c>
    </row>
    <row r="501" spans="1:12" x14ac:dyDescent="0.25">
      <c r="A501" t="s">
        <v>801</v>
      </c>
      <c r="B501" t="s">
        <v>801</v>
      </c>
      <c r="C501" t="s">
        <v>278</v>
      </c>
      <c r="D501" t="s">
        <v>278</v>
      </c>
      <c r="E501">
        <v>1826275</v>
      </c>
      <c r="F501" s="23">
        <v>44066</v>
      </c>
      <c r="G501">
        <v>1087735</v>
      </c>
      <c r="H501">
        <v>383313</v>
      </c>
      <c r="I501">
        <v>43735</v>
      </c>
      <c r="J501">
        <v>172</v>
      </c>
      <c r="K501">
        <v>43461</v>
      </c>
      <c r="L501">
        <v>75823</v>
      </c>
    </row>
    <row r="502" spans="1:12" x14ac:dyDescent="0.25">
      <c r="A502" t="s">
        <v>801</v>
      </c>
      <c r="B502" t="s">
        <v>801</v>
      </c>
      <c r="C502" t="s">
        <v>451</v>
      </c>
      <c r="D502" t="s">
        <v>451</v>
      </c>
      <c r="E502">
        <v>1830151</v>
      </c>
      <c r="F502" s="23">
        <v>44228</v>
      </c>
      <c r="G502">
        <v>987519</v>
      </c>
      <c r="H502">
        <v>393953</v>
      </c>
      <c r="I502">
        <v>10067</v>
      </c>
      <c r="J502">
        <v>72</v>
      </c>
      <c r="K502">
        <v>9995</v>
      </c>
      <c r="L502">
        <v>189205</v>
      </c>
    </row>
    <row r="503" spans="1:12" x14ac:dyDescent="0.25">
      <c r="A503" t="s">
        <v>801</v>
      </c>
      <c r="B503" t="s">
        <v>801</v>
      </c>
      <c r="C503" t="s">
        <v>360</v>
      </c>
      <c r="D503" t="s">
        <v>360</v>
      </c>
      <c r="E503">
        <v>1411327</v>
      </c>
      <c r="F503" s="23">
        <v>44228</v>
      </c>
      <c r="G503">
        <v>922646</v>
      </c>
      <c r="H503">
        <v>363082</v>
      </c>
      <c r="I503">
        <v>13612</v>
      </c>
      <c r="J503">
        <v>187</v>
      </c>
      <c r="K503">
        <v>13425</v>
      </c>
      <c r="L503">
        <v>103969</v>
      </c>
    </row>
    <row r="504" spans="1:12" x14ac:dyDescent="0.25">
      <c r="A504" t="s">
        <v>801</v>
      </c>
      <c r="B504" t="s">
        <v>801</v>
      </c>
      <c r="C504" t="s">
        <v>400</v>
      </c>
      <c r="D504" t="s">
        <v>400</v>
      </c>
      <c r="E504">
        <v>2139658</v>
      </c>
      <c r="F504" s="23">
        <v>44228</v>
      </c>
      <c r="G504">
        <v>1449967</v>
      </c>
      <c r="H504">
        <v>787196</v>
      </c>
      <c r="I504">
        <v>14811</v>
      </c>
      <c r="J504">
        <v>158</v>
      </c>
      <c r="K504">
        <v>14653</v>
      </c>
      <c r="L504">
        <v>130838</v>
      </c>
    </row>
    <row r="505" spans="1:12" x14ac:dyDescent="0.25">
      <c r="A505" t="s">
        <v>801</v>
      </c>
      <c r="B505" t="s">
        <v>801</v>
      </c>
      <c r="C505" t="s">
        <v>679</v>
      </c>
      <c r="D505" t="s">
        <v>679</v>
      </c>
      <c r="E505">
        <v>3685681</v>
      </c>
      <c r="F505" s="23">
        <v>44228</v>
      </c>
      <c r="G505">
        <v>2263325</v>
      </c>
      <c r="H505">
        <v>1036743</v>
      </c>
      <c r="I505">
        <v>112412</v>
      </c>
      <c r="J505">
        <v>1103</v>
      </c>
      <c r="K505">
        <v>111308</v>
      </c>
      <c r="L505">
        <v>657165</v>
      </c>
    </row>
    <row r="506" spans="1:12" x14ac:dyDescent="0.25">
      <c r="A506" t="s">
        <v>801</v>
      </c>
      <c r="B506" t="s">
        <v>801</v>
      </c>
      <c r="C506" t="s">
        <v>301</v>
      </c>
      <c r="D506" t="s">
        <v>301</v>
      </c>
      <c r="E506">
        <v>1458459</v>
      </c>
      <c r="F506" s="23">
        <v>44228</v>
      </c>
      <c r="G506">
        <v>813922</v>
      </c>
      <c r="H506">
        <v>395700</v>
      </c>
      <c r="I506">
        <v>7156</v>
      </c>
      <c r="J506">
        <v>70</v>
      </c>
      <c r="K506">
        <v>7086</v>
      </c>
      <c r="L506">
        <v>68059</v>
      </c>
    </row>
    <row r="507" spans="1:12" x14ac:dyDescent="0.25">
      <c r="A507" t="s">
        <v>801</v>
      </c>
      <c r="B507" t="s">
        <v>801</v>
      </c>
      <c r="C507" t="s">
        <v>585</v>
      </c>
      <c r="D507" t="s">
        <v>585</v>
      </c>
      <c r="E507">
        <v>1950491</v>
      </c>
      <c r="F507" s="23">
        <v>44228</v>
      </c>
      <c r="G507">
        <v>1269245</v>
      </c>
      <c r="H507">
        <v>655588</v>
      </c>
      <c r="I507">
        <v>57053</v>
      </c>
      <c r="J507">
        <v>449</v>
      </c>
      <c r="K507">
        <v>56603</v>
      </c>
      <c r="L507">
        <v>384035</v>
      </c>
    </row>
    <row r="508" spans="1:12" x14ac:dyDescent="0.25">
      <c r="A508" t="s">
        <v>801</v>
      </c>
      <c r="B508" t="s">
        <v>801</v>
      </c>
      <c r="C508" t="s">
        <v>490</v>
      </c>
      <c r="D508" t="s">
        <v>490</v>
      </c>
      <c r="E508">
        <v>3309234</v>
      </c>
      <c r="F508" s="23">
        <v>44228</v>
      </c>
      <c r="G508">
        <v>2077555</v>
      </c>
      <c r="H508">
        <v>1016874</v>
      </c>
      <c r="I508">
        <v>17737</v>
      </c>
      <c r="J508">
        <v>177</v>
      </c>
      <c r="K508">
        <v>17560</v>
      </c>
      <c r="L508">
        <v>238690</v>
      </c>
    </row>
    <row r="509" spans="1:12" x14ac:dyDescent="0.25">
      <c r="A509" t="s">
        <v>801</v>
      </c>
      <c r="B509" t="s">
        <v>801</v>
      </c>
      <c r="C509" t="s">
        <v>448</v>
      </c>
      <c r="D509" t="s">
        <v>448</v>
      </c>
      <c r="E509">
        <v>2038533</v>
      </c>
      <c r="F509" s="23">
        <v>44228</v>
      </c>
      <c r="G509">
        <v>1200554</v>
      </c>
      <c r="H509">
        <v>513058</v>
      </c>
      <c r="I509">
        <v>27324</v>
      </c>
      <c r="J509">
        <v>287</v>
      </c>
      <c r="K509">
        <v>27037</v>
      </c>
      <c r="L509">
        <v>193125</v>
      </c>
    </row>
    <row r="510" spans="1:12" x14ac:dyDescent="0.25">
      <c r="A510" t="s">
        <v>801</v>
      </c>
      <c r="B510" t="s">
        <v>801</v>
      </c>
      <c r="C510" t="s">
        <v>351</v>
      </c>
      <c r="D510" t="s">
        <v>351</v>
      </c>
      <c r="E510">
        <v>1158283</v>
      </c>
      <c r="F510" s="23">
        <v>44228</v>
      </c>
      <c r="G510">
        <v>691497</v>
      </c>
      <c r="H510">
        <v>299553</v>
      </c>
      <c r="I510">
        <v>17044</v>
      </c>
      <c r="J510">
        <v>169</v>
      </c>
      <c r="K510">
        <v>16875</v>
      </c>
      <c r="L510">
        <v>100497</v>
      </c>
    </row>
    <row r="511" spans="1:12" x14ac:dyDescent="0.25">
      <c r="A511" t="s">
        <v>801</v>
      </c>
      <c r="B511" t="s">
        <v>801</v>
      </c>
      <c r="C511" t="s">
        <v>341</v>
      </c>
      <c r="D511" t="s">
        <v>341</v>
      </c>
      <c r="E511">
        <v>1338114</v>
      </c>
      <c r="F511" s="23">
        <v>44228</v>
      </c>
      <c r="G511">
        <v>756544</v>
      </c>
      <c r="H511">
        <v>347992</v>
      </c>
      <c r="I511">
        <v>10618</v>
      </c>
      <c r="J511">
        <v>61</v>
      </c>
      <c r="K511">
        <v>10557</v>
      </c>
      <c r="L511">
        <v>89992</v>
      </c>
    </row>
    <row r="512" spans="1:12" x14ac:dyDescent="0.25">
      <c r="A512" t="s">
        <v>801</v>
      </c>
      <c r="B512" t="s">
        <v>801</v>
      </c>
      <c r="C512" t="s">
        <v>440</v>
      </c>
      <c r="D512" t="s">
        <v>440</v>
      </c>
      <c r="E512">
        <v>2677737</v>
      </c>
      <c r="F512" s="23">
        <v>44228</v>
      </c>
      <c r="G512">
        <v>1838263</v>
      </c>
      <c r="H512">
        <v>821713</v>
      </c>
      <c r="I512">
        <v>30618</v>
      </c>
      <c r="J512">
        <v>335</v>
      </c>
      <c r="K512">
        <v>30283</v>
      </c>
      <c r="L512">
        <v>180351</v>
      </c>
    </row>
    <row r="513" spans="1:12" x14ac:dyDescent="0.25">
      <c r="A513" t="s">
        <v>801</v>
      </c>
      <c r="B513" t="s">
        <v>801</v>
      </c>
      <c r="C513" t="s">
        <v>340</v>
      </c>
      <c r="D513" t="s">
        <v>340</v>
      </c>
      <c r="E513">
        <v>1037185</v>
      </c>
      <c r="F513" s="23">
        <v>44228</v>
      </c>
      <c r="G513">
        <v>610090</v>
      </c>
      <c r="H513">
        <v>348789</v>
      </c>
      <c r="I513">
        <v>13732</v>
      </c>
      <c r="J513">
        <v>79</v>
      </c>
      <c r="K513">
        <v>13653</v>
      </c>
      <c r="L513">
        <v>91482</v>
      </c>
    </row>
    <row r="514" spans="1:12" x14ac:dyDescent="0.25">
      <c r="A514" t="s">
        <v>801</v>
      </c>
      <c r="B514" t="s">
        <v>801</v>
      </c>
      <c r="C514" t="s">
        <v>321</v>
      </c>
      <c r="D514" t="s">
        <v>321</v>
      </c>
      <c r="E514">
        <v>1421711</v>
      </c>
      <c r="F514" s="23">
        <v>44228</v>
      </c>
      <c r="G514">
        <v>884688</v>
      </c>
      <c r="H514">
        <v>419023</v>
      </c>
      <c r="I514">
        <v>9498</v>
      </c>
      <c r="J514">
        <v>92</v>
      </c>
      <c r="K514">
        <v>9406</v>
      </c>
      <c r="L514">
        <v>78974</v>
      </c>
    </row>
    <row r="515" spans="1:12" x14ac:dyDescent="0.25">
      <c r="A515" t="s">
        <v>801</v>
      </c>
      <c r="B515" t="s">
        <v>801</v>
      </c>
      <c r="C515" t="s">
        <v>504</v>
      </c>
      <c r="D515" t="s">
        <v>504</v>
      </c>
      <c r="E515">
        <v>3067549</v>
      </c>
      <c r="F515" s="23">
        <v>44228</v>
      </c>
      <c r="G515">
        <v>1715072</v>
      </c>
      <c r="H515">
        <v>854773</v>
      </c>
      <c r="I515">
        <v>56405</v>
      </c>
      <c r="J515">
        <v>753</v>
      </c>
      <c r="K515">
        <v>55652</v>
      </c>
      <c r="L515">
        <v>279724</v>
      </c>
    </row>
    <row r="516" spans="1:12" x14ac:dyDescent="0.25">
      <c r="A516" t="s">
        <v>802</v>
      </c>
      <c r="B516" t="s">
        <v>802</v>
      </c>
      <c r="C516" t="s">
        <v>411</v>
      </c>
      <c r="D516" t="s">
        <v>411</v>
      </c>
      <c r="E516">
        <v>281293</v>
      </c>
      <c r="G516">
        <v>263526</v>
      </c>
      <c r="H516">
        <v>229361</v>
      </c>
      <c r="I516">
        <v>0</v>
      </c>
      <c r="J516">
        <v>0</v>
      </c>
      <c r="K516">
        <v>0</v>
      </c>
      <c r="L516">
        <v>137833</v>
      </c>
    </row>
    <row r="517" spans="1:12" x14ac:dyDescent="0.25">
      <c r="A517" t="s">
        <v>802</v>
      </c>
      <c r="B517" t="s">
        <v>802</v>
      </c>
      <c r="C517" t="s">
        <v>193</v>
      </c>
      <c r="D517" t="s">
        <v>193</v>
      </c>
      <c r="E517">
        <v>43354</v>
      </c>
      <c r="G517">
        <v>33137</v>
      </c>
      <c r="H517">
        <v>27820</v>
      </c>
      <c r="I517">
        <v>0</v>
      </c>
      <c r="J517">
        <v>0</v>
      </c>
      <c r="K517">
        <v>0</v>
      </c>
      <c r="L517">
        <v>21243</v>
      </c>
    </row>
    <row r="518" spans="1:12" x14ac:dyDescent="0.25">
      <c r="A518" t="s">
        <v>802</v>
      </c>
      <c r="B518" t="s">
        <v>802</v>
      </c>
      <c r="C518" t="s">
        <v>317</v>
      </c>
      <c r="D518" t="s">
        <v>317</v>
      </c>
      <c r="E518">
        <v>146742</v>
      </c>
      <c r="G518">
        <v>121481</v>
      </c>
      <c r="H518">
        <v>105432</v>
      </c>
      <c r="I518">
        <v>0</v>
      </c>
      <c r="J518">
        <v>0</v>
      </c>
      <c r="K518">
        <v>0</v>
      </c>
      <c r="L518">
        <v>71903</v>
      </c>
    </row>
    <row r="519" spans="1:12" x14ac:dyDescent="0.25">
      <c r="A519" t="s">
        <v>802</v>
      </c>
      <c r="B519" t="s">
        <v>802</v>
      </c>
      <c r="C519" t="s">
        <v>306</v>
      </c>
      <c r="D519" t="s">
        <v>306</v>
      </c>
      <c r="E519">
        <v>136299</v>
      </c>
      <c r="G519">
        <v>103619</v>
      </c>
      <c r="H519">
        <v>88896</v>
      </c>
      <c r="I519">
        <v>0</v>
      </c>
      <c r="J519">
        <v>0</v>
      </c>
      <c r="K519">
        <v>0</v>
      </c>
      <c r="L519">
        <v>66786</v>
      </c>
    </row>
    <row r="520" spans="1:12" x14ac:dyDescent="0.25">
      <c r="A520" t="s">
        <v>803</v>
      </c>
      <c r="B520" t="s">
        <v>803</v>
      </c>
      <c r="C520" t="s">
        <v>186</v>
      </c>
      <c r="D520" t="s">
        <v>186</v>
      </c>
      <c r="E520">
        <v>752481</v>
      </c>
      <c r="F520" s="23">
        <v>44035</v>
      </c>
      <c r="G520">
        <v>475390</v>
      </c>
      <c r="H520">
        <v>157166</v>
      </c>
      <c r="I520">
        <v>16854</v>
      </c>
      <c r="J520">
        <v>261</v>
      </c>
      <c r="K520">
        <v>16548</v>
      </c>
      <c r="L520">
        <v>26712</v>
      </c>
    </row>
    <row r="521" spans="1:12" x14ac:dyDescent="0.25">
      <c r="A521" t="s">
        <v>803</v>
      </c>
      <c r="B521" t="s">
        <v>803</v>
      </c>
      <c r="C521" t="s">
        <v>269</v>
      </c>
      <c r="D521" t="s">
        <v>269</v>
      </c>
      <c r="E521">
        <v>2556244</v>
      </c>
      <c r="F521" s="23">
        <v>44035</v>
      </c>
      <c r="G521">
        <v>1337641</v>
      </c>
      <c r="H521">
        <v>604784</v>
      </c>
      <c r="I521">
        <v>171777</v>
      </c>
      <c r="J521">
        <v>2506</v>
      </c>
      <c r="K521">
        <v>168327</v>
      </c>
      <c r="L521">
        <v>137659</v>
      </c>
    </row>
    <row r="522" spans="1:12" x14ac:dyDescent="0.25">
      <c r="A522" t="s">
        <v>803</v>
      </c>
      <c r="B522" t="s">
        <v>803</v>
      </c>
      <c r="C522" t="s">
        <v>774</v>
      </c>
      <c r="D522" t="s">
        <v>774</v>
      </c>
      <c r="E522">
        <v>7100000</v>
      </c>
      <c r="F522" s="23">
        <v>44228</v>
      </c>
      <c r="G522">
        <v>4532809</v>
      </c>
      <c r="H522">
        <v>2671294</v>
      </c>
      <c r="I522">
        <v>554672</v>
      </c>
      <c r="J522">
        <v>8546</v>
      </c>
      <c r="K522">
        <v>544701</v>
      </c>
      <c r="L522">
        <v>2945113</v>
      </c>
    </row>
    <row r="523" spans="1:12" x14ac:dyDescent="0.25">
      <c r="A523" t="s">
        <v>803</v>
      </c>
      <c r="B523" t="s">
        <v>803</v>
      </c>
      <c r="C523" t="s">
        <v>368</v>
      </c>
      <c r="D523" t="s">
        <v>368</v>
      </c>
      <c r="E523">
        <v>3472578</v>
      </c>
      <c r="F523" s="23">
        <v>44035</v>
      </c>
      <c r="G523">
        <v>2717202</v>
      </c>
      <c r="H523">
        <v>1205484</v>
      </c>
      <c r="I523">
        <v>246780</v>
      </c>
      <c r="J523">
        <v>2416</v>
      </c>
      <c r="K523">
        <v>243070</v>
      </c>
      <c r="L523">
        <v>225497</v>
      </c>
    </row>
    <row r="524" spans="1:12" x14ac:dyDescent="0.25">
      <c r="A524" t="s">
        <v>803</v>
      </c>
      <c r="B524" t="s">
        <v>803</v>
      </c>
      <c r="C524" t="s">
        <v>229</v>
      </c>
      <c r="D524" t="s">
        <v>229</v>
      </c>
      <c r="E524">
        <v>2600880</v>
      </c>
      <c r="F524" s="23">
        <v>44035</v>
      </c>
      <c r="G524">
        <v>1529591</v>
      </c>
      <c r="H524">
        <v>646400</v>
      </c>
      <c r="I524">
        <v>64085</v>
      </c>
      <c r="J524">
        <v>867</v>
      </c>
      <c r="K524">
        <v>62997</v>
      </c>
      <c r="L524">
        <v>68476</v>
      </c>
    </row>
    <row r="525" spans="1:12" x14ac:dyDescent="0.25">
      <c r="A525" t="s">
        <v>803</v>
      </c>
      <c r="B525" t="s">
        <v>803</v>
      </c>
      <c r="C525" t="s">
        <v>439</v>
      </c>
      <c r="D525" t="s">
        <v>439</v>
      </c>
      <c r="E525">
        <v>1502900</v>
      </c>
      <c r="F525" s="23">
        <v>44187</v>
      </c>
      <c r="G525">
        <v>770955</v>
      </c>
      <c r="H525">
        <v>279901</v>
      </c>
      <c r="I525">
        <v>28425</v>
      </c>
      <c r="J525">
        <v>274</v>
      </c>
      <c r="K525">
        <v>27957</v>
      </c>
      <c r="L525">
        <v>178015</v>
      </c>
    </row>
    <row r="526" spans="1:12" x14ac:dyDescent="0.25">
      <c r="A526" t="s">
        <v>803</v>
      </c>
      <c r="B526" t="s">
        <v>803</v>
      </c>
      <c r="C526" t="s">
        <v>215</v>
      </c>
      <c r="D526" t="s">
        <v>215</v>
      </c>
      <c r="E526">
        <v>2161367</v>
      </c>
      <c r="F526" s="23">
        <v>44035</v>
      </c>
      <c r="G526">
        <v>1236504</v>
      </c>
      <c r="H526">
        <v>493453</v>
      </c>
      <c r="I526">
        <v>33099</v>
      </c>
      <c r="J526">
        <v>645</v>
      </c>
      <c r="K526">
        <v>32348</v>
      </c>
      <c r="L526">
        <v>44349</v>
      </c>
    </row>
    <row r="527" spans="1:12" x14ac:dyDescent="0.25">
      <c r="A527" t="s">
        <v>803</v>
      </c>
      <c r="B527" t="s">
        <v>803</v>
      </c>
      <c r="C527" t="s">
        <v>304</v>
      </c>
      <c r="D527" t="s">
        <v>304</v>
      </c>
      <c r="E527">
        <v>2259608</v>
      </c>
      <c r="F527" s="23">
        <v>44035</v>
      </c>
      <c r="G527">
        <v>1370925</v>
      </c>
      <c r="H527">
        <v>552624</v>
      </c>
      <c r="I527">
        <v>104303</v>
      </c>
      <c r="J527">
        <v>686</v>
      </c>
      <c r="K527">
        <v>102836</v>
      </c>
      <c r="L527">
        <v>118391</v>
      </c>
    </row>
    <row r="528" spans="1:12" x14ac:dyDescent="0.25">
      <c r="A528" t="s">
        <v>803</v>
      </c>
      <c r="B528" t="s">
        <v>803</v>
      </c>
      <c r="C528" t="s">
        <v>218</v>
      </c>
      <c r="D528" t="s">
        <v>218</v>
      </c>
      <c r="E528">
        <v>1370281</v>
      </c>
      <c r="F528" s="23">
        <v>44035</v>
      </c>
      <c r="G528">
        <v>696213</v>
      </c>
      <c r="H528">
        <v>299822</v>
      </c>
      <c r="I528">
        <v>31364</v>
      </c>
      <c r="J528">
        <v>210</v>
      </c>
      <c r="K528">
        <v>31056</v>
      </c>
      <c r="L528">
        <v>43996</v>
      </c>
    </row>
    <row r="529" spans="1:12" x14ac:dyDescent="0.25">
      <c r="A529" t="s">
        <v>803</v>
      </c>
      <c r="B529" t="s">
        <v>803</v>
      </c>
      <c r="C529" t="s">
        <v>232</v>
      </c>
      <c r="D529" t="s">
        <v>232</v>
      </c>
      <c r="E529">
        <v>1166401</v>
      </c>
      <c r="F529" s="23">
        <v>44035</v>
      </c>
      <c r="G529">
        <v>663206</v>
      </c>
      <c r="H529">
        <v>250181</v>
      </c>
      <c r="I529">
        <v>74970</v>
      </c>
      <c r="J529">
        <v>1258</v>
      </c>
      <c r="K529">
        <v>73386</v>
      </c>
      <c r="L529">
        <v>74990</v>
      </c>
    </row>
    <row r="530" spans="1:12" x14ac:dyDescent="0.25">
      <c r="A530" t="s">
        <v>803</v>
      </c>
      <c r="B530" t="s">
        <v>803</v>
      </c>
      <c r="C530" t="s">
        <v>329</v>
      </c>
      <c r="D530" t="s">
        <v>329</v>
      </c>
      <c r="E530">
        <v>1863178</v>
      </c>
      <c r="F530" s="23">
        <v>44035</v>
      </c>
      <c r="G530">
        <v>1100888</v>
      </c>
      <c r="H530">
        <v>450620</v>
      </c>
      <c r="I530">
        <v>62362</v>
      </c>
      <c r="J530">
        <v>1048</v>
      </c>
      <c r="K530">
        <v>61112</v>
      </c>
      <c r="L530">
        <v>110781</v>
      </c>
    </row>
    <row r="531" spans="1:12" x14ac:dyDescent="0.25">
      <c r="A531" t="s">
        <v>803</v>
      </c>
      <c r="B531" t="s">
        <v>803</v>
      </c>
      <c r="C531" t="s">
        <v>182</v>
      </c>
      <c r="D531" t="s">
        <v>182</v>
      </c>
      <c r="E531">
        <v>1076588</v>
      </c>
      <c r="F531" s="23">
        <v>44035</v>
      </c>
      <c r="G531">
        <v>626136</v>
      </c>
      <c r="H531">
        <v>289120</v>
      </c>
      <c r="I531">
        <v>24091</v>
      </c>
      <c r="J531">
        <v>356</v>
      </c>
      <c r="K531">
        <v>23523</v>
      </c>
      <c r="L531">
        <v>29235</v>
      </c>
    </row>
    <row r="532" spans="1:12" x14ac:dyDescent="0.25">
      <c r="A532" t="s">
        <v>803</v>
      </c>
      <c r="B532" t="s">
        <v>803</v>
      </c>
      <c r="C532" t="s">
        <v>174</v>
      </c>
      <c r="D532" t="s">
        <v>174</v>
      </c>
      <c r="E532">
        <v>1883731</v>
      </c>
      <c r="F532" s="23">
        <v>44035</v>
      </c>
      <c r="G532">
        <v>1040491</v>
      </c>
      <c r="H532">
        <v>407695</v>
      </c>
      <c r="I532">
        <v>43570</v>
      </c>
      <c r="J532">
        <v>348</v>
      </c>
      <c r="K532">
        <v>43036</v>
      </c>
      <c r="L532">
        <v>36069</v>
      </c>
    </row>
    <row r="533" spans="1:12" x14ac:dyDescent="0.25">
      <c r="A533" t="s">
        <v>803</v>
      </c>
      <c r="B533" t="s">
        <v>803</v>
      </c>
      <c r="C533" t="s">
        <v>361</v>
      </c>
      <c r="D533" t="s">
        <v>361</v>
      </c>
      <c r="E533">
        <v>3991038</v>
      </c>
      <c r="F533" s="23">
        <v>44035</v>
      </c>
      <c r="G533">
        <v>1500331</v>
      </c>
      <c r="H533">
        <v>583138</v>
      </c>
      <c r="I533">
        <v>75215</v>
      </c>
      <c r="J533">
        <v>1172</v>
      </c>
      <c r="K533">
        <v>73853</v>
      </c>
      <c r="L533">
        <v>134886</v>
      </c>
    </row>
    <row r="534" spans="1:12" x14ac:dyDescent="0.25">
      <c r="A534" t="s">
        <v>803</v>
      </c>
      <c r="B534" t="s">
        <v>803</v>
      </c>
      <c r="C534" t="s">
        <v>622</v>
      </c>
      <c r="D534" t="s">
        <v>622</v>
      </c>
      <c r="E534">
        <v>901000</v>
      </c>
      <c r="G534">
        <v>0</v>
      </c>
      <c r="H534">
        <v>0</v>
      </c>
      <c r="I534">
        <v>23280</v>
      </c>
      <c r="J534">
        <v>316</v>
      </c>
      <c r="K534">
        <v>22878</v>
      </c>
      <c r="L534">
        <v>453130</v>
      </c>
    </row>
    <row r="535" spans="1:12" x14ac:dyDescent="0.25">
      <c r="A535" t="s">
        <v>803</v>
      </c>
      <c r="B535" t="s">
        <v>803</v>
      </c>
      <c r="C535" t="s">
        <v>191</v>
      </c>
      <c r="D535" t="s">
        <v>191</v>
      </c>
      <c r="E535">
        <v>1614069</v>
      </c>
      <c r="F535" s="23">
        <v>44035</v>
      </c>
      <c r="G535">
        <v>813495</v>
      </c>
      <c r="H535">
        <v>289588</v>
      </c>
      <c r="I535">
        <v>21074</v>
      </c>
      <c r="J535">
        <v>346</v>
      </c>
      <c r="K535">
        <v>20561</v>
      </c>
      <c r="L535">
        <v>31521</v>
      </c>
    </row>
    <row r="536" spans="1:12" x14ac:dyDescent="0.25">
      <c r="A536" t="s">
        <v>803</v>
      </c>
      <c r="B536" t="s">
        <v>803</v>
      </c>
      <c r="C536" t="s">
        <v>207</v>
      </c>
      <c r="D536" t="s">
        <v>207</v>
      </c>
      <c r="E536">
        <v>1721179</v>
      </c>
      <c r="F536" s="23">
        <v>44035</v>
      </c>
      <c r="G536">
        <v>987830</v>
      </c>
      <c r="H536">
        <v>397079</v>
      </c>
      <c r="I536">
        <v>52245</v>
      </c>
      <c r="J536">
        <v>498</v>
      </c>
      <c r="K536">
        <v>51253</v>
      </c>
      <c r="L536">
        <v>50880</v>
      </c>
    </row>
    <row r="537" spans="1:12" x14ac:dyDescent="0.25">
      <c r="A537" t="s">
        <v>803</v>
      </c>
      <c r="B537" t="s">
        <v>803</v>
      </c>
      <c r="C537" t="s">
        <v>252</v>
      </c>
      <c r="D537" t="s">
        <v>252</v>
      </c>
      <c r="E537">
        <v>735071</v>
      </c>
      <c r="F537" s="23">
        <v>44035</v>
      </c>
      <c r="G537">
        <v>501986</v>
      </c>
      <c r="H537">
        <v>343811</v>
      </c>
      <c r="I537">
        <v>33566</v>
      </c>
      <c r="J537">
        <v>212</v>
      </c>
      <c r="K537">
        <v>33164</v>
      </c>
      <c r="L537">
        <v>62622</v>
      </c>
    </row>
    <row r="538" spans="1:12" x14ac:dyDescent="0.25">
      <c r="A538" t="s">
        <v>803</v>
      </c>
      <c r="B538" t="s">
        <v>803</v>
      </c>
      <c r="C538" t="s">
        <v>145</v>
      </c>
      <c r="D538" t="s">
        <v>145</v>
      </c>
      <c r="E538">
        <v>564511</v>
      </c>
      <c r="F538" s="23">
        <v>44035</v>
      </c>
      <c r="G538">
        <v>326872</v>
      </c>
      <c r="H538">
        <v>136491</v>
      </c>
      <c r="I538">
        <v>12067</v>
      </c>
      <c r="J538">
        <v>243</v>
      </c>
      <c r="K538">
        <v>11790</v>
      </c>
      <c r="L538">
        <v>14014</v>
      </c>
    </row>
    <row r="539" spans="1:12" x14ac:dyDescent="0.25">
      <c r="A539" t="s">
        <v>803</v>
      </c>
      <c r="B539" t="s">
        <v>803</v>
      </c>
      <c r="C539" t="s">
        <v>190</v>
      </c>
      <c r="D539" t="s">
        <v>190</v>
      </c>
      <c r="E539">
        <v>1918725</v>
      </c>
      <c r="F539" s="23">
        <v>44035</v>
      </c>
      <c r="G539">
        <v>827320</v>
      </c>
      <c r="H539">
        <v>314780</v>
      </c>
      <c r="I539">
        <v>30183</v>
      </c>
      <c r="J539">
        <v>416</v>
      </c>
      <c r="K539">
        <v>29627</v>
      </c>
      <c r="L539">
        <v>35926</v>
      </c>
    </row>
    <row r="540" spans="1:12" x14ac:dyDescent="0.25">
      <c r="A540" t="s">
        <v>803</v>
      </c>
      <c r="B540" t="s">
        <v>803</v>
      </c>
      <c r="C540" t="s">
        <v>201</v>
      </c>
      <c r="D540" t="s">
        <v>201</v>
      </c>
      <c r="E540">
        <v>1337560</v>
      </c>
      <c r="F540" s="23">
        <v>44035</v>
      </c>
      <c r="G540">
        <v>660673</v>
      </c>
      <c r="H540">
        <v>280037</v>
      </c>
      <c r="I540">
        <v>20564</v>
      </c>
      <c r="J540">
        <v>357</v>
      </c>
      <c r="K540">
        <v>20158</v>
      </c>
      <c r="L540">
        <v>33671</v>
      </c>
    </row>
    <row r="541" spans="1:12" x14ac:dyDescent="0.25">
      <c r="A541" t="s">
        <v>803</v>
      </c>
      <c r="B541" t="s">
        <v>803</v>
      </c>
      <c r="C541" t="s">
        <v>189</v>
      </c>
      <c r="D541" t="s">
        <v>189</v>
      </c>
      <c r="E541">
        <v>1210277</v>
      </c>
      <c r="F541" s="23">
        <v>44035</v>
      </c>
      <c r="G541">
        <v>557267</v>
      </c>
      <c r="H541">
        <v>174051</v>
      </c>
      <c r="I541">
        <v>43436</v>
      </c>
      <c r="J541">
        <v>775</v>
      </c>
      <c r="K541">
        <v>42557</v>
      </c>
      <c r="L541">
        <v>41836</v>
      </c>
    </row>
    <row r="542" spans="1:12" x14ac:dyDescent="0.25">
      <c r="A542" t="s">
        <v>803</v>
      </c>
      <c r="B542" t="s">
        <v>803</v>
      </c>
      <c r="C542" t="s">
        <v>330</v>
      </c>
      <c r="D542" t="s">
        <v>330</v>
      </c>
      <c r="E542">
        <v>3480008</v>
      </c>
      <c r="F542" s="23">
        <v>44035</v>
      </c>
      <c r="G542">
        <v>1925084</v>
      </c>
      <c r="H542">
        <v>791376</v>
      </c>
      <c r="I542">
        <v>99893</v>
      </c>
      <c r="J542">
        <v>1685</v>
      </c>
      <c r="K542">
        <v>97619</v>
      </c>
      <c r="L542">
        <v>129606</v>
      </c>
    </row>
    <row r="543" spans="1:12" x14ac:dyDescent="0.25">
      <c r="A543" t="s">
        <v>803</v>
      </c>
      <c r="B543" t="s">
        <v>803</v>
      </c>
      <c r="C543" t="s">
        <v>209</v>
      </c>
      <c r="D543" t="s">
        <v>209</v>
      </c>
      <c r="E543">
        <v>1341250</v>
      </c>
      <c r="F543" s="23">
        <v>44035</v>
      </c>
      <c r="G543">
        <v>726010</v>
      </c>
      <c r="H543">
        <v>287468</v>
      </c>
      <c r="I543">
        <v>20195</v>
      </c>
      <c r="J543">
        <v>206</v>
      </c>
      <c r="K543">
        <v>19854</v>
      </c>
      <c r="L543">
        <v>35921</v>
      </c>
    </row>
    <row r="544" spans="1:12" x14ac:dyDescent="0.25">
      <c r="A544" t="s">
        <v>803</v>
      </c>
      <c r="B544" t="s">
        <v>803</v>
      </c>
      <c r="C544" t="s">
        <v>211</v>
      </c>
      <c r="D544" t="s">
        <v>211</v>
      </c>
      <c r="E544">
        <v>1407627</v>
      </c>
      <c r="F544" s="23">
        <v>44035</v>
      </c>
      <c r="G544">
        <v>736882</v>
      </c>
      <c r="H544">
        <v>233177</v>
      </c>
      <c r="I544">
        <v>27357</v>
      </c>
      <c r="J544">
        <v>484</v>
      </c>
      <c r="K544">
        <v>26834</v>
      </c>
      <c r="L544">
        <v>40016</v>
      </c>
    </row>
    <row r="545" spans="1:12" x14ac:dyDescent="0.25">
      <c r="A545" t="s">
        <v>803</v>
      </c>
      <c r="B545" t="s">
        <v>803</v>
      </c>
      <c r="C545" t="s">
        <v>308</v>
      </c>
      <c r="D545" t="s">
        <v>308</v>
      </c>
      <c r="E545">
        <v>2402781</v>
      </c>
      <c r="F545" s="23">
        <v>44035</v>
      </c>
      <c r="G545">
        <v>1224986</v>
      </c>
      <c r="H545">
        <v>486660</v>
      </c>
      <c r="I545">
        <v>75352</v>
      </c>
      <c r="J545">
        <v>972</v>
      </c>
      <c r="K545">
        <v>73874</v>
      </c>
      <c r="L545">
        <v>105121</v>
      </c>
    </row>
    <row r="546" spans="1:12" x14ac:dyDescent="0.25">
      <c r="A546" t="s">
        <v>803</v>
      </c>
      <c r="B546" t="s">
        <v>803</v>
      </c>
      <c r="C546" t="s">
        <v>253</v>
      </c>
      <c r="D546" t="s">
        <v>253</v>
      </c>
      <c r="E546">
        <v>1243684</v>
      </c>
      <c r="F546" s="23">
        <v>44035</v>
      </c>
      <c r="G546">
        <v>660187</v>
      </c>
      <c r="H546">
        <v>304832</v>
      </c>
      <c r="I546">
        <v>43571</v>
      </c>
      <c r="J546">
        <v>521</v>
      </c>
      <c r="K546">
        <v>43018</v>
      </c>
      <c r="L546">
        <v>67624</v>
      </c>
    </row>
    <row r="547" spans="1:12" x14ac:dyDescent="0.25">
      <c r="A547" t="s">
        <v>803</v>
      </c>
      <c r="B547" t="s">
        <v>803</v>
      </c>
      <c r="C547" t="s">
        <v>310</v>
      </c>
      <c r="D547" t="s">
        <v>310</v>
      </c>
      <c r="E547">
        <v>3725697</v>
      </c>
      <c r="F547" s="23">
        <v>44035</v>
      </c>
      <c r="G547">
        <v>1425728</v>
      </c>
      <c r="H547">
        <v>563426</v>
      </c>
      <c r="I547">
        <v>119370</v>
      </c>
      <c r="J547">
        <v>1842</v>
      </c>
      <c r="K547">
        <v>117138</v>
      </c>
      <c r="L547">
        <v>127633</v>
      </c>
    </row>
    <row r="548" spans="1:12" x14ac:dyDescent="0.25">
      <c r="A548" t="s">
        <v>803</v>
      </c>
      <c r="B548" t="s">
        <v>803</v>
      </c>
      <c r="C548" t="s">
        <v>307</v>
      </c>
      <c r="D548" t="s">
        <v>307</v>
      </c>
      <c r="E548">
        <v>1268094</v>
      </c>
      <c r="F548" s="23">
        <v>44035</v>
      </c>
      <c r="G548">
        <v>630274</v>
      </c>
      <c r="H548">
        <v>246969</v>
      </c>
      <c r="I548">
        <v>41461</v>
      </c>
      <c r="J548">
        <v>442</v>
      </c>
      <c r="K548">
        <v>40760</v>
      </c>
      <c r="L548">
        <v>88175</v>
      </c>
    </row>
    <row r="549" spans="1:12" x14ac:dyDescent="0.25">
      <c r="A549" t="s">
        <v>803</v>
      </c>
      <c r="B549" t="s">
        <v>803</v>
      </c>
      <c r="C549" t="s">
        <v>264</v>
      </c>
      <c r="D549" t="s">
        <v>264</v>
      </c>
      <c r="E549">
        <v>1738376</v>
      </c>
      <c r="F549" s="23">
        <v>44035</v>
      </c>
      <c r="G549">
        <v>984706</v>
      </c>
      <c r="H549">
        <v>328797</v>
      </c>
      <c r="I549">
        <v>56304</v>
      </c>
      <c r="J549">
        <v>409</v>
      </c>
      <c r="K549">
        <v>55757</v>
      </c>
      <c r="L549">
        <v>77440</v>
      </c>
    </row>
    <row r="550" spans="1:12" x14ac:dyDescent="0.25">
      <c r="A550" t="s">
        <v>803</v>
      </c>
      <c r="B550" t="s">
        <v>803</v>
      </c>
      <c r="C550" t="s">
        <v>353</v>
      </c>
      <c r="D550" t="s">
        <v>353</v>
      </c>
      <c r="E550">
        <v>2713858</v>
      </c>
      <c r="F550" s="23">
        <v>44050</v>
      </c>
      <c r="G550">
        <v>1468456</v>
      </c>
      <c r="H550">
        <v>636356</v>
      </c>
      <c r="I550">
        <v>77534</v>
      </c>
      <c r="J550">
        <v>1059</v>
      </c>
      <c r="K550">
        <v>76038</v>
      </c>
      <c r="L550">
        <v>131353</v>
      </c>
    </row>
    <row r="551" spans="1:12" x14ac:dyDescent="0.25">
      <c r="A551" t="s">
        <v>803</v>
      </c>
      <c r="B551" t="s">
        <v>803</v>
      </c>
      <c r="C551" t="s">
        <v>281</v>
      </c>
      <c r="D551" t="s">
        <v>281</v>
      </c>
      <c r="E551">
        <v>1665253</v>
      </c>
      <c r="F551" s="23">
        <v>44035</v>
      </c>
      <c r="G551">
        <v>815687</v>
      </c>
      <c r="H551">
        <v>275985</v>
      </c>
      <c r="I551">
        <v>49374</v>
      </c>
      <c r="J551">
        <v>432</v>
      </c>
      <c r="K551">
        <v>48812</v>
      </c>
      <c r="L551">
        <v>78895</v>
      </c>
    </row>
    <row r="552" spans="1:12" x14ac:dyDescent="0.25">
      <c r="A552" t="s">
        <v>803</v>
      </c>
      <c r="B552" t="s">
        <v>803</v>
      </c>
      <c r="C552" t="s">
        <v>204</v>
      </c>
      <c r="D552" t="s">
        <v>204</v>
      </c>
      <c r="E552">
        <v>1111812</v>
      </c>
      <c r="F552" s="23">
        <v>44035</v>
      </c>
      <c r="G552">
        <v>541496</v>
      </c>
      <c r="H552">
        <v>205219</v>
      </c>
      <c r="I552">
        <v>29301</v>
      </c>
      <c r="J552">
        <v>625</v>
      </c>
      <c r="K552">
        <v>28600</v>
      </c>
      <c r="L552">
        <v>38648</v>
      </c>
    </row>
    <row r="553" spans="1:12" x14ac:dyDescent="0.25">
      <c r="A553" t="s">
        <v>803</v>
      </c>
      <c r="B553" t="s">
        <v>803</v>
      </c>
      <c r="C553" t="s">
        <v>228</v>
      </c>
      <c r="D553" t="s">
        <v>228</v>
      </c>
      <c r="E553">
        <v>2471222</v>
      </c>
      <c r="F553" s="23">
        <v>44035</v>
      </c>
      <c r="G553">
        <v>1671392</v>
      </c>
      <c r="H553">
        <v>611015</v>
      </c>
      <c r="I553">
        <v>95405</v>
      </c>
      <c r="J553">
        <v>979</v>
      </c>
      <c r="K553">
        <v>93683</v>
      </c>
      <c r="L553">
        <v>84003</v>
      </c>
    </row>
    <row r="554" spans="1:12" x14ac:dyDescent="0.25">
      <c r="A554" t="s">
        <v>803</v>
      </c>
      <c r="B554" t="s">
        <v>803</v>
      </c>
      <c r="C554" t="s">
        <v>325</v>
      </c>
      <c r="D554" t="s">
        <v>325</v>
      </c>
      <c r="E554">
        <v>2468965</v>
      </c>
      <c r="F554" s="23">
        <v>44035</v>
      </c>
      <c r="G554">
        <v>1270049</v>
      </c>
      <c r="H554">
        <v>533376</v>
      </c>
      <c r="I554">
        <v>54968</v>
      </c>
      <c r="J554">
        <v>667</v>
      </c>
      <c r="K554">
        <v>54122</v>
      </c>
      <c r="L554">
        <v>103654</v>
      </c>
    </row>
    <row r="555" spans="1:12" x14ac:dyDescent="0.25">
      <c r="A555" t="s">
        <v>803</v>
      </c>
      <c r="B555" t="s">
        <v>803</v>
      </c>
      <c r="C555" t="s">
        <v>261</v>
      </c>
      <c r="D555" t="s">
        <v>261</v>
      </c>
      <c r="E555">
        <v>1614242</v>
      </c>
      <c r="F555" s="23">
        <v>44035</v>
      </c>
      <c r="G555">
        <v>763735</v>
      </c>
      <c r="H555">
        <v>336366</v>
      </c>
      <c r="I555">
        <v>49864</v>
      </c>
      <c r="J555">
        <v>1131</v>
      </c>
      <c r="K555">
        <v>48564</v>
      </c>
      <c r="L555">
        <v>72868</v>
      </c>
    </row>
    <row r="556" spans="1:12" x14ac:dyDescent="0.25">
      <c r="A556" t="s">
        <v>803</v>
      </c>
      <c r="B556" t="s">
        <v>803</v>
      </c>
      <c r="C556" t="s">
        <v>270</v>
      </c>
      <c r="D556" t="s">
        <v>270</v>
      </c>
      <c r="E556">
        <v>2093003</v>
      </c>
      <c r="F556" s="23">
        <v>44035</v>
      </c>
      <c r="G556">
        <v>1085842</v>
      </c>
      <c r="H556">
        <v>444502</v>
      </c>
      <c r="I556">
        <v>45857</v>
      </c>
      <c r="J556">
        <v>356</v>
      </c>
      <c r="K556">
        <v>45382</v>
      </c>
      <c r="L556">
        <v>74992</v>
      </c>
    </row>
    <row r="557" spans="1:12" x14ac:dyDescent="0.25">
      <c r="A557" t="s">
        <v>803</v>
      </c>
      <c r="B557" t="s">
        <v>803</v>
      </c>
      <c r="C557" t="s">
        <v>219</v>
      </c>
      <c r="D557" t="s">
        <v>219</v>
      </c>
      <c r="E557">
        <v>1943309</v>
      </c>
      <c r="F557" s="23">
        <v>44035</v>
      </c>
      <c r="G557">
        <v>1072788</v>
      </c>
      <c r="H557">
        <v>505098</v>
      </c>
      <c r="I557">
        <v>46294</v>
      </c>
      <c r="J557">
        <v>548</v>
      </c>
      <c r="K557">
        <v>45687</v>
      </c>
      <c r="L557">
        <v>51767</v>
      </c>
    </row>
    <row r="558" spans="1:12" x14ac:dyDescent="0.25">
      <c r="A558" t="s">
        <v>811</v>
      </c>
      <c r="B558" t="s">
        <v>811</v>
      </c>
      <c r="C558" t="s">
        <v>580</v>
      </c>
      <c r="D558" t="s">
        <v>580</v>
      </c>
      <c r="E558">
        <v>708952</v>
      </c>
      <c r="G558">
        <v>376263</v>
      </c>
      <c r="H558">
        <v>89337</v>
      </c>
      <c r="I558">
        <v>0</v>
      </c>
      <c r="J558">
        <v>0</v>
      </c>
      <c r="K558">
        <v>0</v>
      </c>
      <c r="L558">
        <v>347386</v>
      </c>
    </row>
    <row r="559" spans="1:12" x14ac:dyDescent="0.25">
      <c r="A559" t="s">
        <v>811</v>
      </c>
      <c r="B559" t="s">
        <v>811</v>
      </c>
      <c r="C559" t="s">
        <v>686</v>
      </c>
      <c r="D559" t="s">
        <v>686</v>
      </c>
      <c r="E559">
        <v>1304811</v>
      </c>
      <c r="G559">
        <v>599183</v>
      </c>
      <c r="H559">
        <v>204318</v>
      </c>
      <c r="I559">
        <v>0</v>
      </c>
      <c r="J559">
        <v>0</v>
      </c>
      <c r="K559">
        <v>0</v>
      </c>
      <c r="L559">
        <v>639357</v>
      </c>
    </row>
    <row r="560" spans="1:12" x14ac:dyDescent="0.25">
      <c r="A560" t="s">
        <v>811</v>
      </c>
      <c r="B560" t="s">
        <v>811</v>
      </c>
      <c r="C560" t="s">
        <v>760</v>
      </c>
      <c r="D560" t="s">
        <v>760</v>
      </c>
      <c r="E560">
        <v>3441992</v>
      </c>
      <c r="G560">
        <v>3150245</v>
      </c>
      <c r="H560">
        <v>1893217</v>
      </c>
      <c r="I560">
        <v>0</v>
      </c>
      <c r="J560">
        <v>0</v>
      </c>
      <c r="K560">
        <v>0</v>
      </c>
      <c r="L560">
        <v>1686576</v>
      </c>
    </row>
    <row r="561" spans="1:12" x14ac:dyDescent="0.25">
      <c r="A561" t="s">
        <v>811</v>
      </c>
      <c r="B561" t="s">
        <v>811</v>
      </c>
      <c r="C561" t="s">
        <v>642</v>
      </c>
      <c r="D561" t="s">
        <v>642</v>
      </c>
      <c r="E561">
        <v>983414</v>
      </c>
      <c r="G561">
        <v>580926</v>
      </c>
      <c r="H561">
        <v>190526</v>
      </c>
      <c r="I561">
        <v>0</v>
      </c>
      <c r="J561">
        <v>0</v>
      </c>
      <c r="K561">
        <v>0</v>
      </c>
      <c r="L561">
        <v>481872</v>
      </c>
    </row>
    <row r="562" spans="1:12" x14ac:dyDescent="0.25">
      <c r="A562" t="s">
        <v>811</v>
      </c>
      <c r="B562" t="s">
        <v>811</v>
      </c>
      <c r="C562" t="s">
        <v>530</v>
      </c>
      <c r="D562" t="s">
        <v>530</v>
      </c>
      <c r="E562">
        <v>582457</v>
      </c>
      <c r="G562">
        <v>327527</v>
      </c>
      <c r="H562">
        <v>128207</v>
      </c>
      <c r="I562">
        <v>0</v>
      </c>
      <c r="J562">
        <v>0</v>
      </c>
      <c r="K562">
        <v>0</v>
      </c>
      <c r="L562">
        <v>285403</v>
      </c>
    </row>
    <row r="563" spans="1:12" x14ac:dyDescent="0.25">
      <c r="A563" t="s">
        <v>811</v>
      </c>
      <c r="B563" t="s">
        <v>811</v>
      </c>
      <c r="C563" t="s">
        <v>582</v>
      </c>
      <c r="D563" t="s">
        <v>582</v>
      </c>
      <c r="E563">
        <v>712257</v>
      </c>
      <c r="G563">
        <v>262313</v>
      </c>
      <c r="H563">
        <v>127108</v>
      </c>
      <c r="I563">
        <v>0</v>
      </c>
      <c r="J563">
        <v>0</v>
      </c>
      <c r="K563">
        <v>0</v>
      </c>
      <c r="L563">
        <v>349005</v>
      </c>
    </row>
    <row r="564" spans="1:12" x14ac:dyDescent="0.25">
      <c r="A564" t="s">
        <v>811</v>
      </c>
      <c r="B564" t="s">
        <v>811</v>
      </c>
      <c r="C564" t="s">
        <v>572</v>
      </c>
      <c r="D564" t="s">
        <v>572</v>
      </c>
      <c r="E564">
        <v>664971</v>
      </c>
      <c r="G564">
        <v>306919</v>
      </c>
      <c r="H564">
        <v>59886</v>
      </c>
      <c r="I564">
        <v>0</v>
      </c>
      <c r="J564">
        <v>0</v>
      </c>
      <c r="K564">
        <v>0</v>
      </c>
      <c r="L564">
        <v>325835</v>
      </c>
    </row>
    <row r="565" spans="1:12" x14ac:dyDescent="0.25">
      <c r="A565" t="s">
        <v>811</v>
      </c>
      <c r="B565" t="s">
        <v>811</v>
      </c>
      <c r="C565" t="s">
        <v>640</v>
      </c>
      <c r="D565" t="s">
        <v>640</v>
      </c>
      <c r="E565">
        <v>972625</v>
      </c>
      <c r="G565">
        <v>557684</v>
      </c>
      <c r="H565">
        <v>183176</v>
      </c>
      <c r="I565">
        <v>0</v>
      </c>
      <c r="J565">
        <v>0</v>
      </c>
      <c r="K565">
        <v>0</v>
      </c>
      <c r="L565">
        <v>476586</v>
      </c>
    </row>
    <row r="566" spans="1:12" x14ac:dyDescent="0.25">
      <c r="A566" t="s">
        <v>811</v>
      </c>
      <c r="B566" t="s">
        <v>811</v>
      </c>
      <c r="C566" t="s">
        <v>650</v>
      </c>
      <c r="D566" t="s">
        <v>650</v>
      </c>
      <c r="E566">
        <v>1016063</v>
      </c>
      <c r="G566">
        <v>657167</v>
      </c>
      <c r="H566">
        <v>384862</v>
      </c>
      <c r="I566">
        <v>0</v>
      </c>
      <c r="J566">
        <v>0</v>
      </c>
      <c r="K566">
        <v>0</v>
      </c>
      <c r="L566">
        <v>497870</v>
      </c>
    </row>
    <row r="567" spans="1:12" x14ac:dyDescent="0.25">
      <c r="A567" t="s">
        <v>811</v>
      </c>
      <c r="B567" t="s">
        <v>811</v>
      </c>
      <c r="C567" t="s">
        <v>696</v>
      </c>
      <c r="D567" t="s">
        <v>696</v>
      </c>
      <c r="E567">
        <v>1401639</v>
      </c>
      <c r="G567">
        <v>856707</v>
      </c>
      <c r="H567">
        <v>333812</v>
      </c>
      <c r="I567">
        <v>0</v>
      </c>
      <c r="J567">
        <v>0</v>
      </c>
      <c r="K567">
        <v>0</v>
      </c>
      <c r="L567">
        <v>686803</v>
      </c>
    </row>
    <row r="568" spans="1:12" x14ac:dyDescent="0.25">
      <c r="A568" t="s">
        <v>811</v>
      </c>
      <c r="B568" t="s">
        <v>811</v>
      </c>
      <c r="C568" t="s">
        <v>506</v>
      </c>
      <c r="D568" t="s">
        <v>506</v>
      </c>
      <c r="E568">
        <v>515835</v>
      </c>
      <c r="G568">
        <v>275644</v>
      </c>
      <c r="H568">
        <v>51593</v>
      </c>
      <c r="I568">
        <v>0</v>
      </c>
      <c r="J568">
        <v>0</v>
      </c>
      <c r="K568">
        <v>0</v>
      </c>
      <c r="L568">
        <v>252759</v>
      </c>
    </row>
    <row r="569" spans="1:12" x14ac:dyDescent="0.25">
      <c r="A569" t="s">
        <v>811</v>
      </c>
      <c r="B569" t="s">
        <v>811</v>
      </c>
      <c r="C569" t="s">
        <v>688</v>
      </c>
      <c r="D569" t="s">
        <v>688</v>
      </c>
      <c r="E569">
        <v>1318110</v>
      </c>
      <c r="G569">
        <v>468199</v>
      </c>
      <c r="H569">
        <v>172007</v>
      </c>
      <c r="I569">
        <v>0</v>
      </c>
      <c r="J569">
        <v>0</v>
      </c>
      <c r="K569">
        <v>0</v>
      </c>
      <c r="L569">
        <v>645873</v>
      </c>
    </row>
    <row r="570" spans="1:12" x14ac:dyDescent="0.25">
      <c r="A570" t="s">
        <v>811</v>
      </c>
      <c r="B570" t="s">
        <v>811</v>
      </c>
      <c r="C570" t="s">
        <v>605</v>
      </c>
      <c r="D570" t="s">
        <v>605</v>
      </c>
      <c r="E570">
        <v>807037</v>
      </c>
      <c r="G570">
        <v>480069</v>
      </c>
      <c r="H570">
        <v>170258</v>
      </c>
      <c r="I570">
        <v>0</v>
      </c>
      <c r="J570">
        <v>0</v>
      </c>
      <c r="K570">
        <v>0</v>
      </c>
      <c r="L570">
        <v>395448</v>
      </c>
    </row>
    <row r="571" spans="1:12" x14ac:dyDescent="0.25">
      <c r="A571" t="s">
        <v>811</v>
      </c>
      <c r="B571" t="s">
        <v>811</v>
      </c>
      <c r="C571" t="s">
        <v>596</v>
      </c>
      <c r="D571" t="s">
        <v>596</v>
      </c>
      <c r="E571">
        <v>767428</v>
      </c>
      <c r="G571">
        <v>458648</v>
      </c>
      <c r="H571">
        <v>140778</v>
      </c>
      <c r="I571">
        <v>0</v>
      </c>
      <c r="J571">
        <v>0</v>
      </c>
      <c r="K571">
        <v>0</v>
      </c>
      <c r="L571">
        <v>376039</v>
      </c>
    </row>
    <row r="572" spans="1:12" x14ac:dyDescent="0.25">
      <c r="A572" t="s">
        <v>811</v>
      </c>
      <c r="B572" t="s">
        <v>811</v>
      </c>
      <c r="C572" t="s">
        <v>747</v>
      </c>
      <c r="D572" t="s">
        <v>747</v>
      </c>
      <c r="E572">
        <v>2542203</v>
      </c>
      <c r="G572">
        <v>2149958</v>
      </c>
      <c r="H572">
        <v>1317832</v>
      </c>
      <c r="I572">
        <v>0</v>
      </c>
      <c r="J572">
        <v>0</v>
      </c>
      <c r="K572">
        <v>0</v>
      </c>
      <c r="L572">
        <v>1245679</v>
      </c>
    </row>
    <row r="573" spans="1:12" x14ac:dyDescent="0.25">
      <c r="A573" t="s">
        <v>811</v>
      </c>
      <c r="B573" t="s">
        <v>811</v>
      </c>
      <c r="C573" t="s">
        <v>421</v>
      </c>
      <c r="D573" t="s">
        <v>421</v>
      </c>
      <c r="E573">
        <v>294671</v>
      </c>
      <c r="G573">
        <v>186104</v>
      </c>
      <c r="H573">
        <v>76648</v>
      </c>
      <c r="I573">
        <v>0</v>
      </c>
      <c r="J573">
        <v>0</v>
      </c>
      <c r="K573">
        <v>0</v>
      </c>
      <c r="L573">
        <v>144388</v>
      </c>
    </row>
    <row r="574" spans="1:12" x14ac:dyDescent="0.25">
      <c r="A574" t="s">
        <v>811</v>
      </c>
      <c r="B574" t="s">
        <v>811</v>
      </c>
      <c r="C574" t="s">
        <v>621</v>
      </c>
      <c r="D574" t="s">
        <v>621</v>
      </c>
      <c r="E574">
        <v>893308</v>
      </c>
      <c r="G574">
        <v>464888</v>
      </c>
      <c r="H574">
        <v>106589</v>
      </c>
      <c r="I574">
        <v>0</v>
      </c>
      <c r="J574">
        <v>0</v>
      </c>
      <c r="K574">
        <v>0</v>
      </c>
      <c r="L574">
        <v>437720</v>
      </c>
    </row>
    <row r="575" spans="1:12" x14ac:dyDescent="0.25">
      <c r="A575" t="s">
        <v>811</v>
      </c>
      <c r="B575" t="s">
        <v>811</v>
      </c>
      <c r="C575" t="s">
        <v>722</v>
      </c>
      <c r="D575" t="s">
        <v>722</v>
      </c>
      <c r="E575">
        <v>1631399</v>
      </c>
      <c r="G575">
        <v>891308</v>
      </c>
      <c r="H575">
        <v>254218</v>
      </c>
      <c r="I575">
        <v>0</v>
      </c>
      <c r="J575">
        <v>0</v>
      </c>
      <c r="K575">
        <v>0</v>
      </c>
      <c r="L575">
        <v>799385</v>
      </c>
    </row>
    <row r="576" spans="1:12" x14ac:dyDescent="0.25">
      <c r="A576" t="s">
        <v>811</v>
      </c>
      <c r="B576" t="s">
        <v>811</v>
      </c>
      <c r="C576" t="s">
        <v>527</v>
      </c>
      <c r="D576" t="s">
        <v>527</v>
      </c>
      <c r="E576">
        <v>566874</v>
      </c>
      <c r="G576">
        <v>288388</v>
      </c>
      <c r="H576">
        <v>50219</v>
      </c>
      <c r="I576">
        <v>0</v>
      </c>
      <c r="J576">
        <v>0</v>
      </c>
      <c r="K576">
        <v>0</v>
      </c>
      <c r="L576">
        <v>277768</v>
      </c>
    </row>
    <row r="577" spans="1:12" x14ac:dyDescent="0.25">
      <c r="A577" t="s">
        <v>811</v>
      </c>
      <c r="B577" t="s">
        <v>811</v>
      </c>
      <c r="C577" t="s">
        <v>581</v>
      </c>
      <c r="D577" t="s">
        <v>581</v>
      </c>
      <c r="E577">
        <v>709415</v>
      </c>
      <c r="G577">
        <v>378315</v>
      </c>
      <c r="H577">
        <v>130107</v>
      </c>
      <c r="I577">
        <v>0</v>
      </c>
      <c r="J577">
        <v>0</v>
      </c>
      <c r="K577">
        <v>0</v>
      </c>
      <c r="L577">
        <v>347613</v>
      </c>
    </row>
    <row r="578" spans="1:12" x14ac:dyDescent="0.25">
      <c r="A578" t="s">
        <v>811</v>
      </c>
      <c r="B578" t="s">
        <v>811</v>
      </c>
      <c r="C578" t="s">
        <v>712</v>
      </c>
      <c r="D578" t="s">
        <v>712</v>
      </c>
      <c r="E578">
        <v>1534428</v>
      </c>
      <c r="G578">
        <v>858574</v>
      </c>
      <c r="H578">
        <v>250862</v>
      </c>
      <c r="I578">
        <v>0</v>
      </c>
      <c r="J578">
        <v>0</v>
      </c>
      <c r="K578">
        <v>0</v>
      </c>
      <c r="L578">
        <v>751869</v>
      </c>
    </row>
    <row r="579" spans="1:12" x14ac:dyDescent="0.25">
      <c r="A579" t="s">
        <v>811</v>
      </c>
      <c r="B579" t="s">
        <v>811</v>
      </c>
      <c r="C579" t="s">
        <v>602</v>
      </c>
      <c r="D579" t="s">
        <v>602</v>
      </c>
      <c r="E579">
        <v>795332</v>
      </c>
      <c r="G579">
        <v>463510</v>
      </c>
      <c r="H579">
        <v>201940</v>
      </c>
      <c r="I579">
        <v>0</v>
      </c>
      <c r="J579">
        <v>0</v>
      </c>
      <c r="K579">
        <v>0</v>
      </c>
      <c r="L579">
        <v>389712</v>
      </c>
    </row>
    <row r="580" spans="1:12" x14ac:dyDescent="0.25">
      <c r="A580" t="s">
        <v>811</v>
      </c>
      <c r="B580" t="s">
        <v>811</v>
      </c>
      <c r="C580" t="s">
        <v>518</v>
      </c>
      <c r="D580" t="s">
        <v>518</v>
      </c>
      <c r="E580">
        <v>546121</v>
      </c>
      <c r="G580">
        <v>372065</v>
      </c>
      <c r="H580">
        <v>144680</v>
      </c>
      <c r="I580">
        <v>0</v>
      </c>
      <c r="J580">
        <v>0</v>
      </c>
      <c r="K580">
        <v>0</v>
      </c>
      <c r="L580">
        <v>267599</v>
      </c>
    </row>
    <row r="581" spans="1:12" x14ac:dyDescent="0.25">
      <c r="A581" t="s">
        <v>811</v>
      </c>
      <c r="B581" t="s">
        <v>811</v>
      </c>
      <c r="C581" t="s">
        <v>748</v>
      </c>
      <c r="D581" t="s">
        <v>748</v>
      </c>
      <c r="E581">
        <v>2551731</v>
      </c>
      <c r="G581">
        <v>2348542</v>
      </c>
      <c r="H581">
        <v>1291404</v>
      </c>
      <c r="I581">
        <v>0</v>
      </c>
      <c r="J581">
        <v>0</v>
      </c>
      <c r="K581">
        <v>0</v>
      </c>
      <c r="L581">
        <v>1250348</v>
      </c>
    </row>
    <row r="582" spans="1:12" x14ac:dyDescent="0.25">
      <c r="A582" t="s">
        <v>811</v>
      </c>
      <c r="B582" t="s">
        <v>811</v>
      </c>
      <c r="C582" t="s">
        <v>710</v>
      </c>
      <c r="D582" t="s">
        <v>710</v>
      </c>
      <c r="E582">
        <v>1527628</v>
      </c>
      <c r="G582">
        <v>851395</v>
      </c>
      <c r="H582">
        <v>299316</v>
      </c>
      <c r="I582">
        <v>0</v>
      </c>
      <c r="J582">
        <v>0</v>
      </c>
      <c r="K582">
        <v>0</v>
      </c>
      <c r="L582">
        <v>748537</v>
      </c>
    </row>
    <row r="583" spans="1:12" x14ac:dyDescent="0.25">
      <c r="A583" t="s">
        <v>811</v>
      </c>
      <c r="B583" t="s">
        <v>811</v>
      </c>
      <c r="C583" t="s">
        <v>644</v>
      </c>
      <c r="D583" t="s">
        <v>644</v>
      </c>
      <c r="E583">
        <v>993376</v>
      </c>
      <c r="G583">
        <v>582450</v>
      </c>
      <c r="H583">
        <v>242462</v>
      </c>
      <c r="I583">
        <v>0</v>
      </c>
      <c r="J583">
        <v>0</v>
      </c>
      <c r="K583">
        <v>0</v>
      </c>
      <c r="L583">
        <v>486754</v>
      </c>
    </row>
    <row r="584" spans="1:12" x14ac:dyDescent="0.25">
      <c r="A584" t="s">
        <v>811</v>
      </c>
      <c r="B584" t="s">
        <v>811</v>
      </c>
      <c r="C584" t="s">
        <v>664</v>
      </c>
      <c r="D584" t="s">
        <v>664</v>
      </c>
      <c r="E584">
        <v>1099560</v>
      </c>
      <c r="G584">
        <v>610724</v>
      </c>
      <c r="H584">
        <v>208278</v>
      </c>
      <c r="I584">
        <v>0</v>
      </c>
      <c r="J584">
        <v>0</v>
      </c>
      <c r="K584">
        <v>0</v>
      </c>
      <c r="L584">
        <v>538784</v>
      </c>
    </row>
    <row r="585" spans="1:12" x14ac:dyDescent="0.25">
      <c r="A585" t="s">
        <v>811</v>
      </c>
      <c r="B585" t="s">
        <v>811</v>
      </c>
      <c r="C585" t="s">
        <v>617</v>
      </c>
      <c r="D585" t="s">
        <v>617</v>
      </c>
      <c r="E585">
        <v>881250</v>
      </c>
      <c r="G585">
        <v>427669</v>
      </c>
      <c r="H585">
        <v>87989</v>
      </c>
      <c r="I585">
        <v>0</v>
      </c>
      <c r="J585">
        <v>0</v>
      </c>
      <c r="K585">
        <v>0</v>
      </c>
      <c r="L585">
        <v>431812</v>
      </c>
    </row>
    <row r="586" spans="1:12" x14ac:dyDescent="0.25">
      <c r="A586" t="s">
        <v>811</v>
      </c>
      <c r="B586" t="s">
        <v>811</v>
      </c>
      <c r="C586" t="s">
        <v>593</v>
      </c>
      <c r="D586" t="s">
        <v>593</v>
      </c>
      <c r="E586">
        <v>751553</v>
      </c>
      <c r="G586">
        <v>289412</v>
      </c>
      <c r="H586">
        <v>81870</v>
      </c>
      <c r="I586">
        <v>0</v>
      </c>
      <c r="J586">
        <v>0</v>
      </c>
      <c r="K586">
        <v>0</v>
      </c>
      <c r="L586">
        <v>368260</v>
      </c>
    </row>
    <row r="587" spans="1:12" x14ac:dyDescent="0.25">
      <c r="A587" t="s">
        <v>811</v>
      </c>
      <c r="B587" t="s">
        <v>811</v>
      </c>
      <c r="C587" t="s">
        <v>583</v>
      </c>
      <c r="D587" t="s">
        <v>583</v>
      </c>
      <c r="E587">
        <v>716457</v>
      </c>
      <c r="G587">
        <v>342881</v>
      </c>
      <c r="H587">
        <v>105289</v>
      </c>
      <c r="I587">
        <v>0</v>
      </c>
      <c r="J587">
        <v>0</v>
      </c>
      <c r="K587">
        <v>0</v>
      </c>
      <c r="L587">
        <v>351063</v>
      </c>
    </row>
    <row r="588" spans="1:12" x14ac:dyDescent="0.25">
      <c r="A588" t="s">
        <v>811</v>
      </c>
      <c r="B588" t="s">
        <v>811</v>
      </c>
      <c r="C588" t="s">
        <v>668</v>
      </c>
      <c r="D588" t="s">
        <v>668</v>
      </c>
      <c r="E588">
        <v>1135707</v>
      </c>
      <c r="G588">
        <v>687410</v>
      </c>
      <c r="H588">
        <v>418947</v>
      </c>
      <c r="I588">
        <v>0</v>
      </c>
      <c r="J588">
        <v>0</v>
      </c>
      <c r="K588">
        <v>0</v>
      </c>
      <c r="L588">
        <v>556496</v>
      </c>
    </row>
    <row r="589" spans="1:12" x14ac:dyDescent="0.25">
      <c r="A589" t="s">
        <v>811</v>
      </c>
      <c r="B589" t="s">
        <v>811</v>
      </c>
      <c r="C589" t="s">
        <v>587</v>
      </c>
      <c r="D589" t="s">
        <v>587</v>
      </c>
      <c r="E589">
        <v>726465</v>
      </c>
      <c r="G589">
        <v>463854</v>
      </c>
      <c r="H589">
        <v>223506</v>
      </c>
      <c r="I589">
        <v>0</v>
      </c>
      <c r="J589">
        <v>0</v>
      </c>
      <c r="K589">
        <v>0</v>
      </c>
      <c r="L589">
        <v>355967</v>
      </c>
    </row>
    <row r="590" spans="1:12" x14ac:dyDescent="0.25">
      <c r="A590" t="s">
        <v>804</v>
      </c>
      <c r="B590" t="s">
        <v>804</v>
      </c>
      <c r="C590" t="s">
        <v>296</v>
      </c>
      <c r="D590" t="s">
        <v>296</v>
      </c>
      <c r="E590">
        <v>377988</v>
      </c>
      <c r="F590" s="23">
        <v>44229</v>
      </c>
      <c r="G590">
        <v>258334</v>
      </c>
      <c r="H590">
        <v>164654</v>
      </c>
      <c r="I590">
        <v>7037</v>
      </c>
      <c r="J590">
        <v>35</v>
      </c>
      <c r="K590">
        <v>7000</v>
      </c>
      <c r="L590">
        <v>65100</v>
      </c>
    </row>
    <row r="591" spans="1:12" x14ac:dyDescent="0.25">
      <c r="A591" t="s">
        <v>804</v>
      </c>
      <c r="B591" t="s">
        <v>804</v>
      </c>
      <c r="C591" t="s">
        <v>260</v>
      </c>
      <c r="D591" t="s">
        <v>260</v>
      </c>
      <c r="E591">
        <v>436868</v>
      </c>
      <c r="F591" s="23">
        <v>44229</v>
      </c>
      <c r="G591">
        <v>279099</v>
      </c>
      <c r="H591">
        <v>161408</v>
      </c>
      <c r="I591">
        <v>8134</v>
      </c>
      <c r="J591">
        <v>74</v>
      </c>
      <c r="K591">
        <v>8043</v>
      </c>
      <c r="L591">
        <v>51504</v>
      </c>
    </row>
    <row r="592" spans="1:12" x14ac:dyDescent="0.25">
      <c r="A592" t="s">
        <v>804</v>
      </c>
      <c r="B592" t="s">
        <v>804</v>
      </c>
      <c r="C592" t="s">
        <v>205</v>
      </c>
      <c r="D592" t="s">
        <v>205</v>
      </c>
      <c r="E592">
        <v>327391</v>
      </c>
      <c r="F592" s="23">
        <v>44229</v>
      </c>
      <c r="G592">
        <v>202148</v>
      </c>
      <c r="H592">
        <v>111955</v>
      </c>
      <c r="I592">
        <v>4559</v>
      </c>
      <c r="J592">
        <v>54</v>
      </c>
      <c r="K592">
        <v>4500</v>
      </c>
      <c r="L592">
        <v>26325</v>
      </c>
    </row>
    <row r="593" spans="1:12" x14ac:dyDescent="0.25">
      <c r="A593" t="s">
        <v>804</v>
      </c>
      <c r="B593" t="s">
        <v>804</v>
      </c>
      <c r="C593" t="s">
        <v>366</v>
      </c>
      <c r="D593" t="s">
        <v>366</v>
      </c>
      <c r="E593">
        <v>415946</v>
      </c>
      <c r="F593" s="23">
        <v>44229</v>
      </c>
      <c r="G593">
        <v>283802</v>
      </c>
      <c r="H593">
        <v>190594</v>
      </c>
      <c r="I593">
        <v>7250</v>
      </c>
      <c r="J593">
        <v>34</v>
      </c>
      <c r="K593">
        <v>7199</v>
      </c>
      <c r="L593">
        <v>104556</v>
      </c>
    </row>
    <row r="594" spans="1:12" x14ac:dyDescent="0.25">
      <c r="A594" t="s">
        <v>804</v>
      </c>
      <c r="B594" t="s">
        <v>804</v>
      </c>
      <c r="C594" t="s">
        <v>276</v>
      </c>
      <c r="D594" t="s">
        <v>276</v>
      </c>
      <c r="E594">
        <v>484233</v>
      </c>
      <c r="F594" s="23">
        <v>44229</v>
      </c>
      <c r="G594">
        <v>330932</v>
      </c>
      <c r="H594">
        <v>211903</v>
      </c>
      <c r="I594">
        <v>6360</v>
      </c>
      <c r="J594">
        <v>75</v>
      </c>
      <c r="K594">
        <v>6273</v>
      </c>
      <c r="L594">
        <v>56247</v>
      </c>
    </row>
    <row r="595" spans="1:12" x14ac:dyDescent="0.25">
      <c r="A595" t="s">
        <v>804</v>
      </c>
      <c r="B595" t="s">
        <v>804</v>
      </c>
      <c r="C595" t="s">
        <v>337</v>
      </c>
      <c r="D595" t="s">
        <v>337</v>
      </c>
      <c r="E595">
        <v>433737</v>
      </c>
      <c r="F595" s="23">
        <v>44229</v>
      </c>
      <c r="G595">
        <v>303987</v>
      </c>
      <c r="H595">
        <v>209259</v>
      </c>
      <c r="I595">
        <v>10168</v>
      </c>
      <c r="J595">
        <v>53</v>
      </c>
      <c r="K595">
        <v>10104</v>
      </c>
      <c r="L595">
        <v>88114</v>
      </c>
    </row>
    <row r="596" spans="1:12" x14ac:dyDescent="0.25">
      <c r="A596" t="s">
        <v>804</v>
      </c>
      <c r="B596" t="s">
        <v>804</v>
      </c>
      <c r="C596" t="s">
        <v>227</v>
      </c>
      <c r="D596" t="s">
        <v>227</v>
      </c>
      <c r="E596">
        <v>277335</v>
      </c>
      <c r="F596" s="23">
        <v>44229</v>
      </c>
      <c r="G596">
        <v>173390</v>
      </c>
      <c r="H596">
        <v>101178</v>
      </c>
      <c r="I596">
        <v>8609</v>
      </c>
      <c r="J596">
        <v>68</v>
      </c>
      <c r="K596">
        <v>8530</v>
      </c>
      <c r="L596">
        <v>39234</v>
      </c>
    </row>
    <row r="597" spans="1:12" x14ac:dyDescent="0.25">
      <c r="A597" t="s">
        <v>804</v>
      </c>
      <c r="B597" t="s">
        <v>804</v>
      </c>
      <c r="C597" t="s">
        <v>466</v>
      </c>
      <c r="D597" t="s">
        <v>466</v>
      </c>
      <c r="E597">
        <v>917534</v>
      </c>
      <c r="F597" s="23">
        <v>44229</v>
      </c>
      <c r="G597">
        <v>676784</v>
      </c>
      <c r="H597">
        <v>470030</v>
      </c>
      <c r="I597">
        <v>32351</v>
      </c>
      <c r="J597">
        <v>420</v>
      </c>
      <c r="K597">
        <v>31817</v>
      </c>
      <c r="L597">
        <v>219114</v>
      </c>
    </row>
    <row r="598" spans="1:12" x14ac:dyDescent="0.25">
      <c r="A598" t="s">
        <v>806</v>
      </c>
      <c r="B598" t="s">
        <v>806</v>
      </c>
      <c r="C598" t="s">
        <v>645</v>
      </c>
      <c r="D598" t="s">
        <v>645</v>
      </c>
      <c r="E598">
        <v>4380793</v>
      </c>
      <c r="F598" s="23">
        <v>44227</v>
      </c>
      <c r="G598">
        <v>2172907</v>
      </c>
      <c r="H598">
        <v>746386</v>
      </c>
      <c r="I598">
        <v>25765</v>
      </c>
      <c r="J598">
        <v>457</v>
      </c>
      <c r="K598">
        <v>25308</v>
      </c>
      <c r="L598">
        <v>504243</v>
      </c>
    </row>
    <row r="599" spans="1:12" x14ac:dyDescent="0.25">
      <c r="A599" t="s">
        <v>806</v>
      </c>
      <c r="B599" t="s">
        <v>806</v>
      </c>
      <c r="C599" t="s">
        <v>643</v>
      </c>
      <c r="D599" t="s">
        <v>643</v>
      </c>
      <c r="E599">
        <v>3673849</v>
      </c>
      <c r="F599" s="23">
        <v>44227</v>
      </c>
      <c r="G599">
        <v>1589498</v>
      </c>
      <c r="H599">
        <v>498586</v>
      </c>
      <c r="I599">
        <v>21280</v>
      </c>
      <c r="J599">
        <v>108</v>
      </c>
      <c r="K599">
        <v>21172</v>
      </c>
      <c r="L599">
        <v>493465</v>
      </c>
    </row>
    <row r="600" spans="1:12" x14ac:dyDescent="0.25">
      <c r="A600" t="s">
        <v>806</v>
      </c>
      <c r="B600" t="s">
        <v>806</v>
      </c>
      <c r="C600" t="s">
        <v>398</v>
      </c>
      <c r="D600" t="s">
        <v>398</v>
      </c>
      <c r="E600">
        <v>2398709</v>
      </c>
      <c r="F600" s="23">
        <v>44227</v>
      </c>
      <c r="G600">
        <v>1135268</v>
      </c>
      <c r="H600">
        <v>349925</v>
      </c>
      <c r="I600">
        <v>5040</v>
      </c>
      <c r="J600">
        <v>152</v>
      </c>
      <c r="K600">
        <v>4885</v>
      </c>
      <c r="L600">
        <v>125671</v>
      </c>
    </row>
    <row r="601" spans="1:12" x14ac:dyDescent="0.25">
      <c r="A601" t="s">
        <v>806</v>
      </c>
      <c r="B601" t="s">
        <v>806</v>
      </c>
      <c r="C601" t="s">
        <v>515</v>
      </c>
      <c r="D601" t="s">
        <v>515</v>
      </c>
      <c r="E601">
        <v>2549935</v>
      </c>
      <c r="F601" s="23">
        <v>44227</v>
      </c>
      <c r="G601">
        <v>1015454</v>
      </c>
      <c r="H601">
        <v>375261</v>
      </c>
      <c r="I601">
        <v>9972</v>
      </c>
      <c r="J601">
        <v>143</v>
      </c>
      <c r="K601">
        <v>9828</v>
      </c>
      <c r="L601">
        <v>272000</v>
      </c>
    </row>
    <row r="602" spans="1:12" x14ac:dyDescent="0.25">
      <c r="A602" t="s">
        <v>806</v>
      </c>
      <c r="B602" t="s">
        <v>806</v>
      </c>
      <c r="C602" t="s">
        <v>507</v>
      </c>
      <c r="D602" t="s">
        <v>507</v>
      </c>
      <c r="E602">
        <v>1838771</v>
      </c>
      <c r="F602" s="23">
        <v>44209</v>
      </c>
      <c r="G602">
        <v>871164</v>
      </c>
      <c r="H602">
        <v>265607</v>
      </c>
      <c r="I602">
        <v>16616</v>
      </c>
      <c r="J602">
        <v>203</v>
      </c>
      <c r="K602">
        <v>16412</v>
      </c>
      <c r="L602">
        <v>262346</v>
      </c>
    </row>
    <row r="603" spans="1:12" x14ac:dyDescent="0.25">
      <c r="A603" t="s">
        <v>806</v>
      </c>
      <c r="B603" t="s">
        <v>806</v>
      </c>
      <c r="C603" t="s">
        <v>374</v>
      </c>
      <c r="D603" t="s">
        <v>374</v>
      </c>
      <c r="E603">
        <v>1372287</v>
      </c>
      <c r="F603" s="23">
        <v>44206</v>
      </c>
      <c r="G603">
        <v>614711</v>
      </c>
      <c r="H603">
        <v>180775</v>
      </c>
      <c r="I603">
        <v>10090</v>
      </c>
      <c r="J603">
        <v>203</v>
      </c>
      <c r="K603">
        <v>9887</v>
      </c>
      <c r="L603">
        <v>112124</v>
      </c>
    </row>
    <row r="604" spans="1:12" x14ac:dyDescent="0.25">
      <c r="A604" t="s">
        <v>806</v>
      </c>
      <c r="B604" t="s">
        <v>806</v>
      </c>
      <c r="C604" t="s">
        <v>597</v>
      </c>
      <c r="D604" t="s">
        <v>597</v>
      </c>
      <c r="E604">
        <v>2468371</v>
      </c>
      <c r="F604" s="23">
        <v>44227</v>
      </c>
      <c r="G604">
        <v>1270889</v>
      </c>
      <c r="H604">
        <v>418182</v>
      </c>
      <c r="I604">
        <v>16919</v>
      </c>
      <c r="J604">
        <v>290</v>
      </c>
      <c r="K604">
        <v>16629</v>
      </c>
      <c r="L604">
        <v>385194</v>
      </c>
    </row>
    <row r="605" spans="1:12" x14ac:dyDescent="0.25">
      <c r="A605" t="s">
        <v>806</v>
      </c>
      <c r="B605" t="s">
        <v>806</v>
      </c>
      <c r="C605" t="s">
        <v>167</v>
      </c>
      <c r="D605" t="s">
        <v>167</v>
      </c>
      <c r="E605">
        <v>4616509</v>
      </c>
      <c r="F605" s="23">
        <v>44192</v>
      </c>
      <c r="G605">
        <v>2165409</v>
      </c>
      <c r="H605">
        <v>643824</v>
      </c>
      <c r="I605">
        <v>17906</v>
      </c>
      <c r="J605">
        <v>228</v>
      </c>
      <c r="K605">
        <v>17675</v>
      </c>
      <c r="L605">
        <v>21427</v>
      </c>
    </row>
    <row r="606" spans="1:12" x14ac:dyDescent="0.25">
      <c r="A606" t="s">
        <v>806</v>
      </c>
      <c r="B606" t="s">
        <v>806</v>
      </c>
      <c r="C606" t="s">
        <v>573</v>
      </c>
      <c r="D606" t="s">
        <v>573</v>
      </c>
      <c r="E606">
        <v>1302156</v>
      </c>
      <c r="F606" s="23">
        <v>44227</v>
      </c>
      <c r="G606">
        <v>692255</v>
      </c>
      <c r="H606">
        <v>337171</v>
      </c>
      <c r="I606">
        <v>9132</v>
      </c>
      <c r="J606">
        <v>141</v>
      </c>
      <c r="K606">
        <v>8991</v>
      </c>
      <c r="L606">
        <v>331758</v>
      </c>
    </row>
    <row r="607" spans="1:12" x14ac:dyDescent="0.25">
      <c r="A607" t="s">
        <v>806</v>
      </c>
      <c r="B607" t="s">
        <v>806</v>
      </c>
      <c r="C607" t="s">
        <v>554</v>
      </c>
      <c r="D607" t="s">
        <v>554</v>
      </c>
      <c r="E607">
        <v>2384239</v>
      </c>
      <c r="F607" s="23">
        <v>44227</v>
      </c>
      <c r="G607">
        <v>1752196</v>
      </c>
      <c r="H607">
        <v>642554</v>
      </c>
      <c r="I607">
        <v>11549</v>
      </c>
      <c r="J607">
        <v>178</v>
      </c>
      <c r="K607">
        <v>11371</v>
      </c>
      <c r="L607">
        <v>313999</v>
      </c>
    </row>
    <row r="608" spans="1:12" x14ac:dyDescent="0.25">
      <c r="A608" t="s">
        <v>806</v>
      </c>
      <c r="B608" t="s">
        <v>806</v>
      </c>
      <c r="C608" t="s">
        <v>517</v>
      </c>
      <c r="D608" t="s">
        <v>517</v>
      </c>
      <c r="E608">
        <v>3223642</v>
      </c>
      <c r="F608" s="23">
        <v>44227</v>
      </c>
      <c r="G608">
        <v>1433455</v>
      </c>
      <c r="H608">
        <v>388341</v>
      </c>
      <c r="I608">
        <v>21610</v>
      </c>
      <c r="J608">
        <v>234</v>
      </c>
      <c r="K608">
        <v>21376</v>
      </c>
      <c r="L608">
        <v>278225</v>
      </c>
    </row>
    <row r="609" spans="1:12" x14ac:dyDescent="0.25">
      <c r="A609" t="s">
        <v>806</v>
      </c>
      <c r="B609" t="s">
        <v>806</v>
      </c>
      <c r="C609" t="s">
        <v>526</v>
      </c>
      <c r="D609" t="s">
        <v>526</v>
      </c>
      <c r="E609">
        <v>2149066</v>
      </c>
      <c r="F609" s="23">
        <v>44227</v>
      </c>
      <c r="G609">
        <v>995084</v>
      </c>
      <c r="H609">
        <v>438892</v>
      </c>
      <c r="I609">
        <v>7494</v>
      </c>
      <c r="J609">
        <v>138</v>
      </c>
      <c r="K609">
        <v>7354</v>
      </c>
      <c r="L609">
        <v>279984</v>
      </c>
    </row>
    <row r="610" spans="1:12" x14ac:dyDescent="0.25">
      <c r="A610" t="s">
        <v>806</v>
      </c>
      <c r="B610" t="s">
        <v>806</v>
      </c>
      <c r="C610" t="s">
        <v>547</v>
      </c>
      <c r="D610" t="s">
        <v>547</v>
      </c>
      <c r="E610">
        <v>1799541</v>
      </c>
      <c r="F610" s="23">
        <v>44206</v>
      </c>
      <c r="G610">
        <v>795903</v>
      </c>
      <c r="H610">
        <v>236840</v>
      </c>
      <c r="I610">
        <v>10992</v>
      </c>
      <c r="J610">
        <v>158</v>
      </c>
      <c r="K610">
        <v>10832</v>
      </c>
      <c r="L610">
        <v>308681</v>
      </c>
    </row>
    <row r="611" spans="1:12" x14ac:dyDescent="0.25">
      <c r="A611" t="s">
        <v>806</v>
      </c>
      <c r="B611" t="s">
        <v>806</v>
      </c>
      <c r="C611" t="s">
        <v>424</v>
      </c>
      <c r="D611" t="s">
        <v>424</v>
      </c>
      <c r="E611">
        <v>3257983</v>
      </c>
      <c r="F611" s="23">
        <v>44226</v>
      </c>
      <c r="G611">
        <v>1589704</v>
      </c>
      <c r="H611">
        <v>448292</v>
      </c>
      <c r="I611">
        <v>19850</v>
      </c>
      <c r="J611">
        <v>225</v>
      </c>
      <c r="K611">
        <v>19624</v>
      </c>
      <c r="L611">
        <v>157347</v>
      </c>
    </row>
    <row r="612" spans="1:12" x14ac:dyDescent="0.25">
      <c r="A612" t="s">
        <v>806</v>
      </c>
      <c r="B612" t="s">
        <v>806</v>
      </c>
      <c r="C612" t="s">
        <v>633</v>
      </c>
      <c r="D612" t="s">
        <v>633</v>
      </c>
      <c r="E612">
        <v>4465344</v>
      </c>
      <c r="F612" s="23">
        <v>44209</v>
      </c>
      <c r="G612">
        <v>2221830</v>
      </c>
      <c r="H612">
        <v>749751</v>
      </c>
      <c r="I612">
        <v>44028</v>
      </c>
      <c r="J612">
        <v>377</v>
      </c>
      <c r="K612">
        <v>43650</v>
      </c>
      <c r="L612">
        <v>487223</v>
      </c>
    </row>
    <row r="613" spans="1:12" x14ac:dyDescent="0.25">
      <c r="A613" t="s">
        <v>806</v>
      </c>
      <c r="B613" t="s">
        <v>806</v>
      </c>
      <c r="C613" t="s">
        <v>540</v>
      </c>
      <c r="D613" t="s">
        <v>540</v>
      </c>
      <c r="E613">
        <v>2461056</v>
      </c>
      <c r="F613" s="23">
        <v>44227</v>
      </c>
      <c r="G613">
        <v>1189235</v>
      </c>
      <c r="H613">
        <v>399451</v>
      </c>
      <c r="I613">
        <v>11717</v>
      </c>
      <c r="J613">
        <v>330</v>
      </c>
      <c r="K613">
        <v>11385</v>
      </c>
      <c r="L613">
        <v>302428</v>
      </c>
    </row>
    <row r="614" spans="1:12" x14ac:dyDescent="0.25">
      <c r="A614" t="s">
        <v>806</v>
      </c>
      <c r="B614" t="s">
        <v>806</v>
      </c>
      <c r="C614" t="s">
        <v>391</v>
      </c>
      <c r="D614" t="s">
        <v>391</v>
      </c>
      <c r="E614">
        <v>1554203</v>
      </c>
      <c r="F614" s="23">
        <v>44227</v>
      </c>
      <c r="G614">
        <v>793094</v>
      </c>
      <c r="H614">
        <v>244431</v>
      </c>
      <c r="I614">
        <v>7720</v>
      </c>
      <c r="J614">
        <v>163</v>
      </c>
      <c r="K614">
        <v>7557</v>
      </c>
      <c r="L614">
        <v>122883</v>
      </c>
    </row>
    <row r="615" spans="1:12" x14ac:dyDescent="0.25">
      <c r="A615" t="s">
        <v>806</v>
      </c>
      <c r="B615" t="s">
        <v>806</v>
      </c>
      <c r="C615" t="s">
        <v>560</v>
      </c>
      <c r="D615" t="s">
        <v>560</v>
      </c>
      <c r="E615">
        <v>3683896</v>
      </c>
      <c r="F615" s="23">
        <v>44226</v>
      </c>
      <c r="G615">
        <v>1756682</v>
      </c>
      <c r="H615">
        <v>600482</v>
      </c>
      <c r="I615">
        <v>14794</v>
      </c>
      <c r="J615">
        <v>126</v>
      </c>
      <c r="K615">
        <v>14668</v>
      </c>
      <c r="L615">
        <v>320382</v>
      </c>
    </row>
    <row r="616" spans="1:12" x14ac:dyDescent="0.25">
      <c r="A616" t="s">
        <v>806</v>
      </c>
      <c r="B616" t="s">
        <v>806</v>
      </c>
      <c r="C616" t="s">
        <v>486</v>
      </c>
      <c r="D616" t="s">
        <v>486</v>
      </c>
      <c r="E616">
        <v>3712738</v>
      </c>
      <c r="F616" s="23">
        <v>44219</v>
      </c>
      <c r="G616">
        <v>1408673</v>
      </c>
      <c r="H616">
        <v>364360</v>
      </c>
      <c r="I616">
        <v>14941</v>
      </c>
      <c r="J616">
        <v>98</v>
      </c>
      <c r="K616">
        <v>14843</v>
      </c>
      <c r="L616">
        <v>231677</v>
      </c>
    </row>
    <row r="617" spans="1:12" x14ac:dyDescent="0.25">
      <c r="A617" t="s">
        <v>806</v>
      </c>
      <c r="B617" t="s">
        <v>806</v>
      </c>
      <c r="C617" t="s">
        <v>519</v>
      </c>
      <c r="D617" t="s">
        <v>519</v>
      </c>
      <c r="E617">
        <v>3498507</v>
      </c>
      <c r="F617" s="23">
        <v>44172</v>
      </c>
      <c r="G617">
        <v>1647985</v>
      </c>
      <c r="H617">
        <v>646236</v>
      </c>
      <c r="I617">
        <v>20215</v>
      </c>
      <c r="J617">
        <v>243</v>
      </c>
      <c r="K617">
        <v>19972</v>
      </c>
      <c r="L617">
        <v>279197</v>
      </c>
    </row>
    <row r="618" spans="1:12" x14ac:dyDescent="0.25">
      <c r="A618" t="s">
        <v>806</v>
      </c>
      <c r="B618" t="s">
        <v>806</v>
      </c>
      <c r="C618" t="s">
        <v>473</v>
      </c>
      <c r="D618" t="s">
        <v>473</v>
      </c>
      <c r="E618">
        <v>1952713</v>
      </c>
      <c r="F618" s="23">
        <v>44227</v>
      </c>
      <c r="G618">
        <v>939599</v>
      </c>
      <c r="H618">
        <v>238646</v>
      </c>
      <c r="I618">
        <v>16208</v>
      </c>
      <c r="J618">
        <v>356</v>
      </c>
      <c r="K618">
        <v>15852</v>
      </c>
      <c r="L618">
        <v>219353</v>
      </c>
    </row>
    <row r="619" spans="1:12" x14ac:dyDescent="0.25">
      <c r="A619" t="s">
        <v>806</v>
      </c>
      <c r="B619" t="s">
        <v>806</v>
      </c>
      <c r="C619" t="s">
        <v>494</v>
      </c>
      <c r="D619" t="s">
        <v>494</v>
      </c>
      <c r="E619">
        <v>990626</v>
      </c>
      <c r="F619" s="23">
        <v>44206</v>
      </c>
      <c r="G619">
        <v>447303</v>
      </c>
      <c r="H619">
        <v>129157</v>
      </c>
      <c r="I619">
        <v>7110</v>
      </c>
      <c r="J619">
        <v>79</v>
      </c>
      <c r="K619">
        <v>7031</v>
      </c>
      <c r="L619">
        <v>237615</v>
      </c>
    </row>
    <row r="620" spans="1:12" x14ac:dyDescent="0.25">
      <c r="A620" t="s">
        <v>806</v>
      </c>
      <c r="B620" t="s">
        <v>806</v>
      </c>
      <c r="C620" t="s">
        <v>550</v>
      </c>
      <c r="D620" t="s">
        <v>550</v>
      </c>
      <c r="E620">
        <v>3098637</v>
      </c>
      <c r="F620" s="23">
        <v>44227</v>
      </c>
      <c r="G620">
        <v>1597034</v>
      </c>
      <c r="H620">
        <v>537293</v>
      </c>
      <c r="I620">
        <v>20223</v>
      </c>
      <c r="J620">
        <v>220</v>
      </c>
      <c r="K620">
        <v>20003</v>
      </c>
      <c r="L620">
        <v>314631</v>
      </c>
    </row>
    <row r="621" spans="1:12" x14ac:dyDescent="0.25">
      <c r="A621" t="s">
        <v>806</v>
      </c>
      <c r="B621" t="s">
        <v>806</v>
      </c>
      <c r="C621" t="s">
        <v>511</v>
      </c>
      <c r="D621" t="s">
        <v>511</v>
      </c>
      <c r="E621">
        <v>1761152</v>
      </c>
      <c r="F621" s="23">
        <v>44227</v>
      </c>
      <c r="G621">
        <v>788675</v>
      </c>
      <c r="H621">
        <v>213371</v>
      </c>
      <c r="I621">
        <v>9968</v>
      </c>
      <c r="J621">
        <v>99</v>
      </c>
      <c r="K621">
        <v>9868</v>
      </c>
      <c r="L621">
        <v>268279</v>
      </c>
    </row>
    <row r="622" spans="1:12" x14ac:dyDescent="0.25">
      <c r="A622" t="s">
        <v>806</v>
      </c>
      <c r="B622" t="s">
        <v>806</v>
      </c>
      <c r="C622" t="s">
        <v>541</v>
      </c>
      <c r="D622" t="s">
        <v>541</v>
      </c>
      <c r="E622">
        <v>1579160</v>
      </c>
      <c r="F622" s="23">
        <v>44206</v>
      </c>
      <c r="G622">
        <v>708258</v>
      </c>
      <c r="H622">
        <v>253661</v>
      </c>
      <c r="I622">
        <v>13933</v>
      </c>
      <c r="J622">
        <v>293</v>
      </c>
      <c r="K622">
        <v>13640</v>
      </c>
      <c r="L622">
        <v>304727</v>
      </c>
    </row>
    <row r="623" spans="1:12" x14ac:dyDescent="0.25">
      <c r="A623" t="s">
        <v>806</v>
      </c>
      <c r="B623" t="s">
        <v>806</v>
      </c>
      <c r="C623" t="s">
        <v>492</v>
      </c>
      <c r="D623" t="s">
        <v>492</v>
      </c>
      <c r="E623">
        <v>1887577</v>
      </c>
      <c r="F623" s="23">
        <v>44206</v>
      </c>
      <c r="G623">
        <v>833824</v>
      </c>
      <c r="H623">
        <v>229745</v>
      </c>
      <c r="I623">
        <v>10348</v>
      </c>
      <c r="J623">
        <v>194</v>
      </c>
      <c r="K623">
        <v>10153</v>
      </c>
      <c r="L623">
        <v>237030</v>
      </c>
    </row>
    <row r="624" spans="1:12" x14ac:dyDescent="0.25">
      <c r="A624" t="s">
        <v>806</v>
      </c>
      <c r="B624" t="s">
        <v>806</v>
      </c>
      <c r="C624" t="s">
        <v>336</v>
      </c>
      <c r="D624" t="s">
        <v>336</v>
      </c>
      <c r="E624">
        <v>2632684</v>
      </c>
      <c r="F624" s="23">
        <v>44206</v>
      </c>
      <c r="G624">
        <v>1246314</v>
      </c>
      <c r="H624">
        <v>410120</v>
      </c>
      <c r="I624">
        <v>6814</v>
      </c>
      <c r="J624">
        <v>139</v>
      </c>
      <c r="K624">
        <v>6674</v>
      </c>
      <c r="L624">
        <v>86335</v>
      </c>
    </row>
    <row r="625" spans="1:12" x14ac:dyDescent="0.25">
      <c r="A625" t="s">
        <v>806</v>
      </c>
      <c r="B625" t="s">
        <v>806</v>
      </c>
      <c r="C625" t="s">
        <v>568</v>
      </c>
      <c r="D625" t="s">
        <v>568</v>
      </c>
      <c r="E625">
        <v>2496761</v>
      </c>
      <c r="F625" s="23">
        <v>44227</v>
      </c>
      <c r="G625">
        <v>1005224</v>
      </c>
      <c r="H625">
        <v>328351</v>
      </c>
      <c r="I625">
        <v>8720</v>
      </c>
      <c r="J625">
        <v>135</v>
      </c>
      <c r="K625">
        <v>8585</v>
      </c>
      <c r="L625">
        <v>327016</v>
      </c>
    </row>
    <row r="626" spans="1:12" x14ac:dyDescent="0.25">
      <c r="A626" t="s">
        <v>806</v>
      </c>
      <c r="B626" t="s">
        <v>806</v>
      </c>
      <c r="C626" t="s">
        <v>692</v>
      </c>
      <c r="D626" t="s">
        <v>692</v>
      </c>
      <c r="E626">
        <v>1674714</v>
      </c>
      <c r="F626" s="23">
        <v>44220</v>
      </c>
      <c r="G626">
        <v>1799728</v>
      </c>
      <c r="H626">
        <v>974353</v>
      </c>
      <c r="I626">
        <v>63353</v>
      </c>
      <c r="J626">
        <v>467</v>
      </c>
      <c r="K626">
        <v>62876</v>
      </c>
      <c r="L626">
        <v>707072</v>
      </c>
    </row>
    <row r="627" spans="1:12" x14ac:dyDescent="0.25">
      <c r="A627" t="s">
        <v>806</v>
      </c>
      <c r="B627" t="s">
        <v>806</v>
      </c>
      <c r="C627" t="s">
        <v>699</v>
      </c>
      <c r="D627" t="s">
        <v>699</v>
      </c>
      <c r="E627">
        <v>4661452</v>
      </c>
      <c r="F627" s="23">
        <v>44220</v>
      </c>
      <c r="G627">
        <v>2247039</v>
      </c>
      <c r="H627">
        <v>1071908</v>
      </c>
      <c r="I627">
        <v>55673</v>
      </c>
      <c r="J627">
        <v>461</v>
      </c>
      <c r="K627">
        <v>55207</v>
      </c>
      <c r="L627">
        <v>740447</v>
      </c>
    </row>
    <row r="628" spans="1:12" x14ac:dyDescent="0.25">
      <c r="A628" t="s">
        <v>806</v>
      </c>
      <c r="B628" t="s">
        <v>806</v>
      </c>
      <c r="C628" t="s">
        <v>513</v>
      </c>
      <c r="D628" t="s">
        <v>513</v>
      </c>
      <c r="E628">
        <v>3622727</v>
      </c>
      <c r="F628" s="23">
        <v>44227</v>
      </c>
      <c r="G628">
        <v>1690195</v>
      </c>
      <c r="H628">
        <v>509886</v>
      </c>
      <c r="I628">
        <v>21641</v>
      </c>
      <c r="J628">
        <v>282</v>
      </c>
      <c r="K628">
        <v>21359</v>
      </c>
      <c r="L628">
        <v>276557</v>
      </c>
    </row>
    <row r="629" spans="1:12" x14ac:dyDescent="0.25">
      <c r="A629" t="s">
        <v>806</v>
      </c>
      <c r="B629" t="s">
        <v>806</v>
      </c>
      <c r="C629" t="s">
        <v>500</v>
      </c>
      <c r="D629" t="s">
        <v>500</v>
      </c>
      <c r="E629">
        <v>3431386</v>
      </c>
      <c r="F629" s="23">
        <v>44227</v>
      </c>
      <c r="G629">
        <v>1604382</v>
      </c>
      <c r="H629">
        <v>555773</v>
      </c>
      <c r="I629">
        <v>12282</v>
      </c>
      <c r="J629">
        <v>266</v>
      </c>
      <c r="K629">
        <v>12016</v>
      </c>
      <c r="L629">
        <v>247375</v>
      </c>
    </row>
    <row r="630" spans="1:12" x14ac:dyDescent="0.25">
      <c r="A630" t="s">
        <v>806</v>
      </c>
      <c r="B630" t="s">
        <v>806</v>
      </c>
      <c r="C630" t="s">
        <v>641</v>
      </c>
      <c r="D630" t="s">
        <v>641</v>
      </c>
      <c r="E630">
        <v>4436275</v>
      </c>
      <c r="F630" s="23">
        <v>44227</v>
      </c>
      <c r="G630">
        <v>2347051</v>
      </c>
      <c r="H630">
        <v>889085</v>
      </c>
      <c r="I630">
        <v>59439</v>
      </c>
      <c r="J630">
        <v>848</v>
      </c>
      <c r="K630">
        <v>58588</v>
      </c>
      <c r="L630">
        <v>510255</v>
      </c>
    </row>
    <row r="631" spans="1:12" x14ac:dyDescent="0.25">
      <c r="A631" t="s">
        <v>806</v>
      </c>
      <c r="B631" t="s">
        <v>806</v>
      </c>
      <c r="C631" t="s">
        <v>499</v>
      </c>
      <c r="D631" t="s">
        <v>499</v>
      </c>
      <c r="E631">
        <v>1104021</v>
      </c>
      <c r="F631" s="23">
        <v>44206</v>
      </c>
      <c r="G631">
        <v>561456</v>
      </c>
      <c r="H631">
        <v>185949</v>
      </c>
      <c r="I631">
        <v>5232</v>
      </c>
      <c r="J631">
        <v>102</v>
      </c>
      <c r="K631">
        <v>5130</v>
      </c>
      <c r="L631">
        <v>242998</v>
      </c>
    </row>
    <row r="632" spans="1:12" x14ac:dyDescent="0.25">
      <c r="A632" t="s">
        <v>806</v>
      </c>
      <c r="B632" t="s">
        <v>806</v>
      </c>
      <c r="C632" t="s">
        <v>543</v>
      </c>
      <c r="D632" t="s">
        <v>543</v>
      </c>
      <c r="E632">
        <v>1338211</v>
      </c>
      <c r="F632" s="23">
        <v>44199</v>
      </c>
      <c r="G632">
        <v>658863</v>
      </c>
      <c r="H632">
        <v>254519</v>
      </c>
      <c r="I632">
        <v>12638</v>
      </c>
      <c r="J632">
        <v>217</v>
      </c>
      <c r="K632">
        <v>12421</v>
      </c>
      <c r="L632">
        <v>306044</v>
      </c>
    </row>
    <row r="633" spans="1:12" x14ac:dyDescent="0.25">
      <c r="A633" t="s">
        <v>806</v>
      </c>
      <c r="B633" t="s">
        <v>806</v>
      </c>
      <c r="C633" t="s">
        <v>487</v>
      </c>
      <c r="D633" t="s">
        <v>487</v>
      </c>
      <c r="E633">
        <v>4091380</v>
      </c>
      <c r="F633" s="23">
        <v>44226</v>
      </c>
      <c r="G633">
        <v>1852490</v>
      </c>
      <c r="H633">
        <v>537647</v>
      </c>
      <c r="I633">
        <v>13755</v>
      </c>
      <c r="J633">
        <v>349</v>
      </c>
      <c r="K633">
        <v>13406</v>
      </c>
      <c r="L633">
        <v>231661</v>
      </c>
    </row>
    <row r="634" spans="1:12" x14ac:dyDescent="0.25">
      <c r="A634" t="s">
        <v>806</v>
      </c>
      <c r="B634" t="s">
        <v>806</v>
      </c>
      <c r="C634" t="s">
        <v>509</v>
      </c>
      <c r="D634" t="s">
        <v>509</v>
      </c>
      <c r="E634">
        <v>1565678</v>
      </c>
      <c r="F634" s="23">
        <v>44227</v>
      </c>
      <c r="G634">
        <v>701190</v>
      </c>
      <c r="H634">
        <v>234481</v>
      </c>
      <c r="I634">
        <v>2920</v>
      </c>
      <c r="J634">
        <v>43</v>
      </c>
      <c r="K634">
        <v>2877</v>
      </c>
      <c r="L634">
        <v>261985</v>
      </c>
    </row>
    <row r="635" spans="1:12" x14ac:dyDescent="0.25">
      <c r="A635" t="s">
        <v>806</v>
      </c>
      <c r="B635" t="s">
        <v>806</v>
      </c>
      <c r="C635" t="s">
        <v>484</v>
      </c>
      <c r="D635" t="s">
        <v>484</v>
      </c>
      <c r="E635">
        <v>1670718</v>
      </c>
      <c r="F635" s="23">
        <v>44206</v>
      </c>
      <c r="G635">
        <v>819651</v>
      </c>
      <c r="H635">
        <v>251406</v>
      </c>
      <c r="I635">
        <v>11687</v>
      </c>
      <c r="J635">
        <v>202</v>
      </c>
      <c r="K635">
        <v>11482</v>
      </c>
      <c r="L635">
        <v>227562</v>
      </c>
    </row>
    <row r="636" spans="1:12" x14ac:dyDescent="0.25">
      <c r="A636" t="s">
        <v>806</v>
      </c>
      <c r="B636" t="s">
        <v>806</v>
      </c>
      <c r="C636" t="s">
        <v>569</v>
      </c>
      <c r="D636" t="s">
        <v>569</v>
      </c>
      <c r="E636">
        <v>4476072</v>
      </c>
      <c r="F636" s="23">
        <v>44216</v>
      </c>
      <c r="G636">
        <v>2189622</v>
      </c>
      <c r="H636">
        <v>667013</v>
      </c>
      <c r="I636">
        <v>22584</v>
      </c>
      <c r="J636">
        <v>235</v>
      </c>
      <c r="K636">
        <v>22349</v>
      </c>
      <c r="L636">
        <v>334116</v>
      </c>
    </row>
    <row r="637" spans="1:12" x14ac:dyDescent="0.25">
      <c r="A637" t="s">
        <v>806</v>
      </c>
      <c r="B637" t="s">
        <v>806</v>
      </c>
      <c r="C637" t="s">
        <v>557</v>
      </c>
      <c r="D637" t="s">
        <v>557</v>
      </c>
      <c r="E637">
        <v>2000755</v>
      </c>
      <c r="F637" s="23">
        <v>44161</v>
      </c>
      <c r="G637">
        <v>1132511</v>
      </c>
      <c r="H637">
        <v>379818</v>
      </c>
      <c r="I637">
        <v>36556</v>
      </c>
      <c r="J637">
        <v>663</v>
      </c>
      <c r="K637">
        <v>35892</v>
      </c>
      <c r="L637">
        <v>330818</v>
      </c>
    </row>
    <row r="638" spans="1:12" x14ac:dyDescent="0.25">
      <c r="A638" t="s">
        <v>806</v>
      </c>
      <c r="B638" t="s">
        <v>806</v>
      </c>
      <c r="C638" t="s">
        <v>401</v>
      </c>
      <c r="D638" t="s">
        <v>401</v>
      </c>
      <c r="E638">
        <v>1658005</v>
      </c>
      <c r="F638" s="23">
        <v>44206</v>
      </c>
      <c r="G638">
        <v>755119</v>
      </c>
      <c r="H638">
        <v>257048</v>
      </c>
      <c r="I638">
        <v>9231</v>
      </c>
      <c r="J638">
        <v>114</v>
      </c>
      <c r="K638">
        <v>9115</v>
      </c>
      <c r="L638">
        <v>128634</v>
      </c>
    </row>
    <row r="639" spans="1:12" x14ac:dyDescent="0.25">
      <c r="A639" t="s">
        <v>806</v>
      </c>
      <c r="B639" t="s">
        <v>806</v>
      </c>
      <c r="C639" t="s">
        <v>579</v>
      </c>
      <c r="D639" t="s">
        <v>579</v>
      </c>
      <c r="E639">
        <v>1795092</v>
      </c>
      <c r="F639" s="23">
        <v>44206</v>
      </c>
      <c r="G639">
        <v>923661</v>
      </c>
      <c r="H639">
        <v>290898</v>
      </c>
      <c r="I639">
        <v>6197</v>
      </c>
      <c r="J639">
        <v>110</v>
      </c>
      <c r="K639">
        <v>6087</v>
      </c>
      <c r="L639">
        <v>347795</v>
      </c>
    </row>
    <row r="640" spans="1:12" x14ac:dyDescent="0.25">
      <c r="A640" t="s">
        <v>806</v>
      </c>
      <c r="B640" t="s">
        <v>806</v>
      </c>
      <c r="C640" t="s">
        <v>695</v>
      </c>
      <c r="D640" t="s">
        <v>695</v>
      </c>
      <c r="E640">
        <v>4572951</v>
      </c>
      <c r="F640" s="23">
        <v>44206</v>
      </c>
      <c r="G640">
        <v>2251558</v>
      </c>
      <c r="H640">
        <v>859280</v>
      </c>
      <c r="I640">
        <v>82933</v>
      </c>
      <c r="J640">
        <v>1905</v>
      </c>
      <c r="K640">
        <v>81024</v>
      </c>
      <c r="L640">
        <v>727286</v>
      </c>
    </row>
    <row r="641" spans="1:12" x14ac:dyDescent="0.25">
      <c r="A641" t="s">
        <v>806</v>
      </c>
      <c r="B641" t="s">
        <v>806</v>
      </c>
      <c r="C641" t="s">
        <v>520</v>
      </c>
      <c r="D641" t="s">
        <v>520</v>
      </c>
      <c r="E641">
        <v>1438156</v>
      </c>
      <c r="F641" s="23">
        <v>44227</v>
      </c>
      <c r="G641">
        <v>608818</v>
      </c>
      <c r="H641">
        <v>147948</v>
      </c>
      <c r="I641">
        <v>4250</v>
      </c>
      <c r="J641">
        <v>53</v>
      </c>
      <c r="K641">
        <v>4197</v>
      </c>
      <c r="L641">
        <v>274094</v>
      </c>
    </row>
    <row r="642" spans="1:12" x14ac:dyDescent="0.25">
      <c r="A642" t="s">
        <v>806</v>
      </c>
      <c r="B642" t="s">
        <v>806</v>
      </c>
      <c r="C642" t="s">
        <v>471</v>
      </c>
      <c r="D642" t="s">
        <v>471</v>
      </c>
      <c r="E642">
        <v>1596909</v>
      </c>
      <c r="F642" s="23">
        <v>44210</v>
      </c>
      <c r="G642">
        <v>760960</v>
      </c>
      <c r="H642">
        <v>218775</v>
      </c>
      <c r="I642">
        <v>4424</v>
      </c>
      <c r="J642">
        <v>70</v>
      </c>
      <c r="K642">
        <v>4353</v>
      </c>
      <c r="L642">
        <v>209276</v>
      </c>
    </row>
    <row r="643" spans="1:12" x14ac:dyDescent="0.25">
      <c r="A643" t="s">
        <v>806</v>
      </c>
      <c r="B643" t="s">
        <v>806</v>
      </c>
      <c r="C643" t="s">
        <v>562</v>
      </c>
      <c r="D643" t="s">
        <v>562</v>
      </c>
      <c r="E643">
        <v>3560830</v>
      </c>
      <c r="F643" s="23">
        <v>44226</v>
      </c>
      <c r="G643">
        <v>1632782</v>
      </c>
      <c r="H643">
        <v>458054</v>
      </c>
      <c r="I643">
        <v>15617</v>
      </c>
      <c r="J643">
        <v>228</v>
      </c>
      <c r="K643">
        <v>15389</v>
      </c>
      <c r="L643">
        <v>322580</v>
      </c>
    </row>
    <row r="644" spans="1:12" x14ac:dyDescent="0.25">
      <c r="A644" t="s">
        <v>806</v>
      </c>
      <c r="B644" t="s">
        <v>806</v>
      </c>
      <c r="C644" t="s">
        <v>594</v>
      </c>
      <c r="D644" t="s">
        <v>594</v>
      </c>
      <c r="E644">
        <v>4013634</v>
      </c>
      <c r="F644" s="23">
        <v>44226</v>
      </c>
      <c r="G644">
        <v>1829019</v>
      </c>
      <c r="H644">
        <v>382178</v>
      </c>
      <c r="I644">
        <v>24410</v>
      </c>
      <c r="J644">
        <v>292</v>
      </c>
      <c r="K644">
        <v>24117</v>
      </c>
      <c r="L644">
        <v>380738</v>
      </c>
    </row>
    <row r="645" spans="1:12" x14ac:dyDescent="0.25">
      <c r="A645" t="s">
        <v>806</v>
      </c>
      <c r="B645" t="s">
        <v>806</v>
      </c>
      <c r="C645" t="s">
        <v>195</v>
      </c>
      <c r="D645" t="s">
        <v>195</v>
      </c>
      <c r="E645">
        <v>1218002</v>
      </c>
      <c r="F645" s="23">
        <v>44050</v>
      </c>
      <c r="G645">
        <v>627553</v>
      </c>
      <c r="H645">
        <v>143519</v>
      </c>
      <c r="I645">
        <v>12742</v>
      </c>
      <c r="J645">
        <v>128</v>
      </c>
      <c r="K645">
        <v>12613</v>
      </c>
      <c r="L645">
        <v>28152</v>
      </c>
    </row>
    <row r="646" spans="1:12" x14ac:dyDescent="0.25">
      <c r="A646" t="s">
        <v>806</v>
      </c>
      <c r="B646" t="s">
        <v>806</v>
      </c>
      <c r="C646" t="s">
        <v>746</v>
      </c>
      <c r="D646" t="s">
        <v>746</v>
      </c>
      <c r="E646">
        <v>4588455</v>
      </c>
      <c r="F646" s="23">
        <v>44178</v>
      </c>
      <c r="G646">
        <v>3106658</v>
      </c>
      <c r="H646">
        <v>1488333</v>
      </c>
      <c r="I646">
        <v>238839</v>
      </c>
      <c r="J646">
        <v>2651</v>
      </c>
      <c r="K646">
        <v>236165</v>
      </c>
      <c r="L646">
        <v>1357002</v>
      </c>
    </row>
    <row r="647" spans="1:12" x14ac:dyDescent="0.25">
      <c r="A647" t="s">
        <v>806</v>
      </c>
      <c r="B647" t="s">
        <v>806</v>
      </c>
      <c r="C647" t="s">
        <v>575</v>
      </c>
      <c r="D647" t="s">
        <v>575</v>
      </c>
      <c r="E647">
        <v>2665292</v>
      </c>
      <c r="F647" s="23">
        <v>44227</v>
      </c>
      <c r="G647">
        <v>1283534</v>
      </c>
      <c r="H647">
        <v>372559</v>
      </c>
      <c r="I647">
        <v>12440</v>
      </c>
      <c r="J647">
        <v>140</v>
      </c>
      <c r="K647">
        <v>12300</v>
      </c>
      <c r="L647">
        <v>340936</v>
      </c>
    </row>
    <row r="648" spans="1:12" x14ac:dyDescent="0.25">
      <c r="A648" t="s">
        <v>806</v>
      </c>
      <c r="B648" t="s">
        <v>806</v>
      </c>
      <c r="C648" t="s">
        <v>418</v>
      </c>
      <c r="D648" t="s">
        <v>418</v>
      </c>
      <c r="E648">
        <v>876055</v>
      </c>
      <c r="F648" s="23">
        <v>44206</v>
      </c>
      <c r="G648">
        <v>444352</v>
      </c>
      <c r="H648">
        <v>148388</v>
      </c>
      <c r="I648">
        <v>4268</v>
      </c>
      <c r="J648">
        <v>86</v>
      </c>
      <c r="K648">
        <v>4182</v>
      </c>
      <c r="L648">
        <v>145126</v>
      </c>
    </row>
    <row r="649" spans="1:12" x14ac:dyDescent="0.25">
      <c r="A649" t="s">
        <v>806</v>
      </c>
      <c r="B649" t="s">
        <v>806</v>
      </c>
      <c r="C649" t="s">
        <v>489</v>
      </c>
      <c r="D649" t="s">
        <v>489</v>
      </c>
      <c r="E649">
        <v>1847194</v>
      </c>
      <c r="F649" s="23">
        <v>44227</v>
      </c>
      <c r="G649">
        <v>860461</v>
      </c>
      <c r="H649">
        <v>219990</v>
      </c>
      <c r="I649">
        <v>10028</v>
      </c>
      <c r="J649">
        <v>182</v>
      </c>
      <c r="K649">
        <v>9846</v>
      </c>
      <c r="L649">
        <v>233510</v>
      </c>
    </row>
    <row r="650" spans="1:12" x14ac:dyDescent="0.25">
      <c r="A650" t="s">
        <v>806</v>
      </c>
      <c r="B650" t="s">
        <v>806</v>
      </c>
      <c r="C650" t="s">
        <v>458</v>
      </c>
      <c r="D650" t="s">
        <v>458</v>
      </c>
      <c r="E650">
        <v>2541894</v>
      </c>
      <c r="F650" s="23">
        <v>44225</v>
      </c>
      <c r="G650">
        <v>1207578</v>
      </c>
      <c r="H650">
        <v>418117</v>
      </c>
      <c r="I650">
        <v>20297</v>
      </c>
      <c r="J650">
        <v>402</v>
      </c>
      <c r="K650">
        <v>19893</v>
      </c>
      <c r="L650">
        <v>208527</v>
      </c>
    </row>
    <row r="651" spans="1:12" x14ac:dyDescent="0.25">
      <c r="A651" t="s">
        <v>806</v>
      </c>
      <c r="B651" t="s">
        <v>806</v>
      </c>
      <c r="C651" t="s">
        <v>529</v>
      </c>
      <c r="D651" t="s">
        <v>529</v>
      </c>
      <c r="E651">
        <v>2205170</v>
      </c>
      <c r="F651" s="23">
        <v>44227</v>
      </c>
      <c r="G651">
        <v>1017497</v>
      </c>
      <c r="H651">
        <v>307052</v>
      </c>
      <c r="I651">
        <v>8333</v>
      </c>
      <c r="J651">
        <v>80</v>
      </c>
      <c r="K651">
        <v>8252</v>
      </c>
      <c r="L651">
        <v>285611</v>
      </c>
    </row>
    <row r="652" spans="1:12" x14ac:dyDescent="0.25">
      <c r="A652" t="s">
        <v>806</v>
      </c>
      <c r="B652" t="s">
        <v>806</v>
      </c>
      <c r="C652" t="s">
        <v>721</v>
      </c>
      <c r="D652" t="s">
        <v>721</v>
      </c>
      <c r="E652">
        <v>3447405</v>
      </c>
      <c r="F652" s="23">
        <v>44227</v>
      </c>
      <c r="G652">
        <v>1764744</v>
      </c>
      <c r="H652">
        <v>842448</v>
      </c>
      <c r="I652">
        <v>69480</v>
      </c>
      <c r="J652">
        <v>898</v>
      </c>
      <c r="K652">
        <v>68567</v>
      </c>
      <c r="L652">
        <v>833144</v>
      </c>
    </row>
    <row r="653" spans="1:12" x14ac:dyDescent="0.25">
      <c r="A653" t="s">
        <v>806</v>
      </c>
      <c r="B653" t="s">
        <v>806</v>
      </c>
      <c r="C653" t="s">
        <v>559</v>
      </c>
      <c r="D653" t="s">
        <v>559</v>
      </c>
      <c r="E653">
        <v>2494533</v>
      </c>
      <c r="F653" s="23">
        <v>44227</v>
      </c>
      <c r="G653">
        <v>1335308</v>
      </c>
      <c r="H653">
        <v>462157</v>
      </c>
      <c r="I653">
        <v>11088</v>
      </c>
      <c r="J653">
        <v>116</v>
      </c>
      <c r="K653">
        <v>10972</v>
      </c>
      <c r="L653">
        <v>318308</v>
      </c>
    </row>
    <row r="654" spans="1:12" x14ac:dyDescent="0.25">
      <c r="A654" t="s">
        <v>806</v>
      </c>
      <c r="B654" t="s">
        <v>806</v>
      </c>
      <c r="C654" t="s">
        <v>607</v>
      </c>
      <c r="D654" t="s">
        <v>607</v>
      </c>
      <c r="E654">
        <v>4773138</v>
      </c>
      <c r="F654" s="23">
        <v>44209</v>
      </c>
      <c r="G654">
        <v>1390249</v>
      </c>
      <c r="H654">
        <v>443211</v>
      </c>
      <c r="I654">
        <v>39102</v>
      </c>
      <c r="J654">
        <v>349</v>
      </c>
      <c r="K654">
        <v>38752</v>
      </c>
      <c r="L654">
        <v>420010</v>
      </c>
    </row>
    <row r="655" spans="1:12" x14ac:dyDescent="0.25">
      <c r="A655" t="s">
        <v>806</v>
      </c>
      <c r="B655" t="s">
        <v>806</v>
      </c>
      <c r="C655" t="s">
        <v>436</v>
      </c>
      <c r="D655" t="s">
        <v>436</v>
      </c>
      <c r="E655">
        <v>4138605</v>
      </c>
      <c r="F655" s="23">
        <v>44221</v>
      </c>
      <c r="G655">
        <v>1264005</v>
      </c>
      <c r="H655">
        <v>467387</v>
      </c>
      <c r="I655">
        <v>31009</v>
      </c>
      <c r="J655">
        <v>269</v>
      </c>
      <c r="K655">
        <v>30737</v>
      </c>
      <c r="L655">
        <v>177208</v>
      </c>
    </row>
    <row r="656" spans="1:12" x14ac:dyDescent="0.25">
      <c r="A656" t="s">
        <v>806</v>
      </c>
      <c r="B656" t="s">
        <v>806</v>
      </c>
      <c r="C656" t="s">
        <v>532</v>
      </c>
      <c r="D656" t="s">
        <v>532</v>
      </c>
      <c r="E656">
        <v>2037225</v>
      </c>
      <c r="F656" s="23">
        <v>44209</v>
      </c>
      <c r="G656">
        <v>978332</v>
      </c>
      <c r="H656">
        <v>256931</v>
      </c>
      <c r="I656">
        <v>11032</v>
      </c>
      <c r="J656">
        <v>193</v>
      </c>
      <c r="K656">
        <v>10838</v>
      </c>
      <c r="L656">
        <v>297054</v>
      </c>
    </row>
    <row r="657" spans="1:12" x14ac:dyDescent="0.25">
      <c r="A657" t="s">
        <v>806</v>
      </c>
      <c r="B657" t="s">
        <v>806</v>
      </c>
      <c r="C657" t="s">
        <v>365</v>
      </c>
      <c r="D657" t="s">
        <v>365</v>
      </c>
      <c r="E657">
        <v>3173752</v>
      </c>
      <c r="F657" s="23">
        <v>44210</v>
      </c>
      <c r="G657">
        <v>1480021</v>
      </c>
      <c r="H657">
        <v>456869</v>
      </c>
      <c r="I657">
        <v>16038</v>
      </c>
      <c r="J657">
        <v>163</v>
      </c>
      <c r="K657">
        <v>15875</v>
      </c>
      <c r="L657">
        <v>108519</v>
      </c>
    </row>
    <row r="658" spans="1:12" x14ac:dyDescent="0.25">
      <c r="A658" t="s">
        <v>806</v>
      </c>
      <c r="B658" t="s">
        <v>806</v>
      </c>
      <c r="C658" t="s">
        <v>703</v>
      </c>
      <c r="D658" t="s">
        <v>703</v>
      </c>
      <c r="E658">
        <v>5959798</v>
      </c>
      <c r="F658" s="23">
        <v>44210</v>
      </c>
      <c r="G658">
        <v>2731341</v>
      </c>
      <c r="H658">
        <v>862244</v>
      </c>
      <c r="I658">
        <v>78699</v>
      </c>
      <c r="J658">
        <v>1088</v>
      </c>
      <c r="K658">
        <v>77609</v>
      </c>
      <c r="L658">
        <v>768649</v>
      </c>
    </row>
    <row r="659" spans="1:12" x14ac:dyDescent="0.25">
      <c r="A659" t="s">
        <v>806</v>
      </c>
      <c r="B659" t="s">
        <v>806</v>
      </c>
      <c r="C659" t="s">
        <v>601</v>
      </c>
      <c r="D659" t="s">
        <v>601</v>
      </c>
      <c r="E659">
        <v>3404004</v>
      </c>
      <c r="F659" s="23">
        <v>44226</v>
      </c>
      <c r="G659">
        <v>1436175</v>
      </c>
      <c r="H659">
        <v>344694</v>
      </c>
      <c r="I659">
        <v>17104</v>
      </c>
      <c r="J659">
        <v>343</v>
      </c>
      <c r="K659">
        <v>16761</v>
      </c>
      <c r="L659">
        <v>395960</v>
      </c>
    </row>
    <row r="660" spans="1:12" x14ac:dyDescent="0.25">
      <c r="A660" t="s">
        <v>806</v>
      </c>
      <c r="B660" t="s">
        <v>806</v>
      </c>
      <c r="C660" t="s">
        <v>524</v>
      </c>
      <c r="D660" t="s">
        <v>524</v>
      </c>
      <c r="E660">
        <v>2335398</v>
      </c>
      <c r="F660" s="23">
        <v>44212</v>
      </c>
      <c r="G660">
        <v>989666</v>
      </c>
      <c r="H660">
        <v>250420</v>
      </c>
      <c r="I660">
        <v>11826</v>
      </c>
      <c r="J660">
        <v>148</v>
      </c>
      <c r="K660">
        <v>11676</v>
      </c>
      <c r="L660">
        <v>280201</v>
      </c>
    </row>
    <row r="661" spans="1:12" x14ac:dyDescent="0.25">
      <c r="A661" t="s">
        <v>806</v>
      </c>
      <c r="B661" t="s">
        <v>806</v>
      </c>
      <c r="C661" t="s">
        <v>514</v>
      </c>
      <c r="D661" t="s">
        <v>514</v>
      </c>
      <c r="E661">
        <v>3464228</v>
      </c>
      <c r="F661" s="23">
        <v>44226</v>
      </c>
      <c r="G661">
        <v>1638111</v>
      </c>
      <c r="H661">
        <v>576986</v>
      </c>
      <c r="I661">
        <v>32730</v>
      </c>
      <c r="J661">
        <v>420</v>
      </c>
      <c r="K661">
        <v>32309</v>
      </c>
      <c r="L661">
        <v>282752</v>
      </c>
    </row>
    <row r="662" spans="1:12" x14ac:dyDescent="0.25">
      <c r="A662" t="s">
        <v>806</v>
      </c>
      <c r="B662" t="s">
        <v>806</v>
      </c>
      <c r="C662" t="s">
        <v>555</v>
      </c>
      <c r="D662" t="s">
        <v>555</v>
      </c>
      <c r="E662">
        <v>2217020</v>
      </c>
      <c r="F662" s="23">
        <v>44209</v>
      </c>
      <c r="G662">
        <v>893786</v>
      </c>
      <c r="H662">
        <v>204352</v>
      </c>
      <c r="I662">
        <v>9438</v>
      </c>
      <c r="J662">
        <v>106</v>
      </c>
      <c r="K662">
        <v>9331</v>
      </c>
      <c r="L662">
        <v>314052</v>
      </c>
    </row>
    <row r="663" spans="1:12" x14ac:dyDescent="0.25">
      <c r="A663" t="s">
        <v>806</v>
      </c>
      <c r="B663" t="s">
        <v>806</v>
      </c>
      <c r="C663" t="s">
        <v>535</v>
      </c>
      <c r="D663" t="s">
        <v>535</v>
      </c>
      <c r="E663">
        <v>1714300</v>
      </c>
      <c r="F663" s="23">
        <v>44227</v>
      </c>
      <c r="G663">
        <v>799506</v>
      </c>
      <c r="H663">
        <v>195105</v>
      </c>
      <c r="I663">
        <v>8159</v>
      </c>
      <c r="J663">
        <v>98</v>
      </c>
      <c r="K663">
        <v>8061</v>
      </c>
      <c r="L663">
        <v>296685</v>
      </c>
    </row>
    <row r="664" spans="1:12" x14ac:dyDescent="0.25">
      <c r="A664" t="s">
        <v>806</v>
      </c>
      <c r="B664" t="s">
        <v>806</v>
      </c>
      <c r="C664" t="s">
        <v>620</v>
      </c>
      <c r="D664" t="s">
        <v>620</v>
      </c>
      <c r="E664">
        <v>3002376</v>
      </c>
      <c r="F664" s="23">
        <v>44209</v>
      </c>
      <c r="G664">
        <v>1743273</v>
      </c>
      <c r="H664">
        <v>538827</v>
      </c>
      <c r="I664">
        <v>20361</v>
      </c>
      <c r="J664">
        <v>444</v>
      </c>
      <c r="K664">
        <v>19916</v>
      </c>
      <c r="L664">
        <v>447375</v>
      </c>
    </row>
    <row r="665" spans="1:12" x14ac:dyDescent="0.25">
      <c r="A665" t="s">
        <v>806</v>
      </c>
      <c r="B665" t="s">
        <v>806</v>
      </c>
      <c r="C665" t="s">
        <v>502</v>
      </c>
      <c r="D665" t="s">
        <v>502</v>
      </c>
      <c r="E665">
        <v>1274815</v>
      </c>
      <c r="F665" s="23">
        <v>44227</v>
      </c>
      <c r="G665">
        <v>604968</v>
      </c>
      <c r="H665">
        <v>206438</v>
      </c>
      <c r="I665">
        <v>12976</v>
      </c>
      <c r="J665">
        <v>45</v>
      </c>
      <c r="K665">
        <v>12931</v>
      </c>
      <c r="L665">
        <v>253085</v>
      </c>
    </row>
    <row r="666" spans="1:12" x14ac:dyDescent="0.25">
      <c r="A666" t="s">
        <v>806</v>
      </c>
      <c r="B666" t="s">
        <v>806</v>
      </c>
      <c r="C666" t="s">
        <v>483</v>
      </c>
      <c r="D666" t="s">
        <v>483</v>
      </c>
      <c r="E666">
        <v>1114615</v>
      </c>
      <c r="F666" s="23">
        <v>44227</v>
      </c>
      <c r="G666">
        <v>515155</v>
      </c>
      <c r="H666">
        <v>181654</v>
      </c>
      <c r="I666">
        <v>4388</v>
      </c>
      <c r="J666">
        <v>35</v>
      </c>
      <c r="K666">
        <v>4353</v>
      </c>
      <c r="L666">
        <v>223760</v>
      </c>
    </row>
    <row r="667" spans="1:12" x14ac:dyDescent="0.25">
      <c r="A667" t="s">
        <v>806</v>
      </c>
      <c r="B667" t="s">
        <v>806</v>
      </c>
      <c r="C667" t="s">
        <v>539</v>
      </c>
      <c r="D667" t="s">
        <v>539</v>
      </c>
      <c r="E667">
        <v>2553526</v>
      </c>
      <c r="F667" s="23">
        <v>44227</v>
      </c>
      <c r="G667">
        <v>1225133</v>
      </c>
      <c r="H667">
        <v>479630</v>
      </c>
      <c r="I667">
        <v>9373</v>
      </c>
      <c r="J667">
        <v>100</v>
      </c>
      <c r="K667">
        <v>9273</v>
      </c>
      <c r="L667">
        <v>299733</v>
      </c>
    </row>
    <row r="668" spans="1:12" x14ac:dyDescent="0.25">
      <c r="A668" t="s">
        <v>806</v>
      </c>
      <c r="B668" t="s">
        <v>806</v>
      </c>
      <c r="C668" t="s">
        <v>531</v>
      </c>
      <c r="D668" t="s">
        <v>531</v>
      </c>
      <c r="E668">
        <v>4474446</v>
      </c>
      <c r="F668" s="23">
        <v>44224</v>
      </c>
      <c r="G668">
        <v>2139996</v>
      </c>
      <c r="H668">
        <v>497241</v>
      </c>
      <c r="I668">
        <v>12398</v>
      </c>
      <c r="J668">
        <v>185</v>
      </c>
      <c r="K668">
        <v>12211</v>
      </c>
      <c r="L668">
        <v>295672</v>
      </c>
    </row>
    <row r="669" spans="1:12" x14ac:dyDescent="0.25">
      <c r="A669" t="s">
        <v>806</v>
      </c>
      <c r="B669" t="s">
        <v>806</v>
      </c>
      <c r="C669" t="s">
        <v>552</v>
      </c>
      <c r="D669" t="s">
        <v>552</v>
      </c>
      <c r="E669">
        <v>1862612</v>
      </c>
      <c r="F669" s="23">
        <v>44227</v>
      </c>
      <c r="G669">
        <v>812891</v>
      </c>
      <c r="H669">
        <v>236871</v>
      </c>
      <c r="I669">
        <v>16807</v>
      </c>
      <c r="J669">
        <v>251</v>
      </c>
      <c r="K669">
        <v>16556</v>
      </c>
      <c r="L669">
        <v>314578</v>
      </c>
    </row>
    <row r="670" spans="1:12" x14ac:dyDescent="0.25">
      <c r="A670" t="s">
        <v>806</v>
      </c>
      <c r="B670" t="s">
        <v>806</v>
      </c>
      <c r="C670" t="s">
        <v>556</v>
      </c>
      <c r="D670" t="s">
        <v>556</v>
      </c>
      <c r="E670">
        <v>3790922</v>
      </c>
      <c r="F670" s="23">
        <v>44227</v>
      </c>
      <c r="G670">
        <v>1178195</v>
      </c>
      <c r="H670">
        <v>370998</v>
      </c>
      <c r="I670">
        <v>14915</v>
      </c>
      <c r="J670">
        <v>138</v>
      </c>
      <c r="K670">
        <v>14777</v>
      </c>
      <c r="L670">
        <v>316852</v>
      </c>
    </row>
    <row r="671" spans="1:12" x14ac:dyDescent="0.25">
      <c r="A671" t="s">
        <v>806</v>
      </c>
      <c r="B671" t="s">
        <v>806</v>
      </c>
      <c r="C671" t="s">
        <v>542</v>
      </c>
      <c r="D671" t="s">
        <v>542</v>
      </c>
      <c r="E671">
        <v>3110595</v>
      </c>
      <c r="F671" s="23">
        <v>44206</v>
      </c>
      <c r="G671">
        <v>1554190</v>
      </c>
      <c r="H671">
        <v>420513</v>
      </c>
      <c r="I671">
        <v>15011</v>
      </c>
      <c r="J671">
        <v>254</v>
      </c>
      <c r="K671">
        <v>14757</v>
      </c>
      <c r="L671">
        <v>306391</v>
      </c>
    </row>
    <row r="672" spans="1:12" x14ac:dyDescent="0.25">
      <c r="A672" t="s">
        <v>806</v>
      </c>
      <c r="B672" t="s">
        <v>806</v>
      </c>
      <c r="C672" t="s">
        <v>677</v>
      </c>
      <c r="D672" t="s">
        <v>677</v>
      </c>
      <c r="E672">
        <v>3682194</v>
      </c>
      <c r="F672" s="23">
        <v>44227</v>
      </c>
      <c r="G672">
        <v>2109381</v>
      </c>
      <c r="H672">
        <v>843905</v>
      </c>
      <c r="I672">
        <v>85501</v>
      </c>
      <c r="J672">
        <v>971</v>
      </c>
      <c r="K672">
        <v>84528</v>
      </c>
      <c r="L672">
        <v>638260</v>
      </c>
    </row>
    <row r="673" spans="1:12" x14ac:dyDescent="0.25">
      <c r="A673" t="s">
        <v>805</v>
      </c>
      <c r="B673" t="s">
        <v>805</v>
      </c>
      <c r="C673" t="s">
        <v>338</v>
      </c>
      <c r="D673" t="s">
        <v>338</v>
      </c>
      <c r="E673">
        <v>621927</v>
      </c>
      <c r="F673" s="23">
        <v>44226</v>
      </c>
      <c r="G673">
        <v>378242</v>
      </c>
      <c r="H673">
        <v>215715</v>
      </c>
      <c r="I673">
        <v>12190</v>
      </c>
      <c r="J673">
        <v>196</v>
      </c>
      <c r="K673">
        <v>11378</v>
      </c>
      <c r="L673">
        <v>90538</v>
      </c>
    </row>
    <row r="674" spans="1:12" x14ac:dyDescent="0.25">
      <c r="A674" t="s">
        <v>805</v>
      </c>
      <c r="B674" t="s">
        <v>805</v>
      </c>
      <c r="C674" t="s">
        <v>283</v>
      </c>
      <c r="D674" t="s">
        <v>283</v>
      </c>
      <c r="E674">
        <v>259840</v>
      </c>
      <c r="F674" s="23">
        <v>44226</v>
      </c>
      <c r="G674">
        <v>183447</v>
      </c>
      <c r="H674">
        <v>131244</v>
      </c>
      <c r="I674">
        <v>5764</v>
      </c>
      <c r="J674">
        <v>60</v>
      </c>
      <c r="K674">
        <v>5678</v>
      </c>
      <c r="L674">
        <v>58508</v>
      </c>
    </row>
    <row r="675" spans="1:12" x14ac:dyDescent="0.25">
      <c r="A675" t="s">
        <v>805</v>
      </c>
      <c r="B675" t="s">
        <v>805</v>
      </c>
      <c r="C675" t="s">
        <v>347</v>
      </c>
      <c r="D675" t="s">
        <v>347</v>
      </c>
      <c r="E675">
        <v>391114</v>
      </c>
      <c r="F675" s="23">
        <v>44226</v>
      </c>
      <c r="G675">
        <v>273850</v>
      </c>
      <c r="H675">
        <v>191420</v>
      </c>
      <c r="I675">
        <v>12242</v>
      </c>
      <c r="J675">
        <v>62</v>
      </c>
      <c r="K675">
        <v>11972</v>
      </c>
      <c r="L675">
        <v>96511</v>
      </c>
    </row>
    <row r="676" spans="1:12" x14ac:dyDescent="0.25">
      <c r="A676" t="s">
        <v>805</v>
      </c>
      <c r="B676" t="s">
        <v>805</v>
      </c>
      <c r="C676" t="s">
        <v>357</v>
      </c>
      <c r="D676" t="s">
        <v>357</v>
      </c>
      <c r="E676">
        <v>259315</v>
      </c>
      <c r="F676" s="23">
        <v>44226</v>
      </c>
      <c r="G676">
        <v>183354</v>
      </c>
      <c r="H676">
        <v>119870</v>
      </c>
      <c r="I676">
        <v>7603</v>
      </c>
      <c r="J676">
        <v>53</v>
      </c>
      <c r="K676">
        <v>7358</v>
      </c>
      <c r="L676">
        <v>98869</v>
      </c>
    </row>
    <row r="677" spans="1:12" x14ac:dyDescent="0.25">
      <c r="A677" t="s">
        <v>805</v>
      </c>
      <c r="B677" t="s">
        <v>805</v>
      </c>
      <c r="C677" t="s">
        <v>609</v>
      </c>
      <c r="D677" t="s">
        <v>609</v>
      </c>
      <c r="E677">
        <v>1698560</v>
      </c>
      <c r="F677" s="23">
        <v>44226</v>
      </c>
      <c r="G677">
        <v>1465464</v>
      </c>
      <c r="H677">
        <v>793803</v>
      </c>
      <c r="I677">
        <v>112363</v>
      </c>
      <c r="J677">
        <v>2521</v>
      </c>
      <c r="K677">
        <v>108137</v>
      </c>
      <c r="L677">
        <v>457677</v>
      </c>
    </row>
    <row r="678" spans="1:12" x14ac:dyDescent="0.25">
      <c r="A678" t="s">
        <v>805</v>
      </c>
      <c r="B678" t="s">
        <v>805</v>
      </c>
      <c r="C678" t="s">
        <v>595</v>
      </c>
      <c r="D678" t="s">
        <v>595</v>
      </c>
      <c r="E678">
        <v>1927029</v>
      </c>
      <c r="F678" s="23">
        <v>44226</v>
      </c>
      <c r="G678">
        <v>1456257</v>
      </c>
      <c r="H678">
        <v>635360</v>
      </c>
      <c r="I678">
        <v>51498</v>
      </c>
      <c r="J678">
        <v>1019</v>
      </c>
      <c r="K678">
        <v>49096</v>
      </c>
      <c r="L678">
        <v>395291</v>
      </c>
    </row>
    <row r="679" spans="1:12" x14ac:dyDescent="0.25">
      <c r="A679" t="s">
        <v>805</v>
      </c>
      <c r="B679" t="s">
        <v>805</v>
      </c>
      <c r="C679" t="s">
        <v>467</v>
      </c>
      <c r="D679" t="s">
        <v>467</v>
      </c>
      <c r="E679">
        <v>955128</v>
      </c>
      <c r="F679" s="23">
        <v>44226</v>
      </c>
      <c r="G679">
        <v>722854</v>
      </c>
      <c r="H679">
        <v>398680</v>
      </c>
      <c r="I679">
        <v>39232</v>
      </c>
      <c r="J679">
        <v>944</v>
      </c>
      <c r="K679">
        <v>38140</v>
      </c>
      <c r="L679">
        <v>224038</v>
      </c>
    </row>
    <row r="680" spans="1:12" x14ac:dyDescent="0.25">
      <c r="A680" t="s">
        <v>805</v>
      </c>
      <c r="B680" t="s">
        <v>805</v>
      </c>
      <c r="C680" t="s">
        <v>413</v>
      </c>
      <c r="D680" t="s">
        <v>413</v>
      </c>
      <c r="E680">
        <v>686527</v>
      </c>
      <c r="F680" s="23">
        <v>44226</v>
      </c>
      <c r="G680">
        <v>431320</v>
      </c>
      <c r="H680">
        <v>229262</v>
      </c>
      <c r="I680">
        <v>17686</v>
      </c>
      <c r="J680">
        <v>315</v>
      </c>
      <c r="K680">
        <v>16668</v>
      </c>
      <c r="L680">
        <v>147721</v>
      </c>
    </row>
    <row r="681" spans="1:12" x14ac:dyDescent="0.25">
      <c r="A681" t="s">
        <v>805</v>
      </c>
      <c r="B681" t="s">
        <v>805</v>
      </c>
      <c r="C681" t="s">
        <v>319</v>
      </c>
      <c r="D681" t="s">
        <v>319</v>
      </c>
      <c r="E681">
        <v>485993</v>
      </c>
      <c r="F681" s="23">
        <v>44226</v>
      </c>
      <c r="G681">
        <v>318644</v>
      </c>
      <c r="H681">
        <v>183765</v>
      </c>
      <c r="I681">
        <v>10260</v>
      </c>
      <c r="J681">
        <v>181</v>
      </c>
      <c r="K681">
        <v>9962</v>
      </c>
      <c r="L681">
        <v>77816</v>
      </c>
    </row>
    <row r="682" spans="1:12" x14ac:dyDescent="0.25">
      <c r="A682" t="s">
        <v>805</v>
      </c>
      <c r="B682" t="s">
        <v>805</v>
      </c>
      <c r="C682" t="s">
        <v>273</v>
      </c>
      <c r="D682" t="s">
        <v>273</v>
      </c>
      <c r="E682">
        <v>236857</v>
      </c>
      <c r="F682" s="23">
        <v>44226</v>
      </c>
      <c r="G682">
        <v>170911</v>
      </c>
      <c r="H682">
        <v>113480</v>
      </c>
      <c r="I682">
        <v>8800</v>
      </c>
      <c r="J682">
        <v>106</v>
      </c>
      <c r="K682">
        <v>8535</v>
      </c>
      <c r="L682">
        <v>56778</v>
      </c>
    </row>
    <row r="683" spans="1:12" x14ac:dyDescent="0.25">
      <c r="A683" t="s">
        <v>805</v>
      </c>
      <c r="B683" t="s">
        <v>805</v>
      </c>
      <c r="C683" t="s">
        <v>372</v>
      </c>
      <c r="D683" t="s">
        <v>372</v>
      </c>
      <c r="E683">
        <v>616409</v>
      </c>
      <c r="F683" s="23">
        <v>44226</v>
      </c>
      <c r="G683">
        <v>381493</v>
      </c>
      <c r="H683">
        <v>206527</v>
      </c>
      <c r="I683">
        <v>15835</v>
      </c>
      <c r="J683">
        <v>108</v>
      </c>
      <c r="K683">
        <v>14827</v>
      </c>
      <c r="L683">
        <v>113028</v>
      </c>
    </row>
    <row r="684" spans="1:12" x14ac:dyDescent="0.25">
      <c r="A684" t="s">
        <v>805</v>
      </c>
      <c r="B684" t="s">
        <v>805</v>
      </c>
      <c r="C684" t="s">
        <v>577</v>
      </c>
      <c r="D684" t="s">
        <v>577</v>
      </c>
      <c r="E684">
        <v>1648367</v>
      </c>
      <c r="F684" s="23">
        <v>44226</v>
      </c>
      <c r="G684">
        <v>1277738</v>
      </c>
      <c r="H684">
        <v>518326</v>
      </c>
      <c r="I684">
        <v>37875</v>
      </c>
      <c r="J684">
        <v>761</v>
      </c>
      <c r="K684">
        <v>36315</v>
      </c>
      <c r="L684">
        <v>356229</v>
      </c>
    </row>
    <row r="685" spans="1:12" x14ac:dyDescent="0.25">
      <c r="A685" t="s">
        <v>805</v>
      </c>
      <c r="B685" t="s">
        <v>805</v>
      </c>
      <c r="C685" t="s">
        <v>392</v>
      </c>
      <c r="D685" t="s">
        <v>392</v>
      </c>
      <c r="E685">
        <v>329686</v>
      </c>
      <c r="F685" s="23">
        <v>44226</v>
      </c>
      <c r="G685">
        <v>234425</v>
      </c>
      <c r="H685">
        <v>160687</v>
      </c>
      <c r="I685">
        <v>12548</v>
      </c>
      <c r="J685">
        <v>74</v>
      </c>
      <c r="K685">
        <v>12129</v>
      </c>
      <c r="L685">
        <v>126300</v>
      </c>
    </row>
    <row r="686" spans="1:12" x14ac:dyDescent="0.25">
      <c r="A686" t="s">
        <v>807</v>
      </c>
      <c r="B686" t="s">
        <v>807</v>
      </c>
      <c r="C686" t="s">
        <v>725</v>
      </c>
      <c r="D686" t="s">
        <v>725</v>
      </c>
      <c r="E686">
        <v>1700000</v>
      </c>
      <c r="G686">
        <v>949775</v>
      </c>
      <c r="H686">
        <v>353666</v>
      </c>
      <c r="I686">
        <v>15589</v>
      </c>
      <c r="J686">
        <v>102</v>
      </c>
      <c r="K686">
        <v>15441</v>
      </c>
      <c r="L686">
        <v>840794</v>
      </c>
    </row>
    <row r="687" spans="1:12" x14ac:dyDescent="0.25">
      <c r="A687" t="s">
        <v>807</v>
      </c>
      <c r="B687" t="s">
        <v>807</v>
      </c>
      <c r="C687" t="s">
        <v>762</v>
      </c>
      <c r="D687" t="s">
        <v>762</v>
      </c>
      <c r="E687">
        <v>3596292</v>
      </c>
      <c r="G687">
        <v>2245147</v>
      </c>
      <c r="H687">
        <v>706177</v>
      </c>
      <c r="I687">
        <v>36313</v>
      </c>
      <c r="J687">
        <v>274</v>
      </c>
      <c r="K687">
        <v>35839</v>
      </c>
      <c r="L687">
        <v>1780339</v>
      </c>
    </row>
    <row r="688" spans="1:12" x14ac:dyDescent="0.25">
      <c r="A688" t="s">
        <v>807</v>
      </c>
      <c r="B688" t="s">
        <v>807</v>
      </c>
      <c r="C688" t="s">
        <v>761</v>
      </c>
      <c r="D688" t="s">
        <v>761</v>
      </c>
      <c r="E688">
        <v>3502387</v>
      </c>
      <c r="G688">
        <v>2152966</v>
      </c>
      <c r="H688">
        <v>846286</v>
      </c>
      <c r="I688">
        <v>41197</v>
      </c>
      <c r="J688">
        <v>286</v>
      </c>
      <c r="K688">
        <v>40727</v>
      </c>
      <c r="L688">
        <v>1736768</v>
      </c>
    </row>
    <row r="689" spans="1:12" x14ac:dyDescent="0.25">
      <c r="A689" t="s">
        <v>807</v>
      </c>
      <c r="B689" t="s">
        <v>807</v>
      </c>
      <c r="C689" t="s">
        <v>752</v>
      </c>
      <c r="D689" t="s">
        <v>752</v>
      </c>
      <c r="E689">
        <v>2822780</v>
      </c>
      <c r="G689">
        <v>1444232</v>
      </c>
      <c r="H689">
        <v>421663</v>
      </c>
      <c r="I689">
        <v>29275</v>
      </c>
      <c r="J689">
        <v>97</v>
      </c>
      <c r="K689">
        <v>29060</v>
      </c>
      <c r="L689">
        <v>1397799</v>
      </c>
    </row>
    <row r="690" spans="1:12" x14ac:dyDescent="0.25">
      <c r="A690" t="s">
        <v>807</v>
      </c>
      <c r="B690" t="s">
        <v>807</v>
      </c>
      <c r="C690" t="s">
        <v>723</v>
      </c>
      <c r="D690" t="s">
        <v>723</v>
      </c>
      <c r="E690">
        <v>1670931</v>
      </c>
      <c r="G690">
        <v>1063493</v>
      </c>
      <c r="H690">
        <v>363056</v>
      </c>
      <c r="I690">
        <v>17889</v>
      </c>
      <c r="J690">
        <v>170</v>
      </c>
      <c r="K690">
        <v>17573</v>
      </c>
      <c r="L690">
        <v>827700</v>
      </c>
    </row>
    <row r="691" spans="1:12" x14ac:dyDescent="0.25">
      <c r="A691" t="s">
        <v>807</v>
      </c>
      <c r="B691" t="s">
        <v>807</v>
      </c>
      <c r="C691" t="s">
        <v>732</v>
      </c>
      <c r="D691" t="s">
        <v>732</v>
      </c>
      <c r="E691">
        <v>1842034</v>
      </c>
      <c r="G691">
        <v>1324555</v>
      </c>
      <c r="H691">
        <v>664306</v>
      </c>
      <c r="I691">
        <v>57143</v>
      </c>
      <c r="J691">
        <v>539</v>
      </c>
      <c r="K691">
        <v>56326</v>
      </c>
      <c r="L691">
        <v>931168</v>
      </c>
    </row>
    <row r="692" spans="1:12" x14ac:dyDescent="0.25">
      <c r="A692" t="s">
        <v>807</v>
      </c>
      <c r="B692" t="s">
        <v>807</v>
      </c>
      <c r="C692" t="s">
        <v>775</v>
      </c>
      <c r="D692" t="s">
        <v>775</v>
      </c>
      <c r="E692">
        <v>5520389</v>
      </c>
      <c r="G692">
        <v>3368156</v>
      </c>
      <c r="H692">
        <v>1343978</v>
      </c>
      <c r="I692">
        <v>86300</v>
      </c>
      <c r="J692">
        <v>990</v>
      </c>
      <c r="K692">
        <v>84650</v>
      </c>
      <c r="L692">
        <v>2748140</v>
      </c>
    </row>
    <row r="693" spans="1:12" x14ac:dyDescent="0.25">
      <c r="A693" t="s">
        <v>807</v>
      </c>
      <c r="B693" t="s">
        <v>807</v>
      </c>
      <c r="C693" t="s">
        <v>770</v>
      </c>
      <c r="D693" t="s">
        <v>770</v>
      </c>
      <c r="E693">
        <v>4841638</v>
      </c>
      <c r="G693">
        <v>2905925</v>
      </c>
      <c r="H693">
        <v>1254076</v>
      </c>
      <c r="I693">
        <v>98757</v>
      </c>
      <c r="J693">
        <v>1524</v>
      </c>
      <c r="K693">
        <v>96567</v>
      </c>
      <c r="L693">
        <v>2421781</v>
      </c>
    </row>
    <row r="694" spans="1:12" x14ac:dyDescent="0.25">
      <c r="A694" t="s">
        <v>807</v>
      </c>
      <c r="B694" t="s">
        <v>807</v>
      </c>
      <c r="C694" t="s">
        <v>763</v>
      </c>
      <c r="D694" t="s">
        <v>763</v>
      </c>
      <c r="E694">
        <v>3869675</v>
      </c>
      <c r="G694">
        <v>1144138</v>
      </c>
      <c r="H694">
        <v>410719</v>
      </c>
      <c r="I694">
        <v>41982</v>
      </c>
      <c r="J694">
        <v>572</v>
      </c>
      <c r="K694">
        <v>41256</v>
      </c>
      <c r="L694">
        <v>1917131</v>
      </c>
    </row>
    <row r="695" spans="1:12" x14ac:dyDescent="0.25">
      <c r="A695" t="s">
        <v>807</v>
      </c>
      <c r="B695" t="s">
        <v>807</v>
      </c>
      <c r="C695" t="s">
        <v>669</v>
      </c>
      <c r="D695" t="s">
        <v>669</v>
      </c>
      <c r="E695">
        <v>1136548</v>
      </c>
      <c r="G695">
        <v>714456</v>
      </c>
      <c r="H695">
        <v>211586</v>
      </c>
      <c r="I695">
        <v>12135</v>
      </c>
      <c r="J695">
        <v>27</v>
      </c>
      <c r="K695">
        <v>12063</v>
      </c>
      <c r="L695">
        <v>562976</v>
      </c>
    </row>
    <row r="696" spans="1:12" x14ac:dyDescent="0.25">
      <c r="A696" t="s">
        <v>807</v>
      </c>
      <c r="B696" t="s">
        <v>807</v>
      </c>
      <c r="C696" t="s">
        <v>399</v>
      </c>
      <c r="D696" t="s">
        <v>399</v>
      </c>
      <c r="E696">
        <v>251642</v>
      </c>
      <c r="G696">
        <v>180713</v>
      </c>
      <c r="H696">
        <v>124420</v>
      </c>
      <c r="I696">
        <v>7036</v>
      </c>
      <c r="J696">
        <v>54</v>
      </c>
      <c r="K696">
        <v>6950</v>
      </c>
      <c r="L696">
        <v>126822</v>
      </c>
    </row>
    <row r="697" spans="1:12" x14ac:dyDescent="0.25">
      <c r="A697" t="s">
        <v>807</v>
      </c>
      <c r="B697" t="s">
        <v>807</v>
      </c>
      <c r="C697" t="s">
        <v>768</v>
      </c>
      <c r="D697" t="s">
        <v>768</v>
      </c>
      <c r="E697">
        <v>4486679</v>
      </c>
      <c r="G697">
        <v>4784084</v>
      </c>
      <c r="H697">
        <v>3039486</v>
      </c>
      <c r="I697">
        <v>322541</v>
      </c>
      <c r="J697">
        <v>5152</v>
      </c>
      <c r="K697">
        <v>315146</v>
      </c>
      <c r="L697">
        <v>2359743</v>
      </c>
    </row>
    <row r="698" spans="1:12" x14ac:dyDescent="0.25">
      <c r="A698" t="s">
        <v>807</v>
      </c>
      <c r="B698" t="s">
        <v>807</v>
      </c>
      <c r="C698" t="s">
        <v>766</v>
      </c>
      <c r="D698" t="s">
        <v>766</v>
      </c>
      <c r="E698">
        <v>3997970</v>
      </c>
      <c r="G698">
        <v>2029144</v>
      </c>
      <c r="H698">
        <v>590497</v>
      </c>
      <c r="I698">
        <v>33406</v>
      </c>
      <c r="J698">
        <v>186</v>
      </c>
      <c r="K698">
        <v>33121</v>
      </c>
      <c r="L698">
        <v>1975708</v>
      </c>
    </row>
    <row r="699" spans="1:12" x14ac:dyDescent="0.25">
      <c r="A699" t="s">
        <v>807</v>
      </c>
      <c r="B699" t="s">
        <v>807</v>
      </c>
      <c r="C699" t="s">
        <v>777</v>
      </c>
      <c r="D699" t="s">
        <v>777</v>
      </c>
      <c r="E699">
        <v>7102430</v>
      </c>
      <c r="G699">
        <v>3952659</v>
      </c>
      <c r="H699">
        <v>976111</v>
      </c>
      <c r="I699">
        <v>33993</v>
      </c>
      <c r="J699">
        <v>328</v>
      </c>
      <c r="K699">
        <v>33605</v>
      </c>
      <c r="L699">
        <v>3497187</v>
      </c>
    </row>
    <row r="700" spans="1:12" x14ac:dyDescent="0.25">
      <c r="A700" t="s">
        <v>807</v>
      </c>
      <c r="B700" t="s">
        <v>807</v>
      </c>
      <c r="C700" t="s">
        <v>772</v>
      </c>
      <c r="D700" t="s">
        <v>772</v>
      </c>
      <c r="E700">
        <v>5168488</v>
      </c>
      <c r="G700">
        <v>2798942</v>
      </c>
      <c r="H700">
        <v>884320</v>
      </c>
      <c r="I700">
        <v>73333</v>
      </c>
      <c r="J700">
        <v>859</v>
      </c>
      <c r="K700">
        <v>72054</v>
      </c>
      <c r="L700">
        <v>2569225</v>
      </c>
    </row>
    <row r="701" spans="1:12" x14ac:dyDescent="0.25">
      <c r="A701" t="s">
        <v>807</v>
      </c>
      <c r="B701" t="s">
        <v>807</v>
      </c>
      <c r="C701" t="s">
        <v>779</v>
      </c>
      <c r="D701" t="s">
        <v>779</v>
      </c>
      <c r="E701">
        <v>10082852</v>
      </c>
      <c r="G701">
        <v>6547702</v>
      </c>
      <c r="H701">
        <v>2720315</v>
      </c>
      <c r="I701">
        <v>329257</v>
      </c>
      <c r="J701">
        <v>4833</v>
      </c>
      <c r="K701">
        <v>323097</v>
      </c>
      <c r="L701">
        <v>5105225</v>
      </c>
    </row>
    <row r="702" spans="1:12" x14ac:dyDescent="0.25">
      <c r="A702" t="s">
        <v>807</v>
      </c>
      <c r="B702" t="s">
        <v>807</v>
      </c>
      <c r="C702" t="s">
        <v>754</v>
      </c>
      <c r="D702" t="s">
        <v>754</v>
      </c>
      <c r="E702">
        <v>2882031</v>
      </c>
      <c r="G702">
        <v>1789611</v>
      </c>
      <c r="H702">
        <v>677747</v>
      </c>
      <c r="I702">
        <v>57778</v>
      </c>
      <c r="J702">
        <v>356</v>
      </c>
      <c r="K702">
        <v>57184</v>
      </c>
      <c r="L702">
        <v>1441084</v>
      </c>
    </row>
    <row r="703" spans="1:12" x14ac:dyDescent="0.25">
      <c r="A703" t="s">
        <v>807</v>
      </c>
      <c r="B703" t="s">
        <v>807</v>
      </c>
      <c r="C703" t="s">
        <v>771</v>
      </c>
      <c r="D703" t="s">
        <v>771</v>
      </c>
      <c r="E703">
        <v>5094238</v>
      </c>
      <c r="G703">
        <v>2758576</v>
      </c>
      <c r="H703">
        <v>877978</v>
      </c>
      <c r="I703">
        <v>53581</v>
      </c>
      <c r="J703">
        <v>507</v>
      </c>
      <c r="K703">
        <v>52820</v>
      </c>
      <c r="L703">
        <v>2522967</v>
      </c>
    </row>
    <row r="704" spans="1:12" x14ac:dyDescent="0.25">
      <c r="A704" t="s">
        <v>807</v>
      </c>
      <c r="B704" t="s">
        <v>807</v>
      </c>
      <c r="C704" t="s">
        <v>769</v>
      </c>
      <c r="D704" t="s">
        <v>769</v>
      </c>
      <c r="E704">
        <v>4835532</v>
      </c>
      <c r="G704">
        <v>2596246</v>
      </c>
      <c r="H704">
        <v>859528</v>
      </c>
      <c r="I704">
        <v>42005</v>
      </c>
      <c r="J704">
        <v>198</v>
      </c>
      <c r="K704">
        <v>41588</v>
      </c>
      <c r="L704">
        <v>2390413</v>
      </c>
    </row>
    <row r="705" spans="1:12" x14ac:dyDescent="0.25">
      <c r="A705" t="s">
        <v>807</v>
      </c>
      <c r="B705" t="s">
        <v>807</v>
      </c>
      <c r="C705" t="s">
        <v>767</v>
      </c>
      <c r="D705" t="s">
        <v>767</v>
      </c>
      <c r="E705">
        <v>4417377</v>
      </c>
      <c r="G705">
        <v>3560589</v>
      </c>
      <c r="H705">
        <v>1471674</v>
      </c>
      <c r="I705">
        <v>63098</v>
      </c>
      <c r="J705">
        <v>397</v>
      </c>
      <c r="K705">
        <v>62549</v>
      </c>
      <c r="L705">
        <v>2196063</v>
      </c>
    </row>
    <row r="706" spans="1:12" x14ac:dyDescent="0.25">
      <c r="A706" t="s">
        <v>807</v>
      </c>
      <c r="B706" t="s">
        <v>807</v>
      </c>
      <c r="C706" t="s">
        <v>757</v>
      </c>
      <c r="D706" t="s">
        <v>757</v>
      </c>
      <c r="E706">
        <v>2927965</v>
      </c>
      <c r="G706">
        <v>1679941</v>
      </c>
      <c r="H706">
        <v>492310</v>
      </c>
      <c r="I706">
        <v>19419</v>
      </c>
      <c r="J706">
        <v>113</v>
      </c>
      <c r="K706">
        <v>19283</v>
      </c>
      <c r="L706">
        <v>1444412</v>
      </c>
    </row>
    <row r="707" spans="1:12" x14ac:dyDescent="0.25">
      <c r="A707" t="s">
        <v>807</v>
      </c>
      <c r="B707" t="s">
        <v>807</v>
      </c>
      <c r="C707" t="s">
        <v>778</v>
      </c>
      <c r="D707" t="s">
        <v>778</v>
      </c>
      <c r="E707">
        <v>8153176</v>
      </c>
      <c r="G707">
        <v>4850898</v>
      </c>
      <c r="H707">
        <v>1832073</v>
      </c>
      <c r="I707">
        <v>100957</v>
      </c>
      <c r="J707">
        <v>1336</v>
      </c>
      <c r="K707">
        <v>98950</v>
      </c>
      <c r="L707">
        <v>4045534</v>
      </c>
    </row>
    <row r="708" spans="1:12" x14ac:dyDescent="0.25">
      <c r="A708" t="s">
        <v>807</v>
      </c>
      <c r="B708" t="s">
        <v>807</v>
      </c>
      <c r="C708" t="s">
        <v>758</v>
      </c>
      <c r="D708" t="s">
        <v>758</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C17"/>
  <sheetViews>
    <sheetView showGridLines="0" topLeftCell="E1" zoomScaleNormal="100" workbookViewId="0">
      <selection activeCell="B1" sqref="B1:AC3"/>
    </sheetView>
  </sheetViews>
  <sheetFormatPr defaultRowHeight="15" x14ac:dyDescent="0.25"/>
  <cols>
    <col min="24" max="24" width="9.140625" customWidth="1"/>
    <col min="25" max="25" width="8.85546875" customWidth="1"/>
    <col min="26" max="26" width="12.140625" customWidth="1"/>
  </cols>
  <sheetData>
    <row r="1" spans="2:29" x14ac:dyDescent="0.25">
      <c r="B1" s="55" t="s">
        <v>55</v>
      </c>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2:29" x14ac:dyDescent="0.2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2:29" x14ac:dyDescent="0.2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8" spans="2:29" ht="33" customHeight="1" x14ac:dyDescent="0.25">
      <c r="W8" s="56" t="str">
        <f>_xlfn.CONCAT("Confirmation Rate in ",Data_1!T3," ",Data_1!T2)</f>
        <v>Confirmation Rate in August 2021</v>
      </c>
      <c r="X8" s="57"/>
      <c r="Y8" s="58"/>
      <c r="Z8" s="29">
        <f>Data_1!W17</f>
        <v>2.0474539320872742E-2</v>
      </c>
    </row>
    <row r="9" spans="2:29" x14ac:dyDescent="0.25">
      <c r="W9" s="21"/>
      <c r="Z9" s="22"/>
    </row>
    <row r="10" spans="2:29" x14ac:dyDescent="0.25">
      <c r="W10" s="59" t="str">
        <f>_xlfn.CONCAT("Confirmation Rate till ",Data_1!T3," ",Data_1!T2)</f>
        <v>Confirmation Rate till August 2021</v>
      </c>
      <c r="X10" s="60"/>
      <c r="Y10" s="61"/>
      <c r="Z10" s="53">
        <f>Data_1!W18</f>
        <v>6.044879085790178E-2</v>
      </c>
    </row>
    <row r="11" spans="2:29" x14ac:dyDescent="0.25">
      <c r="W11" s="62"/>
      <c r="X11" s="63"/>
      <c r="Y11" s="64"/>
      <c r="Z11" s="54"/>
    </row>
    <row r="12" spans="2:29" x14ac:dyDescent="0.25">
      <c r="W12" s="21"/>
      <c r="Z12" s="22"/>
    </row>
    <row r="13" spans="2:29" x14ac:dyDescent="0.25">
      <c r="W13" s="47" t="str">
        <f>_xlfn.CONCAT("Recovery Rate till ",Data_1!T3," ",Data_1!T2)</f>
        <v>Recovery Rate till August 2021</v>
      </c>
      <c r="X13" s="48"/>
      <c r="Y13" s="49"/>
      <c r="Z13" s="53">
        <f>Data_1!W19</f>
        <v>0.97487356733675001</v>
      </c>
    </row>
    <row r="14" spans="2:29" x14ac:dyDescent="0.25">
      <c r="W14" s="50"/>
      <c r="X14" s="51"/>
      <c r="Y14" s="52"/>
      <c r="Z14" s="54"/>
    </row>
    <row r="15" spans="2:29" x14ac:dyDescent="0.25">
      <c r="W15" s="21"/>
      <c r="Z15" s="22"/>
    </row>
    <row r="16" spans="2:29" x14ac:dyDescent="0.25">
      <c r="W16" s="47" t="str">
        <f>_xlfn.CONCAT("Death Rate till ",Data_1!T3," ",Data_1!T2)</f>
        <v>Death Rate till August 2021</v>
      </c>
      <c r="X16" s="48"/>
      <c r="Y16" s="49"/>
      <c r="Z16" s="53">
        <f>Data_1!W20</f>
        <v>1.3381408639718219E-2</v>
      </c>
    </row>
    <row r="17" spans="23:26" x14ac:dyDescent="0.25">
      <c r="W17" s="50"/>
      <c r="X17" s="51"/>
      <c r="Y17" s="52"/>
      <c r="Z17" s="54"/>
    </row>
  </sheetData>
  <mergeCells count="8">
    <mergeCell ref="W13:Y14"/>
    <mergeCell ref="W16:Y17"/>
    <mergeCell ref="Z13:Z14"/>
    <mergeCell ref="Z16:Z17"/>
    <mergeCell ref="B1:AC3"/>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B1:AB6"/>
  <sheetViews>
    <sheetView showGridLines="0" topLeftCell="G1" zoomScaleNormal="100" workbookViewId="0">
      <selection activeCell="C2" sqref="C2"/>
    </sheetView>
  </sheetViews>
  <sheetFormatPr defaultRowHeight="15" x14ac:dyDescent="0.25"/>
  <sheetData>
    <row r="1" spans="2:28" x14ac:dyDescent="0.25">
      <c r="F1" s="65" t="s">
        <v>64</v>
      </c>
      <c r="G1" s="65"/>
      <c r="H1" s="65"/>
      <c r="I1" s="65"/>
      <c r="J1" s="65"/>
      <c r="K1" s="65"/>
      <c r="L1" s="65"/>
      <c r="M1" s="65"/>
      <c r="N1" s="65"/>
      <c r="O1" s="65"/>
      <c r="P1" s="65"/>
      <c r="Q1" s="65"/>
      <c r="R1" s="65"/>
      <c r="S1" s="65"/>
      <c r="T1" s="65"/>
      <c r="U1" s="65"/>
      <c r="V1" s="65"/>
      <c r="W1" s="65"/>
      <c r="X1" s="65"/>
    </row>
    <row r="2" spans="2:28" x14ac:dyDescent="0.25">
      <c r="F2" s="65"/>
      <c r="G2" s="65"/>
      <c r="H2" s="65"/>
      <c r="I2" s="65"/>
      <c r="J2" s="65"/>
      <c r="K2" s="65"/>
      <c r="L2" s="65"/>
      <c r="M2" s="65"/>
      <c r="N2" s="65"/>
      <c r="O2" s="65"/>
      <c r="P2" s="65"/>
      <c r="Q2" s="65"/>
      <c r="R2" s="65"/>
      <c r="S2" s="65"/>
      <c r="T2" s="65"/>
      <c r="U2" s="65"/>
      <c r="V2" s="65"/>
      <c r="W2" s="65"/>
      <c r="X2" s="65"/>
    </row>
    <row r="3" spans="2:28" x14ac:dyDescent="0.25">
      <c r="F3" s="65"/>
      <c r="G3" s="65"/>
      <c r="H3" s="65"/>
      <c r="I3" s="65"/>
      <c r="J3" s="65"/>
      <c r="K3" s="65"/>
      <c r="L3" s="65"/>
      <c r="M3" s="65"/>
      <c r="N3" s="65"/>
      <c r="O3" s="65"/>
      <c r="P3" s="65"/>
      <c r="Q3" s="65"/>
      <c r="R3" s="65"/>
      <c r="S3" s="65"/>
      <c r="T3" s="65"/>
      <c r="U3" s="65"/>
      <c r="V3" s="65"/>
      <c r="W3" s="65"/>
      <c r="X3" s="65"/>
    </row>
    <row r="5" spans="2:28" x14ac:dyDescent="0.25">
      <c r="B5" s="66" t="s">
        <v>65</v>
      </c>
      <c r="C5" s="66"/>
      <c r="D5" s="66"/>
      <c r="Z5" s="66" t="s">
        <v>66</v>
      </c>
      <c r="AA5" s="66"/>
      <c r="AB5" s="66"/>
    </row>
    <row r="6" spans="2:28" x14ac:dyDescent="0.25">
      <c r="B6" s="66"/>
      <c r="C6" s="66"/>
      <c r="D6" s="66"/>
      <c r="Z6" s="66"/>
      <c r="AA6" s="66"/>
      <c r="AB6" s="66"/>
    </row>
  </sheetData>
  <mergeCells count="3">
    <mergeCell ref="F1:X3"/>
    <mergeCell ref="B5:D6"/>
    <mergeCell ref="Z5: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topLeftCell="A151" zoomScale="80" zoomScaleNormal="80" workbookViewId="0">
      <selection activeCell="P184" sqref="P184"/>
    </sheetView>
  </sheetViews>
  <sheetFormatPr defaultRowHeight="15" x14ac:dyDescent="0.25"/>
  <sheetData>
    <row r="1" spans="3:35" ht="15" customHeight="1" x14ac:dyDescent="0.5">
      <c r="C1" s="24"/>
      <c r="D1" s="24"/>
      <c r="E1" s="24"/>
      <c r="F1" s="24"/>
      <c r="G1" s="24"/>
      <c r="H1" s="24"/>
      <c r="I1" s="24"/>
      <c r="J1" s="67" t="s">
        <v>832</v>
      </c>
      <c r="K1" s="67"/>
      <c r="L1" s="67"/>
      <c r="M1" s="67"/>
      <c r="N1" s="67"/>
      <c r="O1" s="67"/>
      <c r="P1" s="67"/>
      <c r="Q1" s="67"/>
      <c r="R1" s="67"/>
      <c r="S1" s="67"/>
      <c r="T1" s="67"/>
      <c r="U1" s="67"/>
      <c r="V1" s="67"/>
      <c r="W1" s="67"/>
      <c r="X1" s="67"/>
      <c r="Y1" s="67"/>
      <c r="Z1" s="67"/>
      <c r="AA1" s="67"/>
      <c r="AB1" s="24"/>
      <c r="AC1" s="24"/>
      <c r="AD1" s="24"/>
      <c r="AE1" s="24"/>
      <c r="AF1" s="24"/>
      <c r="AG1" s="24"/>
      <c r="AH1" s="24"/>
      <c r="AI1" s="24"/>
    </row>
    <row r="2" spans="3:35" ht="15" customHeight="1" x14ac:dyDescent="0.5">
      <c r="C2" s="24"/>
      <c r="D2" s="24"/>
      <c r="E2" s="24"/>
      <c r="F2" s="24"/>
      <c r="G2" s="24"/>
      <c r="H2" s="24"/>
      <c r="I2" s="24"/>
      <c r="J2" s="67"/>
      <c r="K2" s="67"/>
      <c r="L2" s="67"/>
      <c r="M2" s="67"/>
      <c r="N2" s="67"/>
      <c r="O2" s="67"/>
      <c r="P2" s="67"/>
      <c r="Q2" s="67"/>
      <c r="R2" s="67"/>
      <c r="S2" s="67"/>
      <c r="T2" s="67"/>
      <c r="U2" s="67"/>
      <c r="V2" s="67"/>
      <c r="W2" s="67"/>
      <c r="X2" s="67"/>
      <c r="Y2" s="67"/>
      <c r="Z2" s="67"/>
      <c r="AA2" s="67"/>
      <c r="AB2" s="24"/>
      <c r="AC2" s="24"/>
      <c r="AD2" s="24"/>
      <c r="AE2" s="24"/>
      <c r="AF2" s="24"/>
      <c r="AG2" s="24"/>
      <c r="AH2" s="24"/>
      <c r="AI2" s="24"/>
    </row>
    <row r="3" spans="3:35" x14ac:dyDescent="0.25">
      <c r="J3" s="67"/>
      <c r="K3" s="67"/>
      <c r="L3" s="67"/>
      <c r="M3" s="67"/>
      <c r="N3" s="67"/>
      <c r="O3" s="67"/>
      <c r="P3" s="67"/>
      <c r="Q3" s="67"/>
      <c r="R3" s="67"/>
      <c r="S3" s="67"/>
      <c r="T3" s="67"/>
      <c r="U3" s="67"/>
      <c r="V3" s="67"/>
      <c r="W3" s="67"/>
      <c r="X3" s="67"/>
      <c r="Y3" s="67"/>
      <c r="Z3" s="67"/>
      <c r="AA3" s="67"/>
    </row>
    <row r="25" spans="35:35" x14ac:dyDescent="0.25">
      <c r="AI25" t="s">
        <v>833</v>
      </c>
    </row>
  </sheetData>
  <mergeCells count="1">
    <mergeCell ref="J1: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tabSelected="1" workbookViewId="0">
      <selection activeCell="H25" sqref="H25"/>
    </sheetView>
  </sheetViews>
  <sheetFormatPr defaultRowHeight="15" x14ac:dyDescent="0.25"/>
  <cols>
    <col min="1" max="1" width="12" bestFit="1" customWidth="1"/>
    <col min="2" max="2" width="32.85546875" customWidth="1"/>
    <col min="18" max="18" width="24.5703125" customWidth="1"/>
    <col min="22" max="22" width="32" customWidth="1"/>
    <col min="30" max="30" width="12" customWidth="1"/>
    <col min="31" max="31" width="20.28515625" customWidth="1"/>
    <col min="32" max="32" width="12.140625" customWidth="1"/>
    <col min="33" max="33" width="17.42578125" customWidth="1"/>
  </cols>
  <sheetData>
    <row r="1" spans="2:33" ht="18.75" x14ac:dyDescent="0.3">
      <c r="B1" s="27"/>
      <c r="C1" s="68" t="s">
        <v>854</v>
      </c>
      <c r="D1" s="68"/>
      <c r="E1" s="68"/>
      <c r="F1" s="68"/>
      <c r="G1" s="68"/>
      <c r="H1" s="68"/>
      <c r="I1" s="68"/>
      <c r="J1" s="68"/>
      <c r="K1" s="68"/>
      <c r="L1" s="68"/>
      <c r="M1" s="68"/>
      <c r="N1" s="68"/>
      <c r="O1" s="68"/>
      <c r="P1" s="68"/>
      <c r="Q1" s="68"/>
      <c r="R1" s="68"/>
    </row>
    <row r="2" spans="2:33" ht="18.75" x14ac:dyDescent="0.3">
      <c r="B2" s="27"/>
      <c r="C2" s="68"/>
      <c r="D2" s="68"/>
      <c r="E2" s="68"/>
      <c r="F2" s="68"/>
      <c r="G2" s="68"/>
      <c r="H2" s="68"/>
      <c r="I2" s="68"/>
      <c r="J2" s="68"/>
      <c r="K2" s="68"/>
      <c r="L2" s="68"/>
      <c r="M2" s="68"/>
      <c r="N2" s="68"/>
      <c r="O2" s="68"/>
      <c r="P2" s="68"/>
      <c r="Q2" s="68"/>
      <c r="R2" s="68"/>
    </row>
    <row r="3" spans="2:33" ht="18.75" x14ac:dyDescent="0.3">
      <c r="B3" s="27"/>
      <c r="C3" s="68"/>
      <c r="D3" s="68"/>
      <c r="E3" s="68"/>
      <c r="F3" s="68"/>
      <c r="G3" s="68"/>
      <c r="H3" s="68"/>
      <c r="I3" s="68"/>
      <c r="J3" s="68"/>
      <c r="K3" s="68"/>
      <c r="L3" s="68"/>
      <c r="M3" s="68"/>
      <c r="N3" s="68"/>
      <c r="O3" s="68"/>
      <c r="P3" s="68"/>
      <c r="Q3" s="68"/>
      <c r="R3" s="68"/>
      <c r="AD3" s="3" t="s">
        <v>838</v>
      </c>
      <c r="AE3" s="3" t="s">
        <v>839</v>
      </c>
      <c r="AF3" s="3" t="s">
        <v>852</v>
      </c>
      <c r="AG3" s="3" t="s">
        <v>853</v>
      </c>
    </row>
    <row r="4" spans="2:33" ht="18.75" x14ac:dyDescent="0.3">
      <c r="B4" s="27"/>
      <c r="AD4" s="3" t="s">
        <v>840</v>
      </c>
      <c r="AE4" s="3">
        <v>266</v>
      </c>
      <c r="AF4" s="3">
        <v>136000</v>
      </c>
      <c r="AG4" s="3">
        <v>0.03</v>
      </c>
    </row>
    <row r="5" spans="2:33" ht="18.75" x14ac:dyDescent="0.3">
      <c r="B5" s="27"/>
      <c r="AD5" s="3" t="s">
        <v>841</v>
      </c>
      <c r="AE5" s="3">
        <v>233</v>
      </c>
      <c r="AF5" s="3">
        <v>171297</v>
      </c>
      <c r="AG5" s="3">
        <v>0.04</v>
      </c>
    </row>
    <row r="6" spans="2:33" x14ac:dyDescent="0.25">
      <c r="AD6" s="3" t="s">
        <v>842</v>
      </c>
      <c r="AE6" s="3">
        <v>146</v>
      </c>
      <c r="AF6" s="3">
        <v>31766</v>
      </c>
      <c r="AG6" s="3">
        <v>0.02</v>
      </c>
    </row>
    <row r="7" spans="2:33" x14ac:dyDescent="0.25">
      <c r="AD7" s="3" t="s">
        <v>843</v>
      </c>
      <c r="AE7" s="3">
        <v>57</v>
      </c>
      <c r="AF7" s="3">
        <v>55276</v>
      </c>
      <c r="AG7" s="3">
        <v>7.0000000000000007E-2</v>
      </c>
    </row>
    <row r="8" spans="2:33" x14ac:dyDescent="0.25">
      <c r="AD8" s="3" t="s">
        <v>844</v>
      </c>
      <c r="AE8" s="3">
        <v>5</v>
      </c>
      <c r="AF8" s="3">
        <v>42290</v>
      </c>
      <c r="AG8" s="3">
        <v>0.14000000000000001</v>
      </c>
    </row>
    <row r="14" spans="2:33" x14ac:dyDescent="0.25">
      <c r="R14" s="26"/>
    </row>
    <row r="15" spans="2:33" x14ac:dyDescent="0.25">
      <c r="R15" s="26"/>
    </row>
    <row r="16" spans="2:33" x14ac:dyDescent="0.25">
      <c r="R16" s="26"/>
    </row>
    <row r="17" spans="2:18" x14ac:dyDescent="0.25">
      <c r="R17" s="26"/>
    </row>
    <row r="18" spans="2:18" x14ac:dyDescent="0.25">
      <c r="R18" s="26"/>
    </row>
    <row r="29" spans="2:18" ht="18.75" x14ac:dyDescent="0.25">
      <c r="B29" s="28" t="s">
        <v>845</v>
      </c>
    </row>
    <row r="30" spans="2:18" ht="18.75" x14ac:dyDescent="0.25">
      <c r="B30" s="28" t="s">
        <v>846</v>
      </c>
    </row>
    <row r="31" spans="2:18" ht="18.75" x14ac:dyDescent="0.25">
      <c r="B31" s="28" t="s">
        <v>847</v>
      </c>
    </row>
    <row r="32" spans="2:18" ht="18.75" x14ac:dyDescent="0.25">
      <c r="B32" s="28" t="s">
        <v>848</v>
      </c>
    </row>
    <row r="33" spans="2:2" ht="18.75" x14ac:dyDescent="0.25">
      <c r="B33" s="28" t="s">
        <v>849</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Dashboard_1</vt:lpstr>
      <vt:lpstr>Dashboard_2</vt: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Anmol Kumar</cp:lastModifiedBy>
  <dcterms:created xsi:type="dcterms:W3CDTF">2015-06-05T18:17:20Z</dcterms:created>
  <dcterms:modified xsi:type="dcterms:W3CDTF">2023-06-26T17:33:37Z</dcterms:modified>
</cp:coreProperties>
</file>