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Dropbox/isb/Term1/Business Fundamentals/Mini Case/"/>
    </mc:Choice>
  </mc:AlternateContent>
  <xr:revisionPtr revIDLastSave="0" documentId="8_{0603E8C8-08AF-2249-8ECC-DB56420D0ACC}" xr6:coauthVersionLast="43" xr6:coauthVersionMax="43" xr10:uidLastSave="{00000000-0000-0000-0000-000000000000}"/>
  <bookViews>
    <workbookView xWindow="17100" yWindow="1040" windowWidth="28040" windowHeight="16640" xr2:uid="{2B2847F2-3000-494D-B12A-5B0089A275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F36" i="1"/>
  <c r="G36" i="1"/>
  <c r="H36" i="1"/>
  <c r="D36" i="1"/>
  <c r="E35" i="1"/>
  <c r="F35" i="1"/>
  <c r="G35" i="1"/>
  <c r="H35" i="1"/>
  <c r="D35" i="1"/>
  <c r="D30" i="1"/>
  <c r="D25" i="1"/>
  <c r="E34" i="1"/>
  <c r="F34" i="1"/>
  <c r="G34" i="1"/>
  <c r="H34" i="1"/>
  <c r="D34" i="1"/>
  <c r="E17" i="1"/>
  <c r="I22" i="1" l="1"/>
  <c r="H22" i="1"/>
  <c r="I21" i="1"/>
  <c r="I14" i="1"/>
  <c r="L23" i="1" s="1"/>
  <c r="E30" i="1"/>
  <c r="F30" i="1"/>
  <c r="G30" i="1"/>
  <c r="H30" i="1"/>
  <c r="F29" i="1"/>
  <c r="F31" i="1" s="1"/>
  <c r="G29" i="1"/>
  <c r="G31" i="1" s="1"/>
  <c r="E25" i="1"/>
  <c r="F25" i="1"/>
  <c r="G25" i="1"/>
  <c r="H25" i="1"/>
  <c r="F24" i="1"/>
  <c r="F26" i="1" s="1"/>
  <c r="H24" i="1"/>
  <c r="H26" i="1" s="1"/>
  <c r="D22" i="1"/>
  <c r="E22" i="1"/>
  <c r="F22" i="1"/>
  <c r="G22" i="1"/>
  <c r="E21" i="1"/>
  <c r="F21" i="1"/>
  <c r="G21" i="1"/>
  <c r="H21" i="1"/>
  <c r="D21" i="1"/>
  <c r="E14" i="1"/>
  <c r="E29" i="1" s="1"/>
  <c r="E31" i="1" s="1"/>
  <c r="F14" i="1"/>
  <c r="G14" i="1"/>
  <c r="H14" i="1"/>
  <c r="H29" i="1" s="1"/>
  <c r="H31" i="1" s="1"/>
  <c r="D14" i="1"/>
  <c r="D29" i="1" s="1"/>
  <c r="D31" i="1" s="1"/>
  <c r="H13" i="1"/>
  <c r="I13" i="1" s="1"/>
  <c r="E13" i="1"/>
  <c r="E24" i="1" s="1"/>
  <c r="E26" i="1" s="1"/>
  <c r="F13" i="1"/>
  <c r="G13" i="1"/>
  <c r="G24" i="1" s="1"/>
  <c r="G26" i="1" s="1"/>
  <c r="D13" i="1"/>
  <c r="D24" i="1" s="1"/>
  <c r="D26" i="1" s="1"/>
  <c r="C13" i="1"/>
  <c r="F17" i="1"/>
  <c r="G17" i="1" s="1"/>
  <c r="H17" i="1" s="1"/>
  <c r="D11" i="1"/>
  <c r="E10" i="1"/>
  <c r="D10" i="1"/>
  <c r="E5" i="1"/>
  <c r="F5" i="1" s="1"/>
  <c r="G5" i="1" s="1"/>
  <c r="H5" i="1" s="1"/>
  <c r="F19" i="1"/>
  <c r="G19" i="1" s="1"/>
  <c r="G11" i="1" s="1"/>
  <c r="E19" i="1"/>
  <c r="E11" i="1" s="1"/>
  <c r="E18" i="1"/>
  <c r="F18" i="1" s="1"/>
  <c r="I26" i="1" l="1"/>
  <c r="I31" i="1"/>
  <c r="F10" i="1"/>
  <c r="G18" i="1"/>
  <c r="F11" i="1"/>
  <c r="H19" i="1"/>
  <c r="H11" i="1" s="1"/>
  <c r="G10" i="1" l="1"/>
  <c r="H18" i="1"/>
  <c r="H10" i="1" s="1"/>
</calcChain>
</file>

<file path=xl/sharedStrings.xml><?xml version="1.0" encoding="utf-8"?>
<sst xmlns="http://schemas.openxmlformats.org/spreadsheetml/2006/main" count="32" uniqueCount="31">
  <si>
    <t>Year0</t>
  </si>
  <si>
    <t>Year1</t>
  </si>
  <si>
    <t>Year2</t>
  </si>
  <si>
    <t>Year3</t>
  </si>
  <si>
    <t>Year4</t>
  </si>
  <si>
    <t>Expenses</t>
  </si>
  <si>
    <t>Initial setup</t>
  </si>
  <si>
    <t>Depreciation</t>
  </si>
  <si>
    <t>Year5</t>
  </si>
  <si>
    <t>Training</t>
  </si>
  <si>
    <t>Revenue</t>
  </si>
  <si>
    <t>Scenario 1</t>
  </si>
  <si>
    <t>Scenario 2</t>
  </si>
  <si>
    <t>Admin expense</t>
  </si>
  <si>
    <t>COGS Scenario 1</t>
  </si>
  <si>
    <t>Inventories</t>
  </si>
  <si>
    <t>Acconts Payable</t>
  </si>
  <si>
    <t>Acconts Receivable</t>
  </si>
  <si>
    <t>Savings</t>
  </si>
  <si>
    <t>Interest expenses</t>
  </si>
  <si>
    <t>Scenario 1 Expenses Total</t>
  </si>
  <si>
    <t>Sceanrio 2 Expenses Total</t>
  </si>
  <si>
    <t>Scenario 1 Savings</t>
  </si>
  <si>
    <t>Sceanrio 2 Savings</t>
  </si>
  <si>
    <t>Earnings Before Tax</t>
  </si>
  <si>
    <t>Sceanrio 1</t>
  </si>
  <si>
    <t>Add Depreciation</t>
  </si>
  <si>
    <t>Total Cash Flows</t>
  </si>
  <si>
    <t>Scenario2</t>
  </si>
  <si>
    <t>Earnings Before Tax and Interest</t>
  </si>
  <si>
    <t>In perpuity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</si>
</sst>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CAC2-5A4E-5948-9584-3BE8E14E24DF}">
  <dimension ref="A1:L36"/>
  <sheetViews>
    <sheetView tabSelected="1" topLeftCell="A2" workbookViewId="0">
      <selection activeCell="C15" sqref="C15"/>
    </sheetView>
  </sheetViews>
  <sheetFormatPr baseColWidth="10" defaultRowHeight="16" x14ac:dyDescent="0.2"/>
  <cols>
    <col min="2" max="2" width="31.5" customWidth="1"/>
  </cols>
  <sheetData>
    <row r="1" spans="1:9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</v>
      </c>
    </row>
    <row r="2" spans="1:9" x14ac:dyDescent="0.2">
      <c r="A2" t="s">
        <v>5</v>
      </c>
      <c r="B2" t="s">
        <v>6</v>
      </c>
      <c r="C2">
        <v>5000000</v>
      </c>
    </row>
    <row r="3" spans="1:9" x14ac:dyDescent="0.2">
      <c r="B3" t="s">
        <v>7</v>
      </c>
      <c r="D3">
        <v>1000000</v>
      </c>
      <c r="E3">
        <v>1000000</v>
      </c>
      <c r="F3">
        <v>1000000</v>
      </c>
      <c r="G3">
        <v>1000000</v>
      </c>
      <c r="H3">
        <v>1000000</v>
      </c>
    </row>
    <row r="4" spans="1:9" x14ac:dyDescent="0.2">
      <c r="B4" t="s">
        <v>9</v>
      </c>
      <c r="C4">
        <v>1000000</v>
      </c>
    </row>
    <row r="5" spans="1:9" s="1" customFormat="1" x14ac:dyDescent="0.2">
      <c r="B5" s="1" t="s">
        <v>13</v>
      </c>
      <c r="D5" s="1">
        <v>1500000</v>
      </c>
      <c r="E5" s="1">
        <f>1.03*D5</f>
        <v>1545000</v>
      </c>
      <c r="F5" s="1">
        <f>1.03*E5</f>
        <v>1591350</v>
      </c>
      <c r="G5" s="1">
        <f>1.03*F5</f>
        <v>1639090.5</v>
      </c>
      <c r="H5" s="1">
        <f>1.03*G5</f>
        <v>1688263.2150000001</v>
      </c>
    </row>
    <row r="6" spans="1:9" x14ac:dyDescent="0.2">
      <c r="B6" t="s">
        <v>19</v>
      </c>
      <c r="D6">
        <v>5000000</v>
      </c>
      <c r="E6">
        <v>5000000</v>
      </c>
      <c r="F6">
        <v>5000000</v>
      </c>
      <c r="G6">
        <v>5000000</v>
      </c>
      <c r="H6">
        <v>5000000</v>
      </c>
    </row>
    <row r="7" spans="1:9" x14ac:dyDescent="0.2">
      <c r="B7" t="s">
        <v>15</v>
      </c>
      <c r="C7">
        <v>2000000</v>
      </c>
    </row>
    <row r="8" spans="1:9" x14ac:dyDescent="0.2">
      <c r="B8" t="s">
        <v>16</v>
      </c>
      <c r="C8">
        <v>1800000</v>
      </c>
    </row>
    <row r="9" spans="1:9" x14ac:dyDescent="0.2">
      <c r="B9" t="s">
        <v>17</v>
      </c>
      <c r="C9">
        <v>-1250000</v>
      </c>
    </row>
    <row r="10" spans="1:9" s="1" customFormat="1" x14ac:dyDescent="0.2">
      <c r="B10" s="1" t="s">
        <v>14</v>
      </c>
      <c r="D10" s="1">
        <f>0.65*D18</f>
        <v>3250000</v>
      </c>
      <c r="E10" s="1">
        <f t="shared" ref="E10:H10" si="0">0.65*E18</f>
        <v>3737500</v>
      </c>
      <c r="F10" s="1">
        <f t="shared" si="0"/>
        <v>4298125</v>
      </c>
      <c r="G10" s="1">
        <f t="shared" si="0"/>
        <v>4620484.375</v>
      </c>
      <c r="H10" s="1">
        <f t="shared" si="0"/>
        <v>4967020.703125</v>
      </c>
    </row>
    <row r="11" spans="1:9" x14ac:dyDescent="0.2">
      <c r="B11" t="s">
        <v>12</v>
      </c>
      <c r="D11">
        <f>0.65*D19</f>
        <v>1950000</v>
      </c>
      <c r="E11">
        <f t="shared" ref="E11:H11" si="1">0.65*E19</f>
        <v>2047500</v>
      </c>
      <c r="F11">
        <f t="shared" si="1"/>
        <v>2149875</v>
      </c>
      <c r="G11">
        <f t="shared" si="1"/>
        <v>2257368.75</v>
      </c>
      <c r="H11">
        <f t="shared" si="1"/>
        <v>2370237.1875</v>
      </c>
    </row>
    <row r="13" spans="1:9" x14ac:dyDescent="0.2">
      <c r="B13" t="s">
        <v>20</v>
      </c>
      <c r="C13">
        <f>SUM(C2:C9)</f>
        <v>8550000</v>
      </c>
      <c r="D13">
        <f>SUM(D2:D10)</f>
        <v>10750000</v>
      </c>
      <c r="E13">
        <f t="shared" ref="E13:G13" si="2">SUM(E2:E10)</f>
        <v>11282500</v>
      </c>
      <c r="F13">
        <f t="shared" si="2"/>
        <v>11889475</v>
      </c>
      <c r="G13">
        <f t="shared" si="2"/>
        <v>12259574.875</v>
      </c>
      <c r="H13">
        <f>SUM(H2:H10)</f>
        <v>12655283.918125</v>
      </c>
      <c r="I13">
        <f>H13/0.05</f>
        <v>253105678.36249998</v>
      </c>
    </row>
    <row r="14" spans="1:9" x14ac:dyDescent="0.2">
      <c r="B14" t="s">
        <v>21</v>
      </c>
      <c r="D14">
        <f>SUM(D2:D9,D11)</f>
        <v>9450000</v>
      </c>
      <c r="E14">
        <f t="shared" ref="E14:H14" si="3">SUM(E2:E9,E11)</f>
        <v>9592500</v>
      </c>
      <c r="F14">
        <f t="shared" si="3"/>
        <v>9741225</v>
      </c>
      <c r="G14">
        <f t="shared" si="3"/>
        <v>9896459.25</v>
      </c>
      <c r="H14">
        <f t="shared" si="3"/>
        <v>10058500.4025</v>
      </c>
      <c r="I14">
        <f>H14/0.05</f>
        <v>201170008.04999998</v>
      </c>
    </row>
    <row r="17" spans="1:12" x14ac:dyDescent="0.2">
      <c r="B17" t="s">
        <v>18</v>
      </c>
      <c r="D17">
        <v>500000</v>
      </c>
      <c r="E17">
        <f>1.03*D17</f>
        <v>515000</v>
      </c>
      <c r="F17">
        <f t="shared" ref="F17:H17" si="4">1.03*E17</f>
        <v>530450</v>
      </c>
      <c r="G17">
        <f t="shared" si="4"/>
        <v>546363.5</v>
      </c>
      <c r="H17">
        <f t="shared" si="4"/>
        <v>562754.40500000003</v>
      </c>
    </row>
    <row r="18" spans="1:12" s="1" customFormat="1" x14ac:dyDescent="0.2">
      <c r="A18" s="1" t="s">
        <v>10</v>
      </c>
      <c r="B18" s="1" t="s">
        <v>11</v>
      </c>
      <c r="D18" s="1">
        <v>5000000</v>
      </c>
      <c r="E18" s="1">
        <f>1.15*D18</f>
        <v>5750000</v>
      </c>
      <c r="F18" s="1">
        <f>1.15*E18</f>
        <v>6612499.9999999991</v>
      </c>
      <c r="G18" s="1">
        <f>1.075*F18</f>
        <v>7108437.4999999991</v>
      </c>
      <c r="H18" s="1">
        <f>1.075*G18</f>
        <v>7641570.3124999991</v>
      </c>
    </row>
    <row r="19" spans="1:12" x14ac:dyDescent="0.2">
      <c r="B19" t="s">
        <v>12</v>
      </c>
      <c r="D19">
        <v>3000000</v>
      </c>
      <c r="E19">
        <f>1.05*D19</f>
        <v>3150000</v>
      </c>
      <c r="F19">
        <f>1.05*E19</f>
        <v>3307500</v>
      </c>
      <c r="G19">
        <f t="shared" ref="G19:H19" si="5">1.05*F19</f>
        <v>3472875</v>
      </c>
      <c r="H19">
        <f t="shared" si="5"/>
        <v>3646518.75</v>
      </c>
    </row>
    <row r="21" spans="1:12" x14ac:dyDescent="0.2">
      <c r="B21" t="s">
        <v>22</v>
      </c>
      <c r="D21">
        <f>SUM(D17,D18)</f>
        <v>5500000</v>
      </c>
      <c r="E21">
        <f t="shared" ref="E21:H21" si="6">SUM(E17,E18)</f>
        <v>6265000</v>
      </c>
      <c r="F21">
        <f t="shared" si="6"/>
        <v>7142949.9999999991</v>
      </c>
      <c r="G21">
        <f t="shared" si="6"/>
        <v>7654800.9999999991</v>
      </c>
      <c r="H21">
        <f t="shared" si="6"/>
        <v>8204324.7174999993</v>
      </c>
      <c r="I21">
        <f>H21/0.05</f>
        <v>164086494.34999996</v>
      </c>
    </row>
    <row r="22" spans="1:12" x14ac:dyDescent="0.2">
      <c r="B22" t="s">
        <v>23</v>
      </c>
      <c r="D22">
        <f>SUM(D17,D19)</f>
        <v>3500000</v>
      </c>
      <c r="E22">
        <f t="shared" ref="E22:H22" si="7">SUM(E17,E19)</f>
        <v>3665000</v>
      </c>
      <c r="F22">
        <f t="shared" si="7"/>
        <v>3837950</v>
      </c>
      <c r="G22">
        <f t="shared" si="7"/>
        <v>4019238.5</v>
      </c>
      <c r="H22">
        <f>SUM(H17,H19)</f>
        <v>4209273.1550000003</v>
      </c>
      <c r="I22">
        <f>H22/0.05</f>
        <v>84185463.099999994</v>
      </c>
    </row>
    <row r="23" spans="1:12" x14ac:dyDescent="0.2">
      <c r="K23" t="s">
        <v>30</v>
      </c>
      <c r="L23">
        <f>I22-I14</f>
        <v>-116984544.94999999</v>
      </c>
    </row>
    <row r="24" spans="1:12" x14ac:dyDescent="0.2">
      <c r="A24" t="s">
        <v>25</v>
      </c>
      <c r="B24" t="s">
        <v>24</v>
      </c>
      <c r="D24">
        <f>D21-D13</f>
        <v>-5250000</v>
      </c>
      <c r="E24">
        <f t="shared" ref="E24:H24" si="8">E21-E13</f>
        <v>-5017500</v>
      </c>
      <c r="F24">
        <f t="shared" si="8"/>
        <v>-4746525.0000000009</v>
      </c>
      <c r="G24">
        <f t="shared" si="8"/>
        <v>-4604773.8750000009</v>
      </c>
      <c r="H24">
        <f t="shared" si="8"/>
        <v>-4450959.2006250005</v>
      </c>
    </row>
    <row r="25" spans="1:12" x14ac:dyDescent="0.2">
      <c r="B25" t="s">
        <v>26</v>
      </c>
      <c r="D25">
        <f>D3</f>
        <v>1000000</v>
      </c>
      <c r="E25">
        <f t="shared" ref="E25:H25" si="9">E3</f>
        <v>1000000</v>
      </c>
      <c r="F25">
        <f t="shared" si="9"/>
        <v>1000000</v>
      </c>
      <c r="G25">
        <f t="shared" si="9"/>
        <v>1000000</v>
      </c>
      <c r="H25">
        <f t="shared" si="9"/>
        <v>1000000</v>
      </c>
    </row>
    <row r="26" spans="1:12" x14ac:dyDescent="0.2">
      <c r="B26" t="s">
        <v>27</v>
      </c>
      <c r="D26">
        <f>SUM(D24,D25)</f>
        <v>-4250000</v>
      </c>
      <c r="E26">
        <f t="shared" ref="E26:H26" si="10">SUM(E24,E25)</f>
        <v>-4017500</v>
      </c>
      <c r="F26">
        <f t="shared" si="10"/>
        <v>-3746525.0000000009</v>
      </c>
      <c r="G26">
        <f t="shared" si="10"/>
        <v>-3604773.8750000009</v>
      </c>
      <c r="H26">
        <f t="shared" si="10"/>
        <v>-3450959.2006250005</v>
      </c>
      <c r="I26">
        <f>SUM(D26:H26)</f>
        <v>-19069758.075625002</v>
      </c>
    </row>
    <row r="29" spans="1:12" x14ac:dyDescent="0.2">
      <c r="A29" t="s">
        <v>28</v>
      </c>
      <c r="B29" t="s">
        <v>29</v>
      </c>
      <c r="D29">
        <f>D22-D14</f>
        <v>-5950000</v>
      </c>
      <c r="E29">
        <f t="shared" ref="E29:H29" si="11">E22-E14</f>
        <v>-5927500</v>
      </c>
      <c r="F29">
        <f t="shared" si="11"/>
        <v>-5903275</v>
      </c>
      <c r="G29">
        <f t="shared" si="11"/>
        <v>-5877220.75</v>
      </c>
      <c r="H29">
        <f t="shared" si="11"/>
        <v>-5849227.2474999996</v>
      </c>
    </row>
    <row r="30" spans="1:12" x14ac:dyDescent="0.2">
      <c r="D30">
        <f>D3</f>
        <v>1000000</v>
      </c>
      <c r="E30">
        <f t="shared" ref="E30:H30" si="12">E3</f>
        <v>1000000</v>
      </c>
      <c r="F30">
        <f t="shared" si="12"/>
        <v>1000000</v>
      </c>
      <c r="G30">
        <f t="shared" si="12"/>
        <v>1000000</v>
      </c>
      <c r="H30">
        <f t="shared" si="12"/>
        <v>1000000</v>
      </c>
    </row>
    <row r="31" spans="1:12" x14ac:dyDescent="0.2">
      <c r="D31">
        <f>SUM(D29,D30)</f>
        <v>-4950000</v>
      </c>
      <c r="E31">
        <f t="shared" ref="D31:G31" si="13">SUM(E29,E30)</f>
        <v>-4927500</v>
      </c>
      <c r="F31">
        <f t="shared" si="13"/>
        <v>-4903275</v>
      </c>
      <c r="G31">
        <f t="shared" si="13"/>
        <v>-4877220.75</v>
      </c>
      <c r="H31">
        <f>SUM(H29,H30)</f>
        <v>-4849227.2474999996</v>
      </c>
      <c r="I31">
        <f>SUM(D31:H31)</f>
        <v>-24507222.997499999</v>
      </c>
    </row>
    <row r="34" spans="4:8" x14ac:dyDescent="0.2">
      <c r="D34">
        <f>D18-D10-D5</f>
        <v>250000</v>
      </c>
      <c r="E34">
        <f t="shared" ref="E34:I34" si="14">E18-E10-E5</f>
        <v>467500</v>
      </c>
      <c r="F34">
        <f t="shared" si="14"/>
        <v>723024.99999999907</v>
      </c>
      <c r="G34">
        <f t="shared" si="14"/>
        <v>848862.62499999907</v>
      </c>
      <c r="H34">
        <f t="shared" si="14"/>
        <v>986286.39437499898</v>
      </c>
    </row>
    <row r="35" spans="4:8" x14ac:dyDescent="0.2">
      <c r="D35">
        <f>-D3</f>
        <v>-1000000</v>
      </c>
      <c r="E35">
        <f t="shared" ref="E35:H35" si="15">-E3</f>
        <v>-1000000</v>
      </c>
      <c r="F35">
        <f t="shared" si="15"/>
        <v>-1000000</v>
      </c>
      <c r="G35">
        <f t="shared" si="15"/>
        <v>-1000000</v>
      </c>
      <c r="H35">
        <f t="shared" si="15"/>
        <v>-1000000</v>
      </c>
    </row>
    <row r="36" spans="4:8" x14ac:dyDescent="0.2">
      <c r="D36">
        <f>SUM(D34,D35)</f>
        <v>-750000</v>
      </c>
      <c r="E36">
        <f t="shared" ref="E36:H36" si="16">SUM(E34,E35)</f>
        <v>-532500</v>
      </c>
      <c r="F36">
        <f t="shared" si="16"/>
        <v>-276975.00000000093</v>
      </c>
      <c r="G36">
        <f t="shared" si="16"/>
        <v>-151137.37500000093</v>
      </c>
      <c r="H36">
        <f t="shared" si="16"/>
        <v>-13713.605625001015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More</dc:creator>
  <cp:lastModifiedBy>Anmol More</cp:lastModifiedBy>
  <dcterms:created xsi:type="dcterms:W3CDTF">2019-06-01T10:16:32Z</dcterms:created>
  <dcterms:modified xsi:type="dcterms:W3CDTF">2019-06-01T11:21:33Z</dcterms:modified>
</cp:coreProperties>
</file>