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740" tabRatio="500"/>
  </bookViews>
  <sheets>
    <sheet name="Decision Criteria" sheetId="1" r:id="rId1"/>
    <sheet name="Exampl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3" i="2" l="1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12" i="2"/>
  <c r="C8" i="2"/>
  <c r="D10" i="2"/>
  <c r="B93" i="1"/>
  <c r="C93" i="1"/>
  <c r="B90" i="1"/>
  <c r="B88" i="1"/>
  <c r="B77" i="1"/>
  <c r="B78" i="1"/>
  <c r="B79" i="1"/>
  <c r="B80" i="1"/>
  <c r="B81" i="1"/>
  <c r="B82" i="1"/>
  <c r="B83" i="1"/>
  <c r="B84" i="1"/>
  <c r="B85" i="1"/>
  <c r="B76" i="1"/>
  <c r="C46" i="1"/>
  <c r="D74" i="1"/>
  <c r="C40" i="1"/>
  <c r="C74" i="1"/>
  <c r="C71" i="1"/>
  <c r="G70" i="1"/>
  <c r="F70" i="1"/>
  <c r="E70" i="1"/>
  <c r="D70" i="1"/>
  <c r="C70" i="1"/>
  <c r="G67" i="1"/>
  <c r="F67" i="1"/>
  <c r="E67" i="1"/>
  <c r="D67" i="1"/>
  <c r="C67" i="1"/>
  <c r="G69" i="1"/>
  <c r="F69" i="1"/>
  <c r="E69" i="1"/>
  <c r="D69" i="1"/>
  <c r="C69" i="1"/>
  <c r="G68" i="1"/>
  <c r="F68" i="1"/>
  <c r="E68" i="1"/>
  <c r="D68" i="1"/>
  <c r="C68" i="1"/>
  <c r="B69" i="1"/>
  <c r="B68" i="1"/>
  <c r="G60" i="1"/>
  <c r="F60" i="1"/>
  <c r="E60" i="1"/>
  <c r="D60" i="1"/>
  <c r="C60" i="1"/>
  <c r="C64" i="1"/>
  <c r="C61" i="1"/>
  <c r="C62" i="1"/>
  <c r="C63" i="1"/>
  <c r="C57" i="1"/>
  <c r="G53" i="1"/>
  <c r="F53" i="1"/>
  <c r="E53" i="1"/>
  <c r="D53" i="1"/>
  <c r="C53" i="1"/>
  <c r="C54" i="1"/>
  <c r="C55" i="1"/>
  <c r="C56" i="1"/>
  <c r="G42" i="1"/>
  <c r="F42" i="1"/>
  <c r="E42" i="1"/>
  <c r="D42" i="1"/>
  <c r="C42" i="1"/>
  <c r="C43" i="1"/>
  <c r="C44" i="1"/>
  <c r="C45" i="1"/>
  <c r="D36" i="1"/>
  <c r="E36" i="1"/>
  <c r="F36" i="1"/>
  <c r="G36" i="1"/>
  <c r="C37" i="1"/>
  <c r="C36" i="1"/>
  <c r="C38" i="1"/>
  <c r="C39" i="1"/>
  <c r="C28" i="1"/>
  <c r="D28" i="1"/>
  <c r="D29" i="1"/>
  <c r="E28" i="1"/>
  <c r="E29" i="1"/>
  <c r="F28" i="1"/>
  <c r="F29" i="1"/>
  <c r="G28" i="1"/>
  <c r="G30" i="1"/>
  <c r="G29" i="1"/>
  <c r="C24" i="1"/>
  <c r="D24" i="1"/>
  <c r="D25" i="1"/>
  <c r="E24" i="1"/>
  <c r="E25" i="1"/>
  <c r="F24" i="1"/>
  <c r="F26" i="1"/>
  <c r="F25" i="1"/>
  <c r="G24" i="1"/>
  <c r="G25" i="1"/>
  <c r="D17" i="1"/>
  <c r="E17" i="1"/>
  <c r="F17" i="1"/>
  <c r="G18" i="1"/>
  <c r="G17" i="1"/>
  <c r="D14" i="1"/>
  <c r="E14" i="1"/>
  <c r="F15" i="1"/>
  <c r="F14" i="1"/>
  <c r="G14" i="1"/>
</calcChain>
</file>

<file path=xl/comments1.xml><?xml version="1.0" encoding="utf-8"?>
<comments xmlns="http://schemas.openxmlformats.org/spreadsheetml/2006/main">
  <authors>
    <author>Ramana sonti</author>
  </authors>
  <commentList>
    <comment ref="C40" authorId="0">
      <text>
        <r>
          <rPr>
            <sz val="9"/>
            <color indexed="81"/>
            <rFont val="Calibri"/>
            <family val="2"/>
          </rPr>
          <t xml:space="preserve">Note we can use the =NPV() formula included in Excel for this calculation
</t>
        </r>
      </text>
    </comment>
    <comment ref="C46" authorId="0">
      <text>
        <r>
          <rPr>
            <sz val="9"/>
            <color indexed="81"/>
            <rFont val="Calibri"/>
            <family val="2"/>
          </rPr>
          <t xml:space="preserve">Note we can use the =NPV() formula included in Excel for this calculation
</t>
        </r>
      </text>
    </comment>
    <comment ref="C52" authorId="0">
      <text>
        <r>
          <rPr>
            <sz val="9"/>
            <color indexed="81"/>
            <rFont val="Calibri"/>
            <family val="2"/>
          </rPr>
          <t xml:space="preserve">This number is obtained by iteration using </t>
        </r>
        <r>
          <rPr>
            <i/>
            <sz val="9"/>
            <color indexed="81"/>
            <rFont val="Calibri"/>
          </rPr>
          <t>Excel's</t>
        </r>
        <r>
          <rPr>
            <sz val="9"/>
            <color indexed="81"/>
            <rFont val="Calibri"/>
            <family val="2"/>
          </rPr>
          <t xml:space="preserve"> </t>
        </r>
        <r>
          <rPr>
            <i/>
            <sz val="9"/>
            <color indexed="81"/>
            <rFont val="Calibri"/>
          </rPr>
          <t xml:space="preserve">Goalseek </t>
        </r>
        <r>
          <rPr>
            <sz val="9"/>
            <color indexed="81"/>
            <rFont val="Calibri"/>
            <family val="2"/>
          </rPr>
          <t xml:space="preserve">feature
</t>
        </r>
      </text>
    </comment>
    <comment ref="C57" authorId="0">
      <text>
        <r>
          <rPr>
            <sz val="9"/>
            <color indexed="81"/>
            <rFont val="Calibri"/>
            <family val="2"/>
          </rPr>
          <t xml:space="preserve">Note we can use the =NPV() formula included in Excel for this calculation
</t>
        </r>
      </text>
    </comment>
    <comment ref="C59" authorId="0">
      <text>
        <r>
          <rPr>
            <sz val="9"/>
            <color indexed="81"/>
            <rFont val="Calibri"/>
            <family val="2"/>
          </rPr>
          <t xml:space="preserve">This number is obtained by iteration using </t>
        </r>
        <r>
          <rPr>
            <i/>
            <sz val="9"/>
            <color indexed="81"/>
            <rFont val="Calibri"/>
          </rPr>
          <t>Excel's</t>
        </r>
        <r>
          <rPr>
            <sz val="9"/>
            <color indexed="81"/>
            <rFont val="Calibri"/>
            <family val="2"/>
          </rPr>
          <t xml:space="preserve"> </t>
        </r>
        <r>
          <rPr>
            <i/>
            <sz val="9"/>
            <color indexed="81"/>
            <rFont val="Calibri"/>
          </rPr>
          <t xml:space="preserve">Goalseek </t>
        </r>
        <r>
          <rPr>
            <sz val="9"/>
            <color indexed="81"/>
            <rFont val="Calibri"/>
            <family val="2"/>
          </rPr>
          <t xml:space="preserve">feature
</t>
        </r>
      </text>
    </comment>
    <comment ref="C64" authorId="0">
      <text>
        <r>
          <rPr>
            <sz val="9"/>
            <color indexed="81"/>
            <rFont val="Calibri"/>
            <family val="2"/>
          </rPr>
          <t xml:space="preserve">Note we can use the =NPV() formula included in Excel for this calculation
</t>
        </r>
      </text>
    </comment>
  </commentList>
</comments>
</file>

<file path=xl/sharedStrings.xml><?xml version="1.0" encoding="utf-8"?>
<sst xmlns="http://schemas.openxmlformats.org/spreadsheetml/2006/main" count="95" uniqueCount="29">
  <si>
    <t xml:space="preserve"> </t>
  </si>
  <si>
    <t>Project</t>
  </si>
  <si>
    <t>Capital Budgeting example</t>
  </si>
  <si>
    <t>S</t>
  </si>
  <si>
    <t>L</t>
  </si>
  <si>
    <t>PAYBACK PERIOD</t>
  </si>
  <si>
    <t>Cumulative</t>
  </si>
  <si>
    <t>Payback</t>
  </si>
  <si>
    <t>years</t>
  </si>
  <si>
    <t>Assumptions</t>
  </si>
  <si>
    <t>Cost of capital</t>
  </si>
  <si>
    <t>DISCOUNTED PAYBACK PERIOD</t>
  </si>
  <si>
    <t>Discounted</t>
  </si>
  <si>
    <t>NET PRESENT VALUE</t>
  </si>
  <si>
    <t>PV(inflows)</t>
  </si>
  <si>
    <t>PV(outflows)</t>
  </si>
  <si>
    <t>NPV</t>
  </si>
  <si>
    <t>NPV (using Excel)</t>
  </si>
  <si>
    <t>INTERNAL RATE OF RETURN</t>
  </si>
  <si>
    <t>Rate</t>
  </si>
  <si>
    <t>Net</t>
  </si>
  <si>
    <t>IRR (using Excel)</t>
  </si>
  <si>
    <t>NPV PROFILES</t>
  </si>
  <si>
    <t>Difference</t>
  </si>
  <si>
    <t>NPV profiles</t>
  </si>
  <si>
    <t>IRR of difference</t>
  </si>
  <si>
    <t>IRR S</t>
  </si>
  <si>
    <t>IRR L</t>
  </si>
  <si>
    <t>Cross-over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</si>
</sst>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70" formatCode="0.0%"/>
    <numFmt numFmtId="171" formatCode=";;;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theme="1"/>
      <name val="Calibri"/>
      <scheme val="minor"/>
    </font>
    <font>
      <sz val="8"/>
      <name val="Calibri"/>
      <family val="2"/>
      <scheme val="minor"/>
    </font>
    <font>
      <sz val="9"/>
      <color indexed="81"/>
      <name val="Calibri"/>
      <family val="2"/>
    </font>
    <font>
      <i/>
      <sz val="9"/>
      <color indexed="8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5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2" xfId="0" applyBorder="1"/>
    <xf numFmtId="0" fontId="5" fillId="0" borderId="0" xfId="0" applyFont="1"/>
    <xf numFmtId="0" fontId="5" fillId="0" borderId="2" xfId="0" applyFont="1" applyBorder="1"/>
    <xf numFmtId="0" fontId="0" fillId="0" borderId="0" xfId="0" applyFont="1"/>
    <xf numFmtId="2" fontId="0" fillId="0" borderId="0" xfId="0" applyNumberFormat="1"/>
    <xf numFmtId="0" fontId="0" fillId="0" borderId="3" xfId="0" applyFont="1" applyBorder="1"/>
    <xf numFmtId="0" fontId="0" fillId="0" borderId="3" xfId="0" applyBorder="1"/>
    <xf numFmtId="2" fontId="2" fillId="0" borderId="3" xfId="0" applyNumberFormat="1" applyFont="1" applyBorder="1"/>
    <xf numFmtId="0" fontId="5" fillId="0" borderId="0" xfId="0" applyFont="1" applyBorder="1"/>
    <xf numFmtId="0" fontId="0" fillId="0" borderId="0" xfId="0" applyBorder="1"/>
    <xf numFmtId="0" fontId="0" fillId="0" borderId="0" xfId="0" applyFont="1" applyBorder="1"/>
    <xf numFmtId="0" fontId="2" fillId="0" borderId="3" xfId="0" applyFont="1" applyBorder="1"/>
    <xf numFmtId="0" fontId="2" fillId="0" borderId="1" xfId="0" applyFont="1" applyFill="1" applyBorder="1"/>
    <xf numFmtId="0" fontId="0" fillId="0" borderId="1" xfId="0" applyBorder="1"/>
    <xf numFmtId="9" fontId="0" fillId="0" borderId="0" xfId="0" applyNumberFormat="1"/>
    <xf numFmtId="2" fontId="0" fillId="0" borderId="0" xfId="0" applyNumberFormat="1" applyBorder="1"/>
    <xf numFmtId="2" fontId="2" fillId="0" borderId="0" xfId="0" applyNumberFormat="1" applyFont="1" applyBorder="1"/>
    <xf numFmtId="0" fontId="0" fillId="0" borderId="0" xfId="0" applyFont="1" applyFill="1" applyBorder="1"/>
    <xf numFmtId="0" fontId="0" fillId="0" borderId="3" xfId="0" applyFont="1" applyFill="1" applyBorder="1"/>
    <xf numFmtId="10" fontId="2" fillId="0" borderId="3" xfId="2" applyNumberFormat="1" applyFont="1" applyBorder="1"/>
    <xf numFmtId="170" fontId="0" fillId="0" borderId="0" xfId="0" applyNumberFormat="1"/>
    <xf numFmtId="10" fontId="0" fillId="0" borderId="0" xfId="0" applyNumberFormat="1"/>
    <xf numFmtId="0" fontId="5" fillId="0" borderId="0" xfId="0" applyFont="1" applyAlignment="1">
      <alignment horizontal="right"/>
    </xf>
    <xf numFmtId="171" fontId="0" fillId="0" borderId="0" xfId="0" applyNumberFormat="1"/>
    <xf numFmtId="170" fontId="2" fillId="0" borderId="3" xfId="0" applyNumberFormat="1" applyFont="1" applyBorder="1"/>
    <xf numFmtId="170" fontId="2" fillId="0" borderId="0" xfId="0" applyNumberFormat="1" applyFont="1" applyBorder="1"/>
    <xf numFmtId="43" fontId="0" fillId="0" borderId="0" xfId="1" applyFont="1"/>
    <xf numFmtId="2" fontId="0" fillId="0" borderId="0" xfId="1" applyNumberFormat="1" applyFont="1"/>
  </cellXfs>
  <cellStyles count="53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843868837612457"/>
          <c:y val="0.0411471240899475"/>
          <c:w val="0.862740507754784"/>
          <c:h val="0.797694877433409"/>
        </c:manualLayout>
      </c:layout>
      <c:lineChart>
        <c:grouping val="standard"/>
        <c:varyColors val="0"/>
        <c:ser>
          <c:idx val="3"/>
          <c:order val="0"/>
          <c:tx>
            <c:v>Project S</c:v>
          </c:tx>
          <c:spPr>
            <a:ln w="254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'Decision Criteria'!$B$75:$B$85</c:f>
              <c:numCache>
                <c:formatCode>0.00%</c:formatCode>
                <c:ptCount val="11"/>
                <c:pt idx="0" formatCode="0%">
                  <c:v>0.0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</c:numCache>
            </c:numRef>
          </c:cat>
          <c:val>
            <c:numRef>
              <c:f>'Decision Criteria'!$C$75:$C$85</c:f>
              <c:numCache>
                <c:formatCode>0.00</c:formatCode>
                <c:ptCount val="11"/>
                <c:pt idx="0">
                  <c:v>300.0</c:v>
                </c:pt>
                <c:pt idx="1">
                  <c:v>249.7448338933316</c:v>
                </c:pt>
                <c:pt idx="2">
                  <c:v>202.7710426805784</c:v>
                </c:pt>
                <c:pt idx="3">
                  <c:v>158.7918404467357</c:v>
                </c:pt>
                <c:pt idx="4">
                  <c:v>117.5511486693724</c:v>
                </c:pt>
                <c:pt idx="5">
                  <c:v>78.81975274912907</c:v>
                </c:pt>
                <c:pt idx="6">
                  <c:v>42.39200463348584</c:v>
                </c:pt>
                <c:pt idx="7">
                  <c:v>8.082985213813117</c:v>
                </c:pt>
                <c:pt idx="8">
                  <c:v>-24.27394486773994</c:v>
                </c:pt>
                <c:pt idx="9">
                  <c:v>-54.82926521707145</c:v>
                </c:pt>
                <c:pt idx="10">
                  <c:v>-83.71913580246894</c:v>
                </c:pt>
              </c:numCache>
            </c:numRef>
          </c:val>
          <c:smooth val="0"/>
        </c:ser>
        <c:ser>
          <c:idx val="4"/>
          <c:order val="1"/>
          <c:tx>
            <c:v>Project L</c:v>
          </c:tx>
          <c:spPr>
            <a:ln w="25400">
              <a:solidFill>
                <a:srgbClr val="800000"/>
              </a:solidFill>
              <a:prstDash val="sysDash"/>
            </a:ln>
          </c:spPr>
          <c:marker>
            <c:symbol val="none"/>
          </c:marker>
          <c:cat>
            <c:numRef>
              <c:f>'Decision Criteria'!$B$75:$B$85</c:f>
              <c:numCache>
                <c:formatCode>0.00%</c:formatCode>
                <c:ptCount val="11"/>
                <c:pt idx="0" formatCode="0%">
                  <c:v>0.0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</c:numCache>
            </c:numRef>
          </c:cat>
          <c:val>
            <c:numRef>
              <c:f>'Decision Criteria'!$D$75:$D$85</c:f>
              <c:numCache>
                <c:formatCode>0.00</c:formatCode>
                <c:ptCount val="11"/>
                <c:pt idx="0">
                  <c:v>400.0</c:v>
                </c:pt>
                <c:pt idx="1">
                  <c:v>317.6260394923966</c:v>
                </c:pt>
                <c:pt idx="2">
                  <c:v>242.0017681453733</c:v>
                </c:pt>
                <c:pt idx="3">
                  <c:v>172.4424658015143</c:v>
                </c:pt>
                <c:pt idx="4">
                  <c:v>108.3450467690673</c:v>
                </c:pt>
                <c:pt idx="5">
                  <c:v>49.17696878628499</c:v>
                </c:pt>
                <c:pt idx="6">
                  <c:v>-5.533176280716589</c:v>
                </c:pt>
                <c:pt idx="7">
                  <c:v>-56.20367031037631</c:v>
                </c:pt>
                <c:pt idx="8">
                  <c:v>-103.2065049110606</c:v>
                </c:pt>
                <c:pt idx="9">
                  <c:v>-146.8732341967858</c:v>
                </c:pt>
                <c:pt idx="10">
                  <c:v>-187.5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1514376"/>
        <c:axId val="-2120176008"/>
      </c:lineChart>
      <c:catAx>
        <c:axId val="-2121514376"/>
        <c:scaling>
          <c:orientation val="minMax"/>
        </c:scaling>
        <c:delete val="0"/>
        <c:axPos val="b"/>
        <c:numFmt formatCode="0%" sourceLinked="0"/>
        <c:majorTickMark val="out"/>
        <c:minorTickMark val="none"/>
        <c:tickLblPos val="nextTo"/>
        <c:crossAx val="-2120176008"/>
        <c:crosses val="autoZero"/>
        <c:auto val="1"/>
        <c:lblAlgn val="ctr"/>
        <c:lblOffset val="100"/>
        <c:noMultiLvlLbl val="0"/>
      </c:catAx>
      <c:valAx>
        <c:axId val="-2120176008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" sourceLinked="0"/>
        <c:majorTickMark val="out"/>
        <c:minorTickMark val="none"/>
        <c:tickLblPos val="nextTo"/>
        <c:crossAx val="-2121514376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v>NPV profile</c:v>
          </c:tx>
          <c:spPr>
            <a:ln w="254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Examples!$C$11:$C$31</c:f>
              <c:numCache>
                <c:formatCode>0.0%</c:formatCode>
                <c:ptCount val="21"/>
                <c:pt idx="0" formatCode="0%">
                  <c:v>0.0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1.0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2.0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3.0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4.0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5.0</c:v>
                </c:pt>
              </c:numCache>
            </c:numRef>
          </c:cat>
          <c:val>
            <c:numRef>
              <c:f>Examples!$D$11:$D$31</c:f>
              <c:numCache>
                <c:formatCode>0.00</c:formatCode>
                <c:ptCount val="21"/>
                <c:pt idx="0">
                  <c:v>0.5</c:v>
                </c:pt>
                <c:pt idx="1">
                  <c:v>0.36</c:v>
                </c:pt>
                <c:pt idx="2">
                  <c:v>0.333333333333333</c:v>
                </c:pt>
                <c:pt idx="3">
                  <c:v>0.346938775510204</c:v>
                </c:pt>
                <c:pt idx="4">
                  <c:v>0.375</c:v>
                </c:pt>
                <c:pt idx="5">
                  <c:v>0.407407407407407</c:v>
                </c:pt>
                <c:pt idx="6">
                  <c:v>0.44</c:v>
                </c:pt>
                <c:pt idx="7">
                  <c:v>0.471074380165289</c:v>
                </c:pt>
                <c:pt idx="8">
                  <c:v>0.5</c:v>
                </c:pt>
                <c:pt idx="9">
                  <c:v>0.526627218934911</c:v>
                </c:pt>
                <c:pt idx="10">
                  <c:v>0.551020408163265</c:v>
                </c:pt>
                <c:pt idx="11">
                  <c:v>0.573333333333333</c:v>
                </c:pt>
                <c:pt idx="12">
                  <c:v>0.59375</c:v>
                </c:pt>
                <c:pt idx="13">
                  <c:v>0.612456747404844</c:v>
                </c:pt>
                <c:pt idx="14">
                  <c:v>0.629629629629629</c:v>
                </c:pt>
                <c:pt idx="15">
                  <c:v>0.645429362880886</c:v>
                </c:pt>
                <c:pt idx="16">
                  <c:v>0.66</c:v>
                </c:pt>
                <c:pt idx="17">
                  <c:v>0.673469387755102</c:v>
                </c:pt>
                <c:pt idx="18">
                  <c:v>0.68595041322314</c:v>
                </c:pt>
                <c:pt idx="19">
                  <c:v>0.697542533081285</c:v>
                </c:pt>
                <c:pt idx="20">
                  <c:v>0.708333333333333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6203032"/>
        <c:axId val="2146353576"/>
      </c:lineChart>
      <c:catAx>
        <c:axId val="2146203032"/>
        <c:scaling>
          <c:orientation val="minMax"/>
        </c:scaling>
        <c:delete val="0"/>
        <c:axPos val="b"/>
        <c:numFmt formatCode="0%" sourceLinked="1"/>
        <c:majorTickMark val="out"/>
        <c:minorTickMark val="none"/>
        <c:tickLblPos val="nextTo"/>
        <c:crossAx val="2146353576"/>
        <c:crosses val="autoZero"/>
        <c:auto val="1"/>
        <c:lblAlgn val="ctr"/>
        <c:lblOffset val="100"/>
        <c:noMultiLvlLbl val="0"/>
      </c:catAx>
      <c:valAx>
        <c:axId val="214635357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0.00" sourceLinked="1"/>
        <c:majorTickMark val="out"/>
        <c:minorTickMark val="none"/>
        <c:tickLblPos val="nextTo"/>
        <c:crossAx val="2146203032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8466</xdr:colOff>
      <xdr:row>73</xdr:row>
      <xdr:rowOff>160866</xdr:rowOff>
    </xdr:from>
    <xdr:to>
      <xdr:col>11</xdr:col>
      <xdr:colOff>228599</xdr:colOff>
      <xdr:row>91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812800</xdr:colOff>
      <xdr:row>8</xdr:row>
      <xdr:rowOff>25400</xdr:rowOff>
    </xdr:from>
    <xdr:to>
      <xdr:col>13</xdr:col>
      <xdr:colOff>330200</xdr:colOff>
      <xdr:row>30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H93"/>
  <sheetViews>
    <sheetView showGridLines="0" tabSelected="1" topLeftCell="A33" zoomScale="150" zoomScaleNormal="150" zoomScalePageLayoutView="150" workbookViewId="0">
      <selection activeCell="D39" sqref="D39"/>
    </sheetView>
  </sheetViews>
  <sheetFormatPr baseColWidth="10" defaultRowHeight="15" x14ac:dyDescent="0"/>
  <cols>
    <col min="1" max="1" width="6.5" customWidth="1"/>
    <col min="2" max="2" width="16" customWidth="1"/>
    <col min="3" max="3" width="20.33203125" bestFit="1" customWidth="1"/>
  </cols>
  <sheetData>
    <row r="2" spans="2:7">
      <c r="B2" s="1" t="s">
        <v>2</v>
      </c>
    </row>
    <row r="3" spans="2:7">
      <c r="B3" s="1"/>
    </row>
    <row r="4" spans="2:7">
      <c r="B4" s="1" t="s">
        <v>9</v>
      </c>
    </row>
    <row r="5" spans="2:7">
      <c r="B5" s="6" t="s">
        <v>10</v>
      </c>
      <c r="C5" s="17">
        <v>0.1</v>
      </c>
    </row>
    <row r="6" spans="2:7" ht="16" thickBot="1">
      <c r="B6" s="1"/>
    </row>
    <row r="7" spans="2:7">
      <c r="B7" s="2" t="s">
        <v>1</v>
      </c>
      <c r="C7" s="2">
        <v>0</v>
      </c>
      <c r="D7" s="2">
        <v>1</v>
      </c>
      <c r="E7" s="2">
        <v>2</v>
      </c>
      <c r="F7" s="2">
        <v>3</v>
      </c>
      <c r="G7" s="2">
        <v>4</v>
      </c>
    </row>
    <row r="8" spans="2:7">
      <c r="B8" s="4" t="s">
        <v>3</v>
      </c>
      <c r="C8">
        <v>-1000</v>
      </c>
      <c r="D8">
        <v>500</v>
      </c>
      <c r="E8">
        <v>400</v>
      </c>
      <c r="F8">
        <v>300</v>
      </c>
      <c r="G8">
        <v>100</v>
      </c>
    </row>
    <row r="9" spans="2:7" ht="16" thickBot="1">
      <c r="B9" s="5" t="s">
        <v>4</v>
      </c>
      <c r="C9" s="3">
        <v>-1000</v>
      </c>
      <c r="D9" s="3">
        <v>100</v>
      </c>
      <c r="E9" s="3">
        <v>300</v>
      </c>
      <c r="F9" s="3">
        <v>400</v>
      </c>
      <c r="G9" s="3">
        <v>600</v>
      </c>
    </row>
    <row r="10" spans="2:7" ht="16" thickBot="1"/>
    <row r="11" spans="2:7">
      <c r="B11" s="15" t="s">
        <v>5</v>
      </c>
      <c r="C11" s="16"/>
      <c r="D11" s="16"/>
      <c r="E11" s="16"/>
      <c r="F11" s="16"/>
      <c r="G11" s="16"/>
    </row>
    <row r="12" spans="2:7">
      <c r="B12" s="14" t="s">
        <v>1</v>
      </c>
      <c r="C12" s="14">
        <v>0</v>
      </c>
      <c r="D12" s="14">
        <v>1</v>
      </c>
      <c r="E12" s="14">
        <v>2</v>
      </c>
      <c r="F12" s="14">
        <v>3</v>
      </c>
      <c r="G12" s="14">
        <v>4</v>
      </c>
    </row>
    <row r="13" spans="2:7">
      <c r="B13" s="4" t="s">
        <v>3</v>
      </c>
      <c r="C13">
        <v>-1000</v>
      </c>
      <c r="D13">
        <v>500</v>
      </c>
      <c r="E13">
        <v>400</v>
      </c>
      <c r="F13">
        <v>300</v>
      </c>
      <c r="G13">
        <v>100</v>
      </c>
    </row>
    <row r="14" spans="2:7">
      <c r="B14" s="6" t="s">
        <v>6</v>
      </c>
      <c r="D14">
        <f>C13+D13</f>
        <v>-500</v>
      </c>
      <c r="E14">
        <f>D14+E13</f>
        <v>-100</v>
      </c>
      <c r="F14">
        <f t="shared" ref="F14:G14" si="0">E14+F13</f>
        <v>200</v>
      </c>
      <c r="G14">
        <f t="shared" si="0"/>
        <v>300</v>
      </c>
    </row>
    <row r="15" spans="2:7">
      <c r="B15" s="8" t="s">
        <v>7</v>
      </c>
      <c r="C15" s="9"/>
      <c r="D15" s="9"/>
      <c r="E15" s="9"/>
      <c r="F15" s="10">
        <f>E12-(E14/F13)</f>
        <v>2.3333333333333335</v>
      </c>
      <c r="G15" s="9" t="s">
        <v>8</v>
      </c>
    </row>
    <row r="16" spans="2:7">
      <c r="B16" s="11" t="s">
        <v>4</v>
      </c>
      <c r="C16" s="12">
        <v>-1000</v>
      </c>
      <c r="D16" s="12">
        <v>100</v>
      </c>
      <c r="E16" s="12">
        <v>300</v>
      </c>
      <c r="F16" s="12">
        <v>400</v>
      </c>
      <c r="G16" s="12">
        <v>600</v>
      </c>
    </row>
    <row r="17" spans="2:8">
      <c r="B17" s="13" t="s">
        <v>6</v>
      </c>
      <c r="C17" s="12"/>
      <c r="D17" s="12">
        <f>C16+D16</f>
        <v>-900</v>
      </c>
      <c r="E17" s="12">
        <f>D17+E16</f>
        <v>-600</v>
      </c>
      <c r="F17" s="12">
        <f t="shared" ref="F17" si="1">E17+F16</f>
        <v>-200</v>
      </c>
      <c r="G17" s="12">
        <f t="shared" ref="G17" si="2">F17+G16</f>
        <v>400</v>
      </c>
    </row>
    <row r="18" spans="2:8">
      <c r="B18" s="8" t="s">
        <v>7</v>
      </c>
      <c r="C18" s="9"/>
      <c r="D18" s="9"/>
      <c r="E18" s="9"/>
      <c r="F18" s="10" t="s">
        <v>0</v>
      </c>
      <c r="G18" s="10">
        <f>F12-(F17/G16)</f>
        <v>3.3333333333333335</v>
      </c>
      <c r="H18" t="s">
        <v>8</v>
      </c>
    </row>
    <row r="19" spans="2:8">
      <c r="B19" s="13"/>
      <c r="C19" s="12"/>
      <c r="D19" s="12"/>
      <c r="E19" s="12"/>
      <c r="F19" s="19"/>
      <c r="G19" s="19"/>
    </row>
    <row r="20" spans="2:8" ht="16" thickBot="1"/>
    <row r="21" spans="2:8">
      <c r="B21" s="15" t="s">
        <v>11</v>
      </c>
      <c r="C21" s="16"/>
      <c r="D21" s="16"/>
      <c r="E21" s="16"/>
      <c r="F21" s="16"/>
      <c r="G21" s="16"/>
    </row>
    <row r="22" spans="2:8">
      <c r="B22" s="14" t="s">
        <v>1</v>
      </c>
      <c r="C22" s="14">
        <v>0</v>
      </c>
      <c r="D22" s="14">
        <v>1</v>
      </c>
      <c r="E22" s="14">
        <v>2</v>
      </c>
      <c r="F22" s="14">
        <v>3</v>
      </c>
      <c r="G22" s="14">
        <v>4</v>
      </c>
    </row>
    <row r="23" spans="2:8">
      <c r="B23" s="4" t="s">
        <v>3</v>
      </c>
      <c r="C23">
        <v>-1000</v>
      </c>
      <c r="D23">
        <v>500</v>
      </c>
      <c r="E23">
        <v>400</v>
      </c>
      <c r="F23">
        <v>300</v>
      </c>
      <c r="G23">
        <v>100</v>
      </c>
    </row>
    <row r="24" spans="2:8">
      <c r="B24" s="6" t="s">
        <v>12</v>
      </c>
      <c r="C24">
        <f>C23/(1+$C$5)^C22</f>
        <v>-1000</v>
      </c>
      <c r="D24" s="7">
        <f t="shared" ref="D24:G24" si="3">D23/(1+$C$5)^D22</f>
        <v>454.5454545454545</v>
      </c>
      <c r="E24" s="7">
        <f t="shared" si="3"/>
        <v>330.57851239669418</v>
      </c>
      <c r="F24" s="7">
        <f t="shared" si="3"/>
        <v>225.39444027047327</v>
      </c>
      <c r="G24" s="7">
        <f t="shared" si="3"/>
        <v>68.301345536507057</v>
      </c>
    </row>
    <row r="25" spans="2:8">
      <c r="B25" s="6" t="s">
        <v>6</v>
      </c>
      <c r="D25" s="7">
        <f>C24+D24</f>
        <v>-545.4545454545455</v>
      </c>
      <c r="E25" s="7">
        <f>D25+E24</f>
        <v>-214.87603305785132</v>
      </c>
      <c r="F25" s="7">
        <f t="shared" ref="F25:G25" si="4">E25+F24</f>
        <v>10.518407212621952</v>
      </c>
      <c r="G25" s="7">
        <f t="shared" si="4"/>
        <v>78.819752749129009</v>
      </c>
    </row>
    <row r="26" spans="2:8">
      <c r="B26" s="8" t="s">
        <v>7</v>
      </c>
      <c r="C26" s="9"/>
      <c r="D26" s="9"/>
      <c r="E26" s="9"/>
      <c r="F26" s="10">
        <f>E22-(E25/F24)</f>
        <v>2.953333333333334</v>
      </c>
      <c r="G26" s="9" t="s">
        <v>8</v>
      </c>
    </row>
    <row r="27" spans="2:8">
      <c r="B27" s="11" t="s">
        <v>4</v>
      </c>
      <c r="C27" s="12">
        <v>-1000</v>
      </c>
      <c r="D27" s="12">
        <v>100</v>
      </c>
      <c r="E27" s="12">
        <v>300</v>
      </c>
      <c r="F27" s="12">
        <v>400</v>
      </c>
      <c r="G27" s="12">
        <v>600</v>
      </c>
    </row>
    <row r="28" spans="2:8">
      <c r="B28" s="13" t="s">
        <v>12</v>
      </c>
      <c r="C28">
        <f>C27/(1+$C$5)^C22</f>
        <v>-1000</v>
      </c>
      <c r="D28" s="7">
        <f t="shared" ref="D28:G28" si="5">D27/(1+$C$5)^D22</f>
        <v>90.909090909090907</v>
      </c>
      <c r="E28" s="7">
        <f t="shared" si="5"/>
        <v>247.93388429752062</v>
      </c>
      <c r="F28" s="7">
        <f t="shared" si="5"/>
        <v>300.52592036063101</v>
      </c>
      <c r="G28" s="7">
        <f t="shared" si="5"/>
        <v>409.80807321904229</v>
      </c>
    </row>
    <row r="29" spans="2:8">
      <c r="B29" s="13" t="s">
        <v>6</v>
      </c>
      <c r="C29" s="12"/>
      <c r="D29" s="18">
        <f>C28+D28</f>
        <v>-909.09090909090912</v>
      </c>
      <c r="E29" s="18">
        <f>D29+E28</f>
        <v>-661.15702479338847</v>
      </c>
      <c r="F29" s="18">
        <f t="shared" ref="F29:G29" si="6">E29+F28</f>
        <v>-360.63110443275747</v>
      </c>
      <c r="G29" s="18">
        <f t="shared" si="6"/>
        <v>49.176968786284817</v>
      </c>
    </row>
    <row r="30" spans="2:8">
      <c r="B30" s="8" t="s">
        <v>7</v>
      </c>
      <c r="C30" s="9"/>
      <c r="D30" s="9"/>
      <c r="E30" s="9"/>
      <c r="F30" s="10" t="s">
        <v>0</v>
      </c>
      <c r="G30" s="10">
        <f>F22-(F29/G28)</f>
        <v>3.8800000000000008</v>
      </c>
      <c r="H30" t="s">
        <v>8</v>
      </c>
    </row>
    <row r="32" spans="2:8" ht="16" thickBot="1"/>
    <row r="33" spans="2:7">
      <c r="B33" s="15" t="s">
        <v>13</v>
      </c>
      <c r="C33" s="16"/>
      <c r="D33" s="16"/>
      <c r="E33" s="16"/>
      <c r="F33" s="16"/>
      <c r="G33" s="16"/>
    </row>
    <row r="34" spans="2:7">
      <c r="B34" s="14" t="s">
        <v>1</v>
      </c>
      <c r="C34" s="14">
        <v>0</v>
      </c>
      <c r="D34" s="14">
        <v>1</v>
      </c>
      <c r="E34" s="14">
        <v>2</v>
      </c>
      <c r="F34" s="14">
        <v>3</v>
      </c>
      <c r="G34" s="14">
        <v>4</v>
      </c>
    </row>
    <row r="35" spans="2:7">
      <c r="B35" s="4" t="s">
        <v>3</v>
      </c>
      <c r="C35">
        <v>-1000</v>
      </c>
      <c r="D35">
        <v>500</v>
      </c>
      <c r="E35">
        <v>400</v>
      </c>
      <c r="F35">
        <v>300</v>
      </c>
      <c r="G35">
        <v>100</v>
      </c>
    </row>
    <row r="36" spans="2:7">
      <c r="B36" s="6" t="s">
        <v>12</v>
      </c>
      <c r="C36">
        <f>C35/(1+$C$5)^C34</f>
        <v>-1000</v>
      </c>
      <c r="D36" s="7">
        <f t="shared" ref="D36" si="7">D35/(1+$C$5)^D34</f>
        <v>454.5454545454545</v>
      </c>
      <c r="E36" s="7">
        <f t="shared" ref="E36" si="8">E35/(1+$C$5)^E34</f>
        <v>330.57851239669418</v>
      </c>
      <c r="F36" s="7">
        <f t="shared" ref="F36" si="9">F35/(1+$C$5)^F34</f>
        <v>225.39444027047327</v>
      </c>
      <c r="G36" s="7">
        <f t="shared" ref="G36" si="10">G35/(1+$C$5)^G34</f>
        <v>68.301345536507057</v>
      </c>
    </row>
    <row r="37" spans="2:7">
      <c r="B37" s="6" t="s">
        <v>14</v>
      </c>
      <c r="C37" s="7">
        <f>SUM(D36:G36)</f>
        <v>1078.8197527491291</v>
      </c>
      <c r="D37" s="7" t="s">
        <v>0</v>
      </c>
      <c r="E37" s="7" t="s">
        <v>0</v>
      </c>
      <c r="F37" s="7" t="s">
        <v>0</v>
      </c>
      <c r="G37" s="7" t="s">
        <v>0</v>
      </c>
    </row>
    <row r="38" spans="2:7">
      <c r="B38" s="13" t="s">
        <v>15</v>
      </c>
      <c r="C38" s="12">
        <f>C36</f>
        <v>-1000</v>
      </c>
      <c r="D38" s="12"/>
      <c r="E38" s="12"/>
      <c r="F38" s="19" t="s">
        <v>0</v>
      </c>
      <c r="G38" s="12" t="s">
        <v>0</v>
      </c>
    </row>
    <row r="39" spans="2:7">
      <c r="B39" s="20" t="s">
        <v>16</v>
      </c>
      <c r="C39" s="19">
        <f>C37+C38</f>
        <v>78.819752749129066</v>
      </c>
      <c r="D39" s="12"/>
      <c r="E39" s="12"/>
      <c r="F39" s="19"/>
      <c r="G39" s="12"/>
    </row>
    <row r="40" spans="2:7">
      <c r="B40" s="21" t="s">
        <v>17</v>
      </c>
      <c r="C40" s="10">
        <f>NPV($C$5,D35:G35)+C35</f>
        <v>78.819752749129066</v>
      </c>
      <c r="D40" s="9"/>
      <c r="E40" s="9"/>
      <c r="F40" s="10"/>
      <c r="G40" s="9"/>
    </row>
    <row r="41" spans="2:7">
      <c r="B41" s="11" t="s">
        <v>4</v>
      </c>
      <c r="C41" s="12">
        <v>-1000</v>
      </c>
      <c r="D41" s="12">
        <v>100</v>
      </c>
      <c r="E41" s="12">
        <v>300</v>
      </c>
      <c r="F41" s="12">
        <v>400</v>
      </c>
      <c r="G41" s="12">
        <v>600</v>
      </c>
    </row>
    <row r="42" spans="2:7">
      <c r="B42" s="6" t="s">
        <v>12</v>
      </c>
      <c r="C42">
        <f>C41/(1+$C$5)^C34</f>
        <v>-1000</v>
      </c>
      <c r="D42" s="7">
        <f t="shared" ref="D42:G42" si="11">D41/(1+$C$5)^D34</f>
        <v>90.909090909090907</v>
      </c>
      <c r="E42" s="7">
        <f t="shared" si="11"/>
        <v>247.93388429752062</v>
      </c>
      <c r="F42" s="7">
        <f t="shared" si="11"/>
        <v>300.52592036063101</v>
      </c>
      <c r="G42" s="7">
        <f t="shared" si="11"/>
        <v>409.80807321904229</v>
      </c>
    </row>
    <row r="43" spans="2:7">
      <c r="B43" s="6" t="s">
        <v>14</v>
      </c>
      <c r="C43" s="7">
        <f>SUM(D42:G42)</f>
        <v>1049.1769687862848</v>
      </c>
      <c r="D43" s="7" t="s">
        <v>0</v>
      </c>
      <c r="E43" s="7" t="s">
        <v>0</v>
      </c>
      <c r="F43" s="7" t="s">
        <v>0</v>
      </c>
      <c r="G43" s="7" t="s">
        <v>0</v>
      </c>
    </row>
    <row r="44" spans="2:7">
      <c r="B44" s="13" t="s">
        <v>15</v>
      </c>
      <c r="C44" s="12">
        <f>C42</f>
        <v>-1000</v>
      </c>
      <c r="D44" s="12"/>
      <c r="E44" s="12"/>
      <c r="F44" s="19" t="s">
        <v>0</v>
      </c>
      <c r="G44" s="12" t="s">
        <v>0</v>
      </c>
    </row>
    <row r="45" spans="2:7">
      <c r="B45" s="20" t="s">
        <v>16</v>
      </c>
      <c r="C45" s="19">
        <f>C43+C44</f>
        <v>49.17696878628476</v>
      </c>
      <c r="D45" s="12"/>
      <c r="E45" s="12"/>
      <c r="F45" s="19"/>
      <c r="G45" s="12"/>
    </row>
    <row r="46" spans="2:7">
      <c r="B46" s="21" t="s">
        <v>17</v>
      </c>
      <c r="C46" s="10">
        <f>NPV($C$5,D41:G41)+C41</f>
        <v>49.176968786284988</v>
      </c>
      <c r="D46" s="9"/>
      <c r="E46" s="9"/>
      <c r="F46" s="10"/>
      <c r="G46" s="9"/>
    </row>
    <row r="48" spans="2:7" ht="16" thickBot="1"/>
    <row r="49" spans="2:7">
      <c r="B49" s="15" t="s">
        <v>18</v>
      </c>
      <c r="C49" s="16"/>
      <c r="D49" s="16"/>
      <c r="E49" s="16"/>
      <c r="F49" s="16"/>
      <c r="G49" s="16"/>
    </row>
    <row r="50" spans="2:7">
      <c r="B50" s="14" t="s">
        <v>1</v>
      </c>
      <c r="C50" s="14">
        <v>0</v>
      </c>
      <c r="D50" s="14">
        <v>1</v>
      </c>
      <c r="E50" s="14">
        <v>2</v>
      </c>
      <c r="F50" s="14">
        <v>3</v>
      </c>
      <c r="G50" s="14">
        <v>4</v>
      </c>
    </row>
    <row r="51" spans="2:7">
      <c r="B51" s="4" t="s">
        <v>3</v>
      </c>
      <c r="C51">
        <v>-1000</v>
      </c>
      <c r="D51">
        <v>500</v>
      </c>
      <c r="E51">
        <v>400</v>
      </c>
      <c r="F51">
        <v>300</v>
      </c>
      <c r="G51">
        <v>100</v>
      </c>
    </row>
    <row r="52" spans="2:7">
      <c r="B52" s="6" t="s">
        <v>19</v>
      </c>
      <c r="C52" s="24">
        <v>0.14488842912516856</v>
      </c>
    </row>
    <row r="53" spans="2:7">
      <c r="B53" s="6" t="s">
        <v>12</v>
      </c>
      <c r="C53">
        <f>C51/(1+$C$52)^C$50</f>
        <v>-1000</v>
      </c>
      <c r="D53" s="7">
        <f t="shared" ref="D53:G53" si="12">D51/(1+$C$52)^D$50</f>
        <v>436.72377786371698</v>
      </c>
      <c r="E53" s="7">
        <f t="shared" si="12"/>
        <v>305.16425304249151</v>
      </c>
      <c r="F53" s="7">
        <f t="shared" si="12"/>
        <v>199.90872818651425</v>
      </c>
      <c r="G53" s="7">
        <f t="shared" si="12"/>
        <v>58.203263334363612</v>
      </c>
    </row>
    <row r="54" spans="2:7">
      <c r="B54" s="6" t="s">
        <v>14</v>
      </c>
      <c r="C54" s="7">
        <f>SUM(D53:G53)</f>
        <v>1000.0000224270864</v>
      </c>
      <c r="D54" s="7" t="s">
        <v>0</v>
      </c>
      <c r="E54" s="7" t="s">
        <v>0</v>
      </c>
      <c r="F54" s="7" t="s">
        <v>0</v>
      </c>
      <c r="G54" s="7" t="s">
        <v>0</v>
      </c>
    </row>
    <row r="55" spans="2:7">
      <c r="B55" s="13" t="s">
        <v>15</v>
      </c>
      <c r="C55" s="12">
        <f>C53</f>
        <v>-1000</v>
      </c>
      <c r="D55" s="12"/>
      <c r="E55" s="12"/>
      <c r="F55" s="19" t="s">
        <v>0</v>
      </c>
      <c r="G55" s="12" t="s">
        <v>0</v>
      </c>
    </row>
    <row r="56" spans="2:7">
      <c r="B56" s="20" t="s">
        <v>20</v>
      </c>
      <c r="C56" s="19">
        <f>C54+C55</f>
        <v>2.2427086378229433E-5</v>
      </c>
      <c r="D56" s="12"/>
      <c r="E56" s="12"/>
      <c r="F56" s="19"/>
      <c r="G56" s="12"/>
    </row>
    <row r="57" spans="2:7">
      <c r="B57" s="21" t="s">
        <v>21</v>
      </c>
      <c r="C57" s="22">
        <f>IRR(C51:G51)</f>
        <v>0.14488844278532143</v>
      </c>
      <c r="D57" s="9"/>
      <c r="E57" s="9"/>
      <c r="F57" s="10"/>
      <c r="G57" s="9"/>
    </row>
    <row r="58" spans="2:7">
      <c r="B58" s="11" t="s">
        <v>4</v>
      </c>
      <c r="C58" s="12">
        <v>-1000</v>
      </c>
      <c r="D58" s="12">
        <v>100</v>
      </c>
      <c r="E58" s="12">
        <v>300</v>
      </c>
      <c r="F58" s="12">
        <v>400</v>
      </c>
      <c r="G58" s="12">
        <v>600</v>
      </c>
    </row>
    <row r="59" spans="2:7">
      <c r="B59" s="6" t="s">
        <v>19</v>
      </c>
      <c r="C59" s="24">
        <v>0.11790556852832358</v>
      </c>
    </row>
    <row r="60" spans="2:7">
      <c r="B60" s="6" t="s">
        <v>12</v>
      </c>
      <c r="C60">
        <f>C58/(1+$C$59)^C$50</f>
        <v>-1000</v>
      </c>
      <c r="D60" s="7">
        <f t="shared" ref="D60:G60" si="13">D58/(1+$C$59)^D$50</f>
        <v>89.452993897906651</v>
      </c>
      <c r="E60" s="7">
        <f t="shared" si="13"/>
        <v>240.05514351896772</v>
      </c>
      <c r="F60" s="7">
        <f t="shared" si="13"/>
        <v>286.31535051151104</v>
      </c>
      <c r="G60" s="7">
        <f t="shared" si="13"/>
        <v>384.17647953274798</v>
      </c>
    </row>
    <row r="61" spans="2:7">
      <c r="B61" s="6" t="s">
        <v>14</v>
      </c>
      <c r="C61" s="7">
        <f>SUM(D60:G60)</f>
        <v>999.99996746113345</v>
      </c>
      <c r="D61" s="7" t="s">
        <v>0</v>
      </c>
      <c r="E61" s="7" t="s">
        <v>0</v>
      </c>
      <c r="F61" s="7" t="s">
        <v>0</v>
      </c>
      <c r="G61" s="7" t="s">
        <v>0</v>
      </c>
    </row>
    <row r="62" spans="2:7">
      <c r="B62" s="13" t="s">
        <v>15</v>
      </c>
      <c r="C62" s="12">
        <f>C60</f>
        <v>-1000</v>
      </c>
      <c r="D62" s="12"/>
      <c r="E62" s="12"/>
      <c r="F62" s="19" t="s">
        <v>0</v>
      </c>
      <c r="G62" s="12" t="s">
        <v>0</v>
      </c>
    </row>
    <row r="63" spans="2:7">
      <c r="B63" s="20" t="s">
        <v>20</v>
      </c>
      <c r="C63" s="19">
        <f>C61+C62</f>
        <v>-3.2538866548748047E-5</v>
      </c>
      <c r="D63" s="12"/>
      <c r="E63" s="12"/>
      <c r="F63" s="19"/>
      <c r="G63" s="12"/>
    </row>
    <row r="64" spans="2:7">
      <c r="B64" s="21" t="s">
        <v>21</v>
      </c>
      <c r="C64" s="22">
        <f>IRR(C58:G58)</f>
        <v>0.11790555626093946</v>
      </c>
      <c r="D64" s="9"/>
      <c r="E64" s="9"/>
      <c r="F64" s="10"/>
      <c r="G64" s="9"/>
    </row>
    <row r="66" spans="2:7" ht="16" thickBot="1"/>
    <row r="67" spans="2:7">
      <c r="B67" s="15" t="s">
        <v>22</v>
      </c>
      <c r="C67" s="2">
        <f>C50</f>
        <v>0</v>
      </c>
      <c r="D67" s="2">
        <f t="shared" ref="D67:G67" si="14">D50</f>
        <v>1</v>
      </c>
      <c r="E67" s="2">
        <f t="shared" si="14"/>
        <v>2</v>
      </c>
      <c r="F67" s="2">
        <f t="shared" si="14"/>
        <v>3</v>
      </c>
      <c r="G67" s="2">
        <f t="shared" si="14"/>
        <v>4</v>
      </c>
    </row>
    <row r="68" spans="2:7">
      <c r="B68" s="4" t="str">
        <f>B51</f>
        <v>S</v>
      </c>
      <c r="C68">
        <f t="shared" ref="C68:G68" si="15">C51</f>
        <v>-1000</v>
      </c>
      <c r="D68">
        <f t="shared" si="15"/>
        <v>500</v>
      </c>
      <c r="E68">
        <f t="shared" si="15"/>
        <v>400</v>
      </c>
      <c r="F68">
        <f t="shared" si="15"/>
        <v>300</v>
      </c>
      <c r="G68">
        <f t="shared" si="15"/>
        <v>100</v>
      </c>
    </row>
    <row r="69" spans="2:7">
      <c r="B69" s="4" t="str">
        <f>B58</f>
        <v>L</v>
      </c>
      <c r="C69">
        <f t="shared" ref="C69:G69" si="16">C58</f>
        <v>-1000</v>
      </c>
      <c r="D69">
        <f t="shared" si="16"/>
        <v>100</v>
      </c>
      <c r="E69">
        <f t="shared" si="16"/>
        <v>300</v>
      </c>
      <c r="F69">
        <f t="shared" si="16"/>
        <v>400</v>
      </c>
      <c r="G69">
        <f t="shared" si="16"/>
        <v>600</v>
      </c>
    </row>
    <row r="70" spans="2:7">
      <c r="B70" t="s">
        <v>23</v>
      </c>
      <c r="C70">
        <f>C68-C69</f>
        <v>0</v>
      </c>
      <c r="D70">
        <f t="shared" ref="D70:G70" si="17">D68-D69</f>
        <v>400</v>
      </c>
      <c r="E70">
        <f t="shared" si="17"/>
        <v>100</v>
      </c>
      <c r="F70">
        <f t="shared" si="17"/>
        <v>-100</v>
      </c>
      <c r="G70">
        <f t="shared" si="17"/>
        <v>-500</v>
      </c>
    </row>
    <row r="71" spans="2:7">
      <c r="B71" s="9" t="s">
        <v>25</v>
      </c>
      <c r="C71" s="27">
        <f>IRR(C70:G70)</f>
        <v>7.1672799780043706E-2</v>
      </c>
      <c r="D71" s="9"/>
      <c r="E71" s="9"/>
      <c r="F71" s="9"/>
      <c r="G71" s="9"/>
    </row>
    <row r="72" spans="2:7">
      <c r="B72" s="12"/>
      <c r="C72" s="28"/>
      <c r="D72" s="12"/>
      <c r="E72" s="12"/>
      <c r="F72" s="12"/>
      <c r="G72" s="12"/>
    </row>
    <row r="73" spans="2:7">
      <c r="B73" s="1" t="s">
        <v>24</v>
      </c>
      <c r="C73" s="25" t="s">
        <v>3</v>
      </c>
      <c r="D73" s="25" t="s">
        <v>4</v>
      </c>
    </row>
    <row r="74" spans="2:7">
      <c r="C74" s="26">
        <f>C40</f>
        <v>78.819752749129066</v>
      </c>
      <c r="D74" s="26">
        <f>C46</f>
        <v>49.176968786284988</v>
      </c>
    </row>
    <row r="75" spans="2:7">
      <c r="B75" s="17">
        <v>0</v>
      </c>
      <c r="C75" s="7">
        <f t="dataTable" ref="C75:D85" dt2D="0" dtr="0" r1="C5"/>
        <v>300</v>
      </c>
      <c r="D75" s="7">
        <v>400</v>
      </c>
    </row>
    <row r="76" spans="2:7">
      <c r="B76" s="24">
        <f>B75+2%</f>
        <v>0.02</v>
      </c>
      <c r="C76" s="7">
        <v>249.74483389333159</v>
      </c>
      <c r="D76" s="7">
        <v>317.62603949239656</v>
      </c>
    </row>
    <row r="77" spans="2:7">
      <c r="B77" s="24">
        <f t="shared" ref="B77:B86" si="18">B76+2%</f>
        <v>0.04</v>
      </c>
      <c r="C77" s="7">
        <v>202.77104268057838</v>
      </c>
      <c r="D77" s="7">
        <v>242.00176814537326</v>
      </c>
    </row>
    <row r="78" spans="2:7">
      <c r="B78" s="24">
        <f t="shared" si="18"/>
        <v>0.06</v>
      </c>
      <c r="C78" s="7">
        <v>158.7918404467357</v>
      </c>
      <c r="D78" s="7">
        <v>172.44246580151435</v>
      </c>
    </row>
    <row r="79" spans="2:7">
      <c r="B79" s="24">
        <f t="shared" si="18"/>
        <v>0.08</v>
      </c>
      <c r="C79" s="7">
        <v>117.55114866937242</v>
      </c>
      <c r="D79" s="7">
        <v>108.34504676906727</v>
      </c>
    </row>
    <row r="80" spans="2:7">
      <c r="B80" s="24">
        <f t="shared" si="18"/>
        <v>0.1</v>
      </c>
      <c r="C80" s="7">
        <v>78.819752749129066</v>
      </c>
      <c r="D80" s="7">
        <v>49.176968786284988</v>
      </c>
    </row>
    <row r="81" spans="2:4">
      <c r="B81" s="24">
        <f t="shared" si="18"/>
        <v>0.12000000000000001</v>
      </c>
      <c r="C81" s="7">
        <v>42.39200463348584</v>
      </c>
      <c r="D81" s="7">
        <v>-5.5331762807165887</v>
      </c>
    </row>
    <row r="82" spans="2:4">
      <c r="B82" s="24">
        <f t="shared" si="18"/>
        <v>0.14000000000000001</v>
      </c>
      <c r="C82" s="7">
        <v>8.0829852138131173</v>
      </c>
      <c r="D82" s="7">
        <v>-56.20367031037631</v>
      </c>
    </row>
    <row r="83" spans="2:4">
      <c r="B83" s="24">
        <f t="shared" si="18"/>
        <v>0.16</v>
      </c>
      <c r="C83" s="7">
        <v>-24.273944867739942</v>
      </c>
      <c r="D83" s="7">
        <v>-103.20650491106062</v>
      </c>
    </row>
    <row r="84" spans="2:4">
      <c r="B84" s="24">
        <f t="shared" si="18"/>
        <v>0.18</v>
      </c>
      <c r="C84" s="7">
        <v>-54.829265217071452</v>
      </c>
      <c r="D84" s="7">
        <v>-146.8732341967858</v>
      </c>
    </row>
    <row r="85" spans="2:4">
      <c r="B85" s="24">
        <f t="shared" si="18"/>
        <v>0.19999999999999998</v>
      </c>
      <c r="C85" s="7">
        <v>-83.719135802468941</v>
      </c>
      <c r="D85" s="7">
        <v>-187.5</v>
      </c>
    </row>
    <row r="86" spans="2:4">
      <c r="B86" s="24" t="s">
        <v>0</v>
      </c>
    </row>
    <row r="87" spans="2:4">
      <c r="B87" t="s">
        <v>26</v>
      </c>
    </row>
    <row r="88" spans="2:4">
      <c r="B88" s="24">
        <f>C57</f>
        <v>0.14488844278532143</v>
      </c>
      <c r="C88">
        <v>0</v>
      </c>
    </row>
    <row r="89" spans="2:4">
      <c r="B89" t="s">
        <v>27</v>
      </c>
    </row>
    <row r="90" spans="2:4">
      <c r="B90" s="24">
        <f>C64</f>
        <v>0.11790555626093946</v>
      </c>
      <c r="C90">
        <v>0</v>
      </c>
    </row>
    <row r="92" spans="2:4">
      <c r="B92" t="s">
        <v>28</v>
      </c>
    </row>
    <row r="93" spans="2:4">
      <c r="B93" s="23">
        <f>C71</f>
        <v>7.1672799780043706E-2</v>
      </c>
      <c r="C93" s="29">
        <f>NPV(C71,D68:G68)+C68</f>
        <v>134.40465911891533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31"/>
  <sheetViews>
    <sheetView showGridLines="0" workbookViewId="0">
      <selection activeCell="I6" sqref="I6"/>
    </sheetView>
  </sheetViews>
  <sheetFormatPr baseColWidth="10" defaultRowHeight="15" x14ac:dyDescent="0"/>
  <cols>
    <col min="3" max="3" width="11.1640625" customWidth="1"/>
  </cols>
  <sheetData>
    <row r="4" spans="2:5">
      <c r="C4">
        <v>0</v>
      </c>
      <c r="D4">
        <v>1</v>
      </c>
      <c r="E4">
        <v>2</v>
      </c>
    </row>
    <row r="5" spans="2:5">
      <c r="C5">
        <v>1</v>
      </c>
      <c r="D5">
        <v>-2</v>
      </c>
      <c r="E5">
        <v>1.5</v>
      </c>
    </row>
    <row r="7" spans="2:5">
      <c r="C7" s="17">
        <v>0.1</v>
      </c>
    </row>
    <row r="8" spans="2:5">
      <c r="B8" t="s">
        <v>16</v>
      </c>
      <c r="C8" s="30">
        <f>NPV(C7,D5:E5)+C5</f>
        <v>0.42148760330578505</v>
      </c>
    </row>
    <row r="10" spans="2:5">
      <c r="D10" s="7">
        <f>C8</f>
        <v>0.42148760330578505</v>
      </c>
    </row>
    <row r="11" spans="2:5">
      <c r="C11" s="17">
        <v>0</v>
      </c>
      <c r="D11" s="7">
        <f t="dataTable" ref="D11:D31" dt2D="0" dtr="0" r1="C7"/>
        <v>0.5</v>
      </c>
    </row>
    <row r="12" spans="2:5">
      <c r="C12" s="23">
        <f>C11+25%</f>
        <v>0.25</v>
      </c>
      <c r="D12" s="7">
        <v>0.36</v>
      </c>
    </row>
    <row r="13" spans="2:5">
      <c r="C13" s="23">
        <f t="shared" ref="C13:C34" si="0">C12+25%</f>
        <v>0.5</v>
      </c>
      <c r="D13" s="7">
        <v>0.33333333333333337</v>
      </c>
    </row>
    <row r="14" spans="2:5">
      <c r="C14" s="23">
        <f t="shared" si="0"/>
        <v>0.75</v>
      </c>
      <c r="D14" s="7">
        <v>0.34693877551020413</v>
      </c>
    </row>
    <row r="15" spans="2:5">
      <c r="C15" s="23">
        <f t="shared" si="0"/>
        <v>1</v>
      </c>
      <c r="D15" s="7">
        <v>0.375</v>
      </c>
    </row>
    <row r="16" spans="2:5">
      <c r="C16" s="23">
        <f t="shared" si="0"/>
        <v>1.25</v>
      </c>
      <c r="D16" s="7">
        <v>0.40740740740740733</v>
      </c>
    </row>
    <row r="17" spans="3:4">
      <c r="C17" s="23">
        <f t="shared" si="0"/>
        <v>1.5</v>
      </c>
      <c r="D17" s="7">
        <v>0.44000000000000006</v>
      </c>
    </row>
    <row r="18" spans="3:4">
      <c r="C18" s="23">
        <f t="shared" si="0"/>
        <v>1.75</v>
      </c>
      <c r="D18" s="7">
        <v>0.47107438016528924</v>
      </c>
    </row>
    <row r="19" spans="3:4">
      <c r="C19" s="23">
        <f t="shared" si="0"/>
        <v>2</v>
      </c>
      <c r="D19" s="7">
        <v>0.5</v>
      </c>
    </row>
    <row r="20" spans="3:4">
      <c r="C20" s="23">
        <f t="shared" si="0"/>
        <v>2.25</v>
      </c>
      <c r="D20" s="7">
        <v>0.52662721893491127</v>
      </c>
    </row>
    <row r="21" spans="3:4">
      <c r="C21" s="23">
        <f t="shared" si="0"/>
        <v>2.5</v>
      </c>
      <c r="D21" s="7">
        <v>0.55102040816326525</v>
      </c>
    </row>
    <row r="22" spans="3:4">
      <c r="C22" s="23">
        <f t="shared" si="0"/>
        <v>2.75</v>
      </c>
      <c r="D22" s="7">
        <v>0.57333333333333325</v>
      </c>
    </row>
    <row r="23" spans="3:4">
      <c r="C23" s="23">
        <f t="shared" si="0"/>
        <v>3</v>
      </c>
      <c r="D23" s="7">
        <v>0.59375</v>
      </c>
    </row>
    <row r="24" spans="3:4">
      <c r="C24" s="23">
        <f t="shared" si="0"/>
        <v>3.25</v>
      </c>
      <c r="D24" s="7">
        <v>0.61245674740484435</v>
      </c>
    </row>
    <row r="25" spans="3:4">
      <c r="C25" s="23">
        <f t="shared" si="0"/>
        <v>3.5</v>
      </c>
      <c r="D25" s="7">
        <v>0.62962962962962954</v>
      </c>
    </row>
    <row r="26" spans="3:4">
      <c r="C26" s="23">
        <f t="shared" si="0"/>
        <v>3.75</v>
      </c>
      <c r="D26" s="7">
        <v>0.64542936288088648</v>
      </c>
    </row>
    <row r="27" spans="3:4">
      <c r="C27" s="23">
        <f t="shared" si="0"/>
        <v>4</v>
      </c>
      <c r="D27" s="7">
        <v>0.66</v>
      </c>
    </row>
    <row r="28" spans="3:4">
      <c r="C28" s="23">
        <f t="shared" si="0"/>
        <v>4.25</v>
      </c>
      <c r="D28" s="7">
        <v>0.67346938775510201</v>
      </c>
    </row>
    <row r="29" spans="3:4">
      <c r="C29" s="23">
        <f t="shared" si="0"/>
        <v>4.5</v>
      </c>
      <c r="D29" s="7">
        <v>0.68595041322314043</v>
      </c>
    </row>
    <row r="30" spans="3:4">
      <c r="C30" s="23">
        <f t="shared" si="0"/>
        <v>4.75</v>
      </c>
      <c r="D30" s="7">
        <v>0.69754253308128544</v>
      </c>
    </row>
    <row r="31" spans="3:4">
      <c r="C31" s="23">
        <f t="shared" si="0"/>
        <v>5</v>
      </c>
      <c r="D31" s="7">
        <v>0.70833333333333326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Decision Criteria</vt:lpstr>
      <vt:lpstr>Examples</vt:lpstr>
    </vt:vector>
  </TitlesOfParts>
  <Company>ISB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 sonti</dc:creator>
  <cp:lastModifiedBy>Ramana sonti</cp:lastModifiedBy>
  <cp:lastPrinted>2017-02-21T05:12:32Z</cp:lastPrinted>
  <dcterms:created xsi:type="dcterms:W3CDTF">2017-02-20T09:24:01Z</dcterms:created>
  <dcterms:modified xsi:type="dcterms:W3CDTF">2017-02-21T11:11:12Z</dcterms:modified>
</cp:coreProperties>
</file>