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orgunov/vv/cebe_prediction/Data/"/>
    </mc:Choice>
  </mc:AlternateContent>
  <xr:revisionPtr revIDLastSave="0" documentId="13_ncr:1_{A63B6D92-DEA1-2D4B-AD90-47BBCE585C69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</calcChain>
</file>

<file path=xl/sharedStrings.xml><?xml version="1.0" encoding="utf-8"?>
<sst xmlns="http://schemas.openxmlformats.org/spreadsheetml/2006/main" count="229" uniqueCount="71">
  <si>
    <t>H</t>
  </si>
  <si>
    <t>O</t>
  </si>
  <si>
    <t>Basis</t>
  </si>
  <si>
    <t>Before Contraction</t>
  </si>
  <si>
    <t># functions</t>
  </si>
  <si>
    <t>After Contraction</t>
  </si>
  <si>
    <t>cc-pVDZ</t>
  </si>
  <si>
    <t>(4s,1p)</t>
  </si>
  <si>
    <t>[2s,1p]</t>
  </si>
  <si>
    <t>(9s,4p,1d)</t>
  </si>
  <si>
    <t>[3s,2p,1d]</t>
  </si>
  <si>
    <t>cc-pVTZ</t>
  </si>
  <si>
    <t>(5s,2p,1d)</t>
  </si>
  <si>
    <t>(10s,5p,2d,1f)</t>
  </si>
  <si>
    <t>[4s,3p,2d,1f]</t>
  </si>
  <si>
    <t>cc-pVQZ</t>
  </si>
  <si>
    <t>(6s,3p,2d,1f)</t>
  </si>
  <si>
    <t>(12s,6p,3d,2f,1g)</t>
  </si>
  <si>
    <t>[5s,4p,3d,2f,1g]</t>
  </si>
  <si>
    <t>cc-pV5Z</t>
  </si>
  <si>
    <t>(8s,4p,3d,2f,1g)</t>
  </si>
  <si>
    <t>(14s,8p,4d,3f,2g,1h)</t>
  </si>
  <si>
    <t>[6s,5p,4d,3f,2g,1h]</t>
  </si>
  <si>
    <t>cc-pCVDZ</t>
  </si>
  <si>
    <t>(10s,5p,1d)</t>
  </si>
  <si>
    <t>[4s,3p,1d]</t>
  </si>
  <si>
    <t>cc-pCVTZ</t>
  </si>
  <si>
    <t>(12s,7p,3d,1f)</t>
  </si>
  <si>
    <t>[6s,5p,3d,1f]</t>
  </si>
  <si>
    <t>cc-pCVQZ</t>
  </si>
  <si>
    <t>(15s,9p,5d,3f,1g)</t>
  </si>
  <si>
    <t>[8s,7p,5d,3f,1g]</t>
  </si>
  <si>
    <t>cc-pCV5Z</t>
  </si>
  <si>
    <t>(18s,12p,7d,5f,3g,1h)</t>
  </si>
  <si>
    <t>[10s,9p,7d,5f,3g,1h]</t>
  </si>
  <si>
    <t>pcX-1</t>
  </si>
  <si>
    <t>(7s,4p,1d)</t>
  </si>
  <si>
    <t>[7s,4p,1d]</t>
  </si>
  <si>
    <t>ccX-DZ</t>
  </si>
  <si>
    <t>(19s,8p,2d)</t>
  </si>
  <si>
    <t>[7s,7p,2d]</t>
  </si>
  <si>
    <t>pcX-2</t>
  </si>
  <si>
    <t>(10s,6p,2d,1f)</t>
  </si>
  <si>
    <t>[10s,6p,2d,1f]</t>
  </si>
  <si>
    <t>ccX-TZ</t>
  </si>
  <si>
    <t>(23s,10p,4d,2f)</t>
  </si>
  <si>
    <t>[9s,9p,4d,2f]</t>
  </si>
  <si>
    <t>pcX-3</t>
  </si>
  <si>
    <t>(14s,9p,4d,2f,1g)</t>
  </si>
  <si>
    <t>[14s,9p,4d,2f,1g]</t>
  </si>
  <si>
    <t>ccX-QZ</t>
  </si>
  <si>
    <t>(27s,12p,6d,4f,2g)</t>
  </si>
  <si>
    <t>[11s,11p,6d,4f,2g]</t>
  </si>
  <si>
    <t>pcX-4</t>
  </si>
  <si>
    <t>(18s,11p,6d,3f,2g,1h)</t>
  </si>
  <si>
    <t>[18s,11p,6d,3f,2g,1h]</t>
  </si>
  <si>
    <t>ccX-5Z</t>
  </si>
  <si>
    <t>(31s,14p,8d,6f,4g,2h)</t>
  </si>
  <si>
    <t>[13s,13p,8d,6f,4g,2h]</t>
  </si>
  <si>
    <t>pc-1</t>
  </si>
  <si>
    <t>pc-2</t>
  </si>
  <si>
    <t>pc-3</t>
  </si>
  <si>
    <t>[6s,5p,4d,2f,1g]</t>
  </si>
  <si>
    <t>pc-4</t>
  </si>
  <si>
    <t>[8s,7p,6d,3f,2g,1h]</t>
  </si>
  <si>
    <t>(6s,2p,1d)</t>
  </si>
  <si>
    <t>(9s,4p,2d,1f)</t>
  </si>
  <si>
    <t>[5s,4p,2d,1f]</t>
  </si>
  <si>
    <t>(11s,6p,3d,2f,1g)</t>
  </si>
  <si>
    <t>[7s,6p,3d,2f,1g]</t>
  </si>
  <si>
    <t>#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</si>
</sst>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23"/>
  <sheetViews>
    <sheetView tabSelected="1" topLeftCell="K1" zoomScale="136" workbookViewId="0">
      <selection activeCell="U12" sqref="U12"/>
    </sheetView>
  </sheetViews>
  <sheetFormatPr baseColWidth="10" defaultRowHeight="16" x14ac:dyDescent="0.2"/>
  <cols>
    <col min="9" max="9" width="9.5" bestFit="1" customWidth="1"/>
    <col min="10" max="10" width="20.6640625" bestFit="1" customWidth="1"/>
    <col min="11" max="11" width="11.6640625" bestFit="1" customWidth="1"/>
    <col min="12" max="12" width="20.33203125" bestFit="1" customWidth="1"/>
    <col min="13" max="13" width="11.6640625" bestFit="1" customWidth="1"/>
    <col min="16" max="16" width="20.33203125" bestFit="1" customWidth="1"/>
    <col min="17" max="17" width="11.6640625" bestFit="1" customWidth="1"/>
    <col min="18" max="18" width="11.6640625" customWidth="1"/>
    <col min="20" max="20" width="17.83203125" bestFit="1" customWidth="1"/>
  </cols>
  <sheetData>
    <row r="3" spans="2:22" x14ac:dyDescent="0.2">
      <c r="C3" s="6" t="s">
        <v>0</v>
      </c>
      <c r="D3" s="7"/>
      <c r="E3" s="6" t="s">
        <v>1</v>
      </c>
      <c r="F3" s="7"/>
      <c r="I3" s="2" t="s">
        <v>2</v>
      </c>
      <c r="J3" s="2" t="s">
        <v>3</v>
      </c>
      <c r="K3" s="2" t="s">
        <v>4</v>
      </c>
      <c r="L3" s="2" t="s">
        <v>5</v>
      </c>
      <c r="M3" s="2" t="s">
        <v>4</v>
      </c>
      <c r="O3" s="2" t="s">
        <v>2</v>
      </c>
      <c r="P3" s="2" t="s">
        <v>5</v>
      </c>
      <c r="Q3" s="2" t="s">
        <v>70</v>
      </c>
      <c r="R3" s="4"/>
      <c r="S3" s="2" t="s">
        <v>2</v>
      </c>
      <c r="T3" s="2" t="s">
        <v>5</v>
      </c>
      <c r="U3" s="2" t="s">
        <v>70</v>
      </c>
      <c r="V3" s="3"/>
    </row>
    <row r="4" spans="2:22" x14ac:dyDescent="0.2">
      <c r="B4" t="s">
        <v>6</v>
      </c>
      <c r="C4" t="s">
        <v>7</v>
      </c>
      <c r="D4" t="s">
        <v>8</v>
      </c>
      <c r="E4" t="s">
        <v>9</v>
      </c>
      <c r="F4" t="s">
        <v>10</v>
      </c>
      <c r="I4" s="1" t="s">
        <v>6</v>
      </c>
      <c r="J4" s="1" t="s">
        <v>9</v>
      </c>
      <c r="K4" s="1">
        <f>9+4+1</f>
        <v>14</v>
      </c>
      <c r="L4" s="1" t="s">
        <v>10</v>
      </c>
      <c r="M4" s="1">
        <f>3+2+1</f>
        <v>6</v>
      </c>
      <c r="O4" s="1" t="s">
        <v>6</v>
      </c>
      <c r="P4" s="1" t="s">
        <v>10</v>
      </c>
      <c r="Q4" s="1">
        <v>14</v>
      </c>
      <c r="R4" s="5"/>
      <c r="S4" s="1" t="s">
        <v>6</v>
      </c>
      <c r="T4" s="1" t="s">
        <v>10</v>
      </c>
      <c r="U4" s="1">
        <v>14</v>
      </c>
    </row>
    <row r="5" spans="2:22" x14ac:dyDescent="0.2">
      <c r="B5" t="s">
        <v>11</v>
      </c>
      <c r="C5" t="s">
        <v>12</v>
      </c>
      <c r="D5" t="s">
        <v>10</v>
      </c>
      <c r="E5" t="s">
        <v>13</v>
      </c>
      <c r="F5" t="s">
        <v>14</v>
      </c>
      <c r="I5" s="1" t="s">
        <v>11</v>
      </c>
      <c r="J5" s="1" t="s">
        <v>13</v>
      </c>
      <c r="K5" s="1">
        <f>10+5+2+1</f>
        <v>18</v>
      </c>
      <c r="L5" s="1" t="s">
        <v>14</v>
      </c>
      <c r="M5" s="1">
        <f>4+3+2+1</f>
        <v>10</v>
      </c>
      <c r="O5" s="1" t="s">
        <v>11</v>
      </c>
      <c r="P5" s="1" t="s">
        <v>14</v>
      </c>
      <c r="Q5" s="1">
        <v>30</v>
      </c>
      <c r="R5" s="5"/>
      <c r="S5" s="1" t="s">
        <v>23</v>
      </c>
      <c r="T5" s="1" t="s">
        <v>25</v>
      </c>
      <c r="U5" s="1">
        <v>18</v>
      </c>
    </row>
    <row r="6" spans="2:22" x14ac:dyDescent="0.2">
      <c r="B6" t="s">
        <v>15</v>
      </c>
      <c r="C6" t="s">
        <v>16</v>
      </c>
      <c r="D6" t="s">
        <v>14</v>
      </c>
      <c r="E6" t="s">
        <v>17</v>
      </c>
      <c r="F6" t="s">
        <v>18</v>
      </c>
      <c r="I6" s="1" t="s">
        <v>15</v>
      </c>
      <c r="J6" s="1" t="s">
        <v>17</v>
      </c>
      <c r="K6" s="1">
        <f>12+6+3+2+1</f>
        <v>24</v>
      </c>
      <c r="L6" s="1" t="s">
        <v>18</v>
      </c>
      <c r="M6" s="1">
        <f>5+4+3+2+1</f>
        <v>15</v>
      </c>
      <c r="O6" s="1" t="s">
        <v>15</v>
      </c>
      <c r="P6" s="1" t="s">
        <v>18</v>
      </c>
      <c r="Q6" s="1">
        <v>55</v>
      </c>
      <c r="R6" s="5"/>
      <c r="S6" s="1" t="s">
        <v>59</v>
      </c>
      <c r="T6" s="1" t="s">
        <v>10</v>
      </c>
      <c r="U6" s="1">
        <v>14</v>
      </c>
    </row>
    <row r="7" spans="2:22" x14ac:dyDescent="0.2">
      <c r="B7" t="s">
        <v>19</v>
      </c>
      <c r="C7" t="s">
        <v>20</v>
      </c>
      <c r="D7" t="s">
        <v>18</v>
      </c>
      <c r="E7" t="s">
        <v>21</v>
      </c>
      <c r="F7" t="s">
        <v>22</v>
      </c>
      <c r="I7" s="1" t="s">
        <v>19</v>
      </c>
      <c r="J7" s="1" t="s">
        <v>21</v>
      </c>
      <c r="K7" s="1">
        <f>14+8+4+3+2+1</f>
        <v>32</v>
      </c>
      <c r="L7" s="1" t="s">
        <v>22</v>
      </c>
      <c r="M7" s="1">
        <f>6+5+4+3+2+1</f>
        <v>21</v>
      </c>
      <c r="O7" s="1" t="s">
        <v>19</v>
      </c>
      <c r="P7" s="1" t="s">
        <v>22</v>
      </c>
      <c r="Q7" s="1">
        <v>91</v>
      </c>
      <c r="R7" s="5"/>
      <c r="S7" s="1" t="s">
        <v>35</v>
      </c>
      <c r="T7" s="1" t="s">
        <v>37</v>
      </c>
      <c r="U7" s="1">
        <v>24</v>
      </c>
    </row>
    <row r="8" spans="2:22" x14ac:dyDescent="0.2">
      <c r="B8" t="s">
        <v>23</v>
      </c>
      <c r="E8" t="s">
        <v>24</v>
      </c>
      <c r="F8" t="s">
        <v>25</v>
      </c>
      <c r="I8" s="1" t="s">
        <v>23</v>
      </c>
      <c r="J8" s="1" t="s">
        <v>24</v>
      </c>
      <c r="K8" s="1">
        <f>10+5+1</f>
        <v>16</v>
      </c>
      <c r="L8" s="1" t="s">
        <v>25</v>
      </c>
      <c r="M8" s="1">
        <f>4+3+1</f>
        <v>8</v>
      </c>
      <c r="O8" s="1" t="s">
        <v>23</v>
      </c>
      <c r="P8" s="1" t="s">
        <v>25</v>
      </c>
      <c r="Q8" s="1">
        <v>18</v>
      </c>
      <c r="R8" s="5"/>
      <c r="S8" s="1" t="s">
        <v>38</v>
      </c>
      <c r="T8" s="1" t="s">
        <v>40</v>
      </c>
      <c r="U8" s="1">
        <v>38</v>
      </c>
    </row>
    <row r="9" spans="2:22" x14ac:dyDescent="0.2">
      <c r="B9" t="s">
        <v>26</v>
      </c>
      <c r="E9" t="s">
        <v>27</v>
      </c>
      <c r="F9" t="s">
        <v>28</v>
      </c>
      <c r="I9" s="1" t="s">
        <v>26</v>
      </c>
      <c r="J9" s="1" t="s">
        <v>27</v>
      </c>
      <c r="K9" s="1">
        <f>12+7+3+1</f>
        <v>23</v>
      </c>
      <c r="L9" s="1" t="s">
        <v>28</v>
      </c>
      <c r="M9" s="1">
        <f>6+5+3+1</f>
        <v>15</v>
      </c>
      <c r="O9" s="1" t="s">
        <v>26</v>
      </c>
      <c r="P9" s="1" t="s">
        <v>28</v>
      </c>
      <c r="Q9" s="1">
        <v>43</v>
      </c>
      <c r="R9" s="5"/>
      <c r="S9" s="1" t="s">
        <v>11</v>
      </c>
      <c r="T9" s="1" t="s">
        <v>14</v>
      </c>
      <c r="U9" s="1">
        <v>30</v>
      </c>
    </row>
    <row r="10" spans="2:22" x14ac:dyDescent="0.2">
      <c r="B10" t="s">
        <v>29</v>
      </c>
      <c r="E10" t="s">
        <v>30</v>
      </c>
      <c r="F10" t="s">
        <v>31</v>
      </c>
      <c r="I10" s="1" t="s">
        <v>29</v>
      </c>
      <c r="J10" s="1" t="s">
        <v>30</v>
      </c>
      <c r="K10" s="1">
        <f>15+9+5+3+1</f>
        <v>33</v>
      </c>
      <c r="L10" s="1" t="s">
        <v>31</v>
      </c>
      <c r="M10" s="1">
        <f>8+7+5+3+1</f>
        <v>24</v>
      </c>
      <c r="O10" s="1" t="s">
        <v>29</v>
      </c>
      <c r="P10" s="1" t="s">
        <v>31</v>
      </c>
      <c r="Q10" s="1">
        <v>84</v>
      </c>
      <c r="R10" s="5"/>
      <c r="S10" s="1" t="s">
        <v>26</v>
      </c>
      <c r="T10" s="1" t="s">
        <v>28</v>
      </c>
      <c r="U10" s="1">
        <v>43</v>
      </c>
    </row>
    <row r="11" spans="2:22" x14ac:dyDescent="0.2">
      <c r="B11" t="s">
        <v>32</v>
      </c>
      <c r="E11" t="s">
        <v>33</v>
      </c>
      <c r="F11" t="s">
        <v>34</v>
      </c>
      <c r="I11" s="1" t="s">
        <v>32</v>
      </c>
      <c r="J11" s="1" t="s">
        <v>33</v>
      </c>
      <c r="K11" s="1">
        <f>18+12+7+5+3+1</f>
        <v>46</v>
      </c>
      <c r="L11" s="1" t="s">
        <v>34</v>
      </c>
      <c r="M11" s="1">
        <f>10+9+7+5+3+1</f>
        <v>35</v>
      </c>
      <c r="O11" s="1" t="s">
        <v>32</v>
      </c>
      <c r="P11" s="1" t="s">
        <v>34</v>
      </c>
      <c r="Q11" s="1">
        <v>145</v>
      </c>
      <c r="R11" s="5"/>
      <c r="S11" s="1" t="s">
        <v>60</v>
      </c>
      <c r="T11" s="1" t="s">
        <v>14</v>
      </c>
      <c r="U11" s="1">
        <v>30</v>
      </c>
    </row>
    <row r="12" spans="2:22" x14ac:dyDescent="0.2">
      <c r="B12" t="s">
        <v>35</v>
      </c>
      <c r="E12" t="s">
        <v>36</v>
      </c>
      <c r="F12" t="s">
        <v>37</v>
      </c>
      <c r="I12" s="1" t="s">
        <v>38</v>
      </c>
      <c r="J12" s="1" t="s">
        <v>39</v>
      </c>
      <c r="K12" s="1">
        <f>19+8+2</f>
        <v>29</v>
      </c>
      <c r="L12" s="1" t="s">
        <v>40</v>
      </c>
      <c r="M12" s="1">
        <f>7+7+2</f>
        <v>16</v>
      </c>
      <c r="O12" s="1" t="s">
        <v>38</v>
      </c>
      <c r="P12" s="1" t="s">
        <v>40</v>
      </c>
      <c r="Q12" s="1">
        <v>38</v>
      </c>
      <c r="R12" s="5"/>
      <c r="S12" s="1" t="s">
        <v>41</v>
      </c>
      <c r="T12" s="1" t="s">
        <v>43</v>
      </c>
      <c r="U12" s="1">
        <v>45</v>
      </c>
    </row>
    <row r="13" spans="2:22" x14ac:dyDescent="0.2">
      <c r="B13" t="s">
        <v>41</v>
      </c>
      <c r="E13" t="s">
        <v>42</v>
      </c>
      <c r="F13" t="s">
        <v>43</v>
      </c>
      <c r="I13" s="1" t="s">
        <v>44</v>
      </c>
      <c r="J13" s="1" t="s">
        <v>45</v>
      </c>
      <c r="K13" s="1">
        <f>23+10+4+2</f>
        <v>39</v>
      </c>
      <c r="L13" s="1" t="s">
        <v>46</v>
      </c>
      <c r="M13" s="1">
        <f>9+9+4+2</f>
        <v>24</v>
      </c>
      <c r="O13" s="1" t="s">
        <v>44</v>
      </c>
      <c r="P13" s="1" t="s">
        <v>46</v>
      </c>
      <c r="Q13" s="1">
        <v>70</v>
      </c>
      <c r="R13" s="5"/>
      <c r="S13" s="1" t="s">
        <v>44</v>
      </c>
      <c r="T13" s="1" t="s">
        <v>46</v>
      </c>
      <c r="U13" s="1">
        <v>70</v>
      </c>
    </row>
    <row r="14" spans="2:22" x14ac:dyDescent="0.2">
      <c r="B14" t="s">
        <v>47</v>
      </c>
      <c r="E14" t="s">
        <v>48</v>
      </c>
      <c r="F14" t="s">
        <v>49</v>
      </c>
      <c r="I14" s="1" t="s">
        <v>50</v>
      </c>
      <c r="J14" s="1" t="s">
        <v>51</v>
      </c>
      <c r="K14" s="1">
        <f>27+12+6+4+2</f>
        <v>51</v>
      </c>
      <c r="L14" s="1" t="s">
        <v>52</v>
      </c>
      <c r="M14" s="1">
        <f>11+11+6+4+2</f>
        <v>34</v>
      </c>
      <c r="O14" s="1" t="s">
        <v>50</v>
      </c>
      <c r="P14" s="1" t="s">
        <v>52</v>
      </c>
      <c r="Q14" s="1">
        <v>120</v>
      </c>
      <c r="R14" s="5"/>
      <c r="S14" s="1" t="s">
        <v>15</v>
      </c>
      <c r="T14" s="1" t="s">
        <v>18</v>
      </c>
      <c r="U14" s="1">
        <v>55</v>
      </c>
    </row>
    <row r="15" spans="2:22" x14ac:dyDescent="0.2">
      <c r="B15" t="s">
        <v>53</v>
      </c>
      <c r="E15" t="s">
        <v>54</v>
      </c>
      <c r="F15" t="s">
        <v>55</v>
      </c>
      <c r="I15" s="1" t="s">
        <v>56</v>
      </c>
      <c r="J15" s="1" t="s">
        <v>57</v>
      </c>
      <c r="K15" s="1">
        <f>31+14+8+6+4+2</f>
        <v>65</v>
      </c>
      <c r="L15" s="1" t="s">
        <v>58</v>
      </c>
      <c r="M15" s="1">
        <f>13+13+8+6+4+2</f>
        <v>46</v>
      </c>
      <c r="O15" s="1" t="s">
        <v>56</v>
      </c>
      <c r="P15" s="1" t="s">
        <v>58</v>
      </c>
      <c r="Q15" s="1">
        <v>192</v>
      </c>
      <c r="R15" s="5"/>
      <c r="S15" s="1" t="s">
        <v>29</v>
      </c>
      <c r="T15" s="1" t="s">
        <v>31</v>
      </c>
      <c r="U15" s="1">
        <v>84</v>
      </c>
    </row>
    <row r="16" spans="2:22" x14ac:dyDescent="0.2">
      <c r="B16" t="s">
        <v>38</v>
      </c>
      <c r="E16" t="s">
        <v>39</v>
      </c>
      <c r="F16" t="s">
        <v>40</v>
      </c>
      <c r="I16" s="1" t="s">
        <v>59</v>
      </c>
      <c r="J16" s="1" t="s">
        <v>36</v>
      </c>
      <c r="K16" s="1">
        <f>7+4+1</f>
        <v>12</v>
      </c>
      <c r="L16" s="1" t="s">
        <v>10</v>
      </c>
      <c r="M16" s="1">
        <f>3+2+1</f>
        <v>6</v>
      </c>
      <c r="O16" s="1" t="s">
        <v>59</v>
      </c>
      <c r="P16" s="1" t="s">
        <v>10</v>
      </c>
      <c r="Q16" s="1">
        <v>14</v>
      </c>
      <c r="R16" s="5"/>
      <c r="S16" s="1" t="s">
        <v>61</v>
      </c>
      <c r="T16" s="1" t="s">
        <v>62</v>
      </c>
      <c r="U16" s="1">
        <v>64</v>
      </c>
    </row>
    <row r="17" spans="2:21" x14ac:dyDescent="0.2">
      <c r="B17" t="s">
        <v>44</v>
      </c>
      <c r="E17" t="s">
        <v>45</v>
      </c>
      <c r="F17" t="s">
        <v>46</v>
      </c>
      <c r="I17" s="1" t="s">
        <v>60</v>
      </c>
      <c r="J17" s="1" t="s">
        <v>42</v>
      </c>
      <c r="K17" s="1">
        <f>10+6+2+1</f>
        <v>19</v>
      </c>
      <c r="L17" s="1" t="s">
        <v>14</v>
      </c>
      <c r="M17" s="1">
        <f>4+3+2+1</f>
        <v>10</v>
      </c>
      <c r="O17" s="1" t="s">
        <v>60</v>
      </c>
      <c r="P17" s="1" t="s">
        <v>14</v>
      </c>
      <c r="Q17" s="1">
        <v>30</v>
      </c>
      <c r="R17" s="5"/>
      <c r="S17" s="1" t="s">
        <v>47</v>
      </c>
      <c r="T17" s="1" t="s">
        <v>49</v>
      </c>
      <c r="U17" s="1">
        <v>84</v>
      </c>
    </row>
    <row r="18" spans="2:21" x14ac:dyDescent="0.2">
      <c r="B18" t="s">
        <v>50</v>
      </c>
      <c r="E18" t="s">
        <v>51</v>
      </c>
      <c r="F18" t="s">
        <v>52</v>
      </c>
      <c r="I18" s="1" t="s">
        <v>61</v>
      </c>
      <c r="J18" s="1" t="s">
        <v>48</v>
      </c>
      <c r="K18" s="1">
        <f>14+9+4+2+1</f>
        <v>30</v>
      </c>
      <c r="L18" s="1" t="s">
        <v>62</v>
      </c>
      <c r="M18" s="1">
        <f>6+5+4+2+1</f>
        <v>18</v>
      </c>
      <c r="O18" s="1" t="s">
        <v>61</v>
      </c>
      <c r="P18" s="1" t="s">
        <v>62</v>
      </c>
      <c r="Q18" s="1">
        <v>64</v>
      </c>
      <c r="R18" s="5"/>
      <c r="S18" s="1" t="s">
        <v>50</v>
      </c>
      <c r="T18" s="1" t="s">
        <v>52</v>
      </c>
      <c r="U18" s="1">
        <v>120</v>
      </c>
    </row>
    <row r="19" spans="2:21" x14ac:dyDescent="0.2">
      <c r="B19" t="s">
        <v>56</v>
      </c>
      <c r="E19" t="s">
        <v>57</v>
      </c>
      <c r="F19" t="s">
        <v>58</v>
      </c>
      <c r="I19" s="1" t="s">
        <v>63</v>
      </c>
      <c r="J19" s="1" t="s">
        <v>54</v>
      </c>
      <c r="K19" s="1">
        <f>18+11+6+3+2+1</f>
        <v>41</v>
      </c>
      <c r="L19" s="1" t="s">
        <v>64</v>
      </c>
      <c r="M19" s="1">
        <f>8+7+6+3+2+1</f>
        <v>27</v>
      </c>
      <c r="O19" s="1" t="s">
        <v>63</v>
      </c>
      <c r="P19" s="1" t="s">
        <v>64</v>
      </c>
      <c r="Q19" s="1">
        <v>109</v>
      </c>
      <c r="R19" s="5"/>
      <c r="S19" s="1" t="s">
        <v>19</v>
      </c>
      <c r="T19" s="1" t="s">
        <v>22</v>
      </c>
      <c r="U19" s="1">
        <v>91</v>
      </c>
    </row>
    <row r="20" spans="2:21" x14ac:dyDescent="0.2">
      <c r="B20" t="s">
        <v>59</v>
      </c>
      <c r="C20" t="s">
        <v>7</v>
      </c>
      <c r="D20" t="s">
        <v>8</v>
      </c>
      <c r="E20" t="s">
        <v>36</v>
      </c>
      <c r="F20" t="s">
        <v>10</v>
      </c>
      <c r="I20" s="1" t="s">
        <v>35</v>
      </c>
      <c r="J20" s="1" t="s">
        <v>36</v>
      </c>
      <c r="K20" s="1">
        <f>7+4+1</f>
        <v>12</v>
      </c>
      <c r="L20" s="1" t="s">
        <v>37</v>
      </c>
      <c r="M20" s="1">
        <f>7+4+1</f>
        <v>12</v>
      </c>
      <c r="O20" s="1" t="s">
        <v>35</v>
      </c>
      <c r="P20" s="1" t="s">
        <v>37</v>
      </c>
      <c r="Q20" s="1">
        <v>24</v>
      </c>
      <c r="R20" s="5"/>
      <c r="S20" s="1" t="s">
        <v>32</v>
      </c>
      <c r="T20" s="1" t="s">
        <v>34</v>
      </c>
      <c r="U20" s="1">
        <v>145</v>
      </c>
    </row>
    <row r="21" spans="2:21" x14ac:dyDescent="0.2">
      <c r="B21" t="s">
        <v>60</v>
      </c>
      <c r="C21" t="s">
        <v>65</v>
      </c>
      <c r="D21" t="s">
        <v>10</v>
      </c>
      <c r="E21" t="s">
        <v>42</v>
      </c>
      <c r="F21" t="s">
        <v>14</v>
      </c>
      <c r="I21" s="1" t="s">
        <v>41</v>
      </c>
      <c r="J21" s="1" t="s">
        <v>42</v>
      </c>
      <c r="K21" s="1">
        <f>10+6+2+1</f>
        <v>19</v>
      </c>
      <c r="L21" s="1" t="s">
        <v>43</v>
      </c>
      <c r="M21" s="1">
        <f>10+6+2+1</f>
        <v>19</v>
      </c>
      <c r="O21" s="1" t="s">
        <v>41</v>
      </c>
      <c r="P21" s="1" t="s">
        <v>43</v>
      </c>
      <c r="Q21" s="1">
        <v>45</v>
      </c>
      <c r="R21" s="5"/>
      <c r="S21" s="1" t="s">
        <v>63</v>
      </c>
      <c r="T21" s="1" t="s">
        <v>64</v>
      </c>
      <c r="U21" s="1">
        <v>109</v>
      </c>
    </row>
    <row r="22" spans="2:21" x14ac:dyDescent="0.2">
      <c r="B22" t="s">
        <v>61</v>
      </c>
      <c r="C22" t="s">
        <v>66</v>
      </c>
      <c r="D22" t="s">
        <v>67</v>
      </c>
      <c r="E22" t="s">
        <v>48</v>
      </c>
      <c r="F22" t="s">
        <v>62</v>
      </c>
      <c r="I22" s="1" t="s">
        <v>47</v>
      </c>
      <c r="J22" s="1" t="s">
        <v>48</v>
      </c>
      <c r="K22" s="1">
        <f>14+9+4+2+1</f>
        <v>30</v>
      </c>
      <c r="L22" s="1" t="s">
        <v>49</v>
      </c>
      <c r="M22" s="1">
        <f>14+9+4+2+1</f>
        <v>30</v>
      </c>
      <c r="O22" s="1" t="s">
        <v>47</v>
      </c>
      <c r="P22" s="1" t="s">
        <v>49</v>
      </c>
      <c r="Q22" s="1">
        <v>84</v>
      </c>
      <c r="R22" s="5"/>
      <c r="S22" s="1" t="s">
        <v>53</v>
      </c>
      <c r="T22" s="1" t="s">
        <v>55</v>
      </c>
      <c r="U22" s="1">
        <v>131</v>
      </c>
    </row>
    <row r="23" spans="2:21" x14ac:dyDescent="0.2">
      <c r="B23" t="s">
        <v>63</v>
      </c>
      <c r="C23" t="s">
        <v>68</v>
      </c>
      <c r="D23" t="s">
        <v>69</v>
      </c>
      <c r="E23" t="s">
        <v>54</v>
      </c>
      <c r="F23" t="s">
        <v>64</v>
      </c>
      <c r="I23" s="1" t="s">
        <v>53</v>
      </c>
      <c r="J23" s="1" t="s">
        <v>54</v>
      </c>
      <c r="K23" s="1">
        <f>18+11+6+3+2+1</f>
        <v>41</v>
      </c>
      <c r="L23" s="1" t="s">
        <v>55</v>
      </c>
      <c r="M23" s="1">
        <f>18+11+6+3+2+1</f>
        <v>41</v>
      </c>
      <c r="O23" s="1" t="s">
        <v>53</v>
      </c>
      <c r="P23" s="1" t="s">
        <v>55</v>
      </c>
      <c r="Q23" s="1">
        <v>131</v>
      </c>
      <c r="R23" s="5"/>
      <c r="S23" s="1" t="s">
        <v>56</v>
      </c>
      <c r="T23" s="1" t="s">
        <v>58</v>
      </c>
      <c r="U23" s="1">
        <v>192</v>
      </c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Morgunov, Anton</dc:creator>
  <cp:lastModifiedBy>Morgunov, Anton</cp:lastModifiedBy>
  <dcterms:created xsi:type="dcterms:W3CDTF">2024-05-03T17:25:04Z</dcterms:created>
  <dcterms:modified xsi:type="dcterms:W3CDTF">2024-07-04T22:25:58Z</dcterms:modified>
</cp:coreProperties>
</file>