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ioasiitm-my.sharepoint.com/personal/anmpahwa_icsrpis_iitm_ac_in/Documents/Academia/IIT Madras/Teaching/CE5972/resources/"/>
    </mc:Choice>
  </mc:AlternateContent>
  <xr:revisionPtr revIDLastSave="35993" documentId="11_F25DC773A252ABDACC1048F1295C58385BDE58E8" xr6:coauthVersionLast="47" xr6:coauthVersionMax="47" xr10:uidLastSave="{68B19A39-686F-416C-8FA5-1BC976807B3A}"/>
  <bookViews>
    <workbookView xWindow="-108" yWindow="-108" windowWidth="23256" windowHeight="14616" xr2:uid="{00000000-000D-0000-FFFF-FFFF00000000}"/>
  </bookViews>
  <sheets>
    <sheet name="Sheet1" sheetId="1" r:id="rId1"/>
    <sheet name="Sheet2" sheetId="2" r:id="rId2"/>
  </sheets>
  <definedNames>
    <definedName name="solver_adj" localSheetId="0" hidden="1">Sheet1!$B$2:$E$5,Sheet1!$F$2:$F$5,Sheet1!$B$6:$E$6</definedName>
    <definedName name="solver_adj" localSheetId="1" hidden="1">Sheet2!$B$2:$B$12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Sheet1!$A$56:$A$66</definedName>
    <definedName name="solver_lhs1" localSheetId="1" hidden="1">Sheet2!$A$54:$A$77</definedName>
    <definedName name="solver_lhs2" localSheetId="0" hidden="1">Sheet1!$A$65</definedName>
    <definedName name="solver_lhs3" localSheetId="0" hidden="1">Sheet1!$A$65</definedName>
    <definedName name="solver_lhs4" localSheetId="0" hidden="1">Sheet1!$A$65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Sheet1!$B$50</definedName>
    <definedName name="solver_opt" localSheetId="1" hidden="1">Sheet2!$B$17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3</definedName>
    <definedName name="solver_rel1" localSheetId="1" hidden="1">1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hs1" localSheetId="0" hidden="1">Sheet1!$B$56:$B$66</definedName>
    <definedName name="solver_rhs1" localSheetId="1" hidden="1">Sheet2!$B$54:$B$77</definedName>
    <definedName name="solver_rhs2" localSheetId="0" hidden="1">Sheet1!$B$65</definedName>
    <definedName name="solver_rhs3" localSheetId="0" hidden="1">Sheet1!$B$65</definedName>
    <definedName name="solver_rhs4" localSheetId="0" hidden="1">Sheet1!$B$65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7" i="2" l="1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K48" i="2"/>
  <c r="J48" i="2"/>
  <c r="I48" i="2"/>
  <c r="H48" i="2"/>
  <c r="G48" i="2"/>
  <c r="F48" i="2"/>
  <c r="E48" i="2"/>
  <c r="D48" i="2"/>
  <c r="C48" i="2"/>
  <c r="B48" i="2"/>
  <c r="A48" i="2"/>
  <c r="B64" i="1"/>
  <c r="B59" i="1"/>
  <c r="B58" i="1"/>
  <c r="B57" i="1"/>
  <c r="B56" i="1"/>
  <c r="B50" i="1"/>
  <c r="B60" i="1"/>
  <c r="B61" i="1"/>
  <c r="B62" i="1"/>
  <c r="B63" i="1"/>
  <c r="T45" i="1"/>
  <c r="S45" i="1"/>
  <c r="R45" i="1"/>
  <c r="Q45" i="1"/>
  <c r="X45" i="1"/>
  <c r="W45" i="1"/>
  <c r="V45" i="1"/>
  <c r="U45" i="1"/>
  <c r="A45" i="1"/>
  <c r="B45" i="1"/>
  <c r="C45" i="1"/>
  <c r="D45" i="1"/>
  <c r="E45" i="1"/>
  <c r="F45" i="1"/>
  <c r="G45" i="1"/>
  <c r="H45" i="1"/>
  <c r="I45" i="1"/>
  <c r="N45" i="1"/>
  <c r="O45" i="1"/>
  <c r="P45" i="1"/>
  <c r="M45" i="1"/>
  <c r="J45" i="1"/>
  <c r="K45" i="1"/>
  <c r="L45" i="1"/>
  <c r="A77" i="2" l="1"/>
  <c r="A63" i="2"/>
  <c r="A54" i="2"/>
  <c r="A62" i="2"/>
  <c r="A61" i="2"/>
  <c r="A76" i="2"/>
  <c r="A60" i="2"/>
  <c r="A75" i="2"/>
  <c r="A59" i="2"/>
  <c r="A74" i="2"/>
  <c r="A58" i="2"/>
  <c r="A56" i="2"/>
  <c r="A57" i="2"/>
  <c r="A72" i="2"/>
  <c r="A71" i="2"/>
  <c r="A55" i="2"/>
  <c r="A70" i="2"/>
  <c r="A73" i="2"/>
  <c r="A69" i="2"/>
  <c r="A68" i="2"/>
  <c r="A67" i="2"/>
  <c r="A66" i="2"/>
  <c r="A65" i="2"/>
  <c r="A64" i="2"/>
  <c r="B17" i="2"/>
  <c r="A64" i="1"/>
  <c r="A60" i="1"/>
  <c r="A62" i="1"/>
  <c r="A57" i="1"/>
  <c r="A66" i="1"/>
  <c r="A65" i="1"/>
  <c r="A63" i="1"/>
  <c r="A61" i="1"/>
  <c r="A59" i="1"/>
  <c r="A58" i="1"/>
  <c r="A56" i="1"/>
</calcChain>
</file>

<file path=xl/sharedStrings.xml><?xml version="1.0" encoding="utf-8"?>
<sst xmlns="http://schemas.openxmlformats.org/spreadsheetml/2006/main" count="59" uniqueCount="38">
  <si>
    <t xml:space="preserve"> From/To              </t>
  </si>
  <si>
    <t xml:space="preserve"> Warehouse   (Nagpur) </t>
  </si>
  <si>
    <t xml:space="preserve"> Site 1 (Delhi) </t>
  </si>
  <si>
    <t xml:space="preserve"> Site 2 (Mumbai) </t>
  </si>
  <si>
    <t xml:space="preserve"> Site 3 (Chennai) </t>
  </si>
  <si>
    <t xml:space="preserve"> Site 4 (Kolkata) </t>
  </si>
  <si>
    <t xml:space="preserve"> Plant 1 (Naliya)     </t>
  </si>
  <si>
    <t xml:space="preserve"> Plant 2 (Palanpur)   </t>
  </si>
  <si>
    <t xml:space="preserve"> Plant 3 (Porbandar)  </t>
  </si>
  <si>
    <t xml:space="preserve"> Plant 4 (Vapi)       </t>
  </si>
  <si>
    <t xml:space="preserve"> Site 1 (Delhi)       </t>
  </si>
  <si>
    <t xml:space="preserve"> Site 2 (Mumbai)      </t>
  </si>
  <si>
    <t xml:space="preserve"> Site 3 (Chennai)     </t>
  </si>
  <si>
    <t xml:space="preserve"> Site 4 (Kolkata)     </t>
  </si>
  <si>
    <t xml:space="preserve"> Facility             </t>
  </si>
  <si>
    <t xml:space="preserve"> Quantity </t>
  </si>
  <si>
    <t xml:space="preserve"> Warehouse (Nagpur)   </t>
  </si>
  <si>
    <t>z</t>
  </si>
  <si>
    <t>Objective Function</t>
  </si>
  <si>
    <t>Constraints</t>
  </si>
  <si>
    <t>LHS</t>
  </si>
  <si>
    <t>RHS</t>
  </si>
  <si>
    <t>A</t>
  </si>
  <si>
    <t>x</t>
  </si>
  <si>
    <t>Decision Variable</t>
  </si>
  <si>
    <t>u1</t>
  </si>
  <si>
    <t>u2</t>
  </si>
  <si>
    <t>u3</t>
  </si>
  <si>
    <t>u4</t>
  </si>
  <si>
    <t>v1</t>
  </si>
  <si>
    <t>v2</t>
  </si>
  <si>
    <t>v3</t>
  </si>
  <si>
    <t>v4</t>
  </si>
  <si>
    <t>w01</t>
  </si>
  <si>
    <t>w02</t>
  </si>
  <si>
    <t>w03</t>
  </si>
  <si>
    <t>y</t>
  </si>
  <si>
    <t>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</si>
</sst>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2" xfId="0" applyFont="1" applyBorder="1"/>
    <xf numFmtId="0" fontId="0" fillId="0" borderId="2" xfId="0" applyBorder="1"/>
    <xf numFmtId="0" fontId="1" fillId="0" borderId="4" xfId="0" applyFont="1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1" fillId="0" borderId="5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5" xfId="0" applyFont="1" applyBorder="1"/>
    <xf numFmtId="0" fontId="0" fillId="0" borderId="2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4" xfId="0" applyBorder="1"/>
    <xf numFmtId="0" fontId="0" fillId="0" borderId="15" xfId="0" applyBorder="1"/>
    <xf numFmtId="0" fontId="1" fillId="0" borderId="17" xfId="0" applyFont="1" applyBorder="1"/>
    <xf numFmtId="0" fontId="0" fillId="0" borderId="16" xfId="0" applyFont="1" applyBorder="1"/>
    <xf numFmtId="1" fontId="0" fillId="0" borderId="1" xfId="0" applyNumberFormat="1" applyBorder="1"/>
    <xf numFmtId="1" fontId="0" fillId="0" borderId="2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0" fontId="0" fillId="0" borderId="18" xfId="0" applyFont="1" applyBorder="1"/>
    <xf numFmtId="0" fontId="1" fillId="0" borderId="14" xfId="0" applyFont="1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7"/>
  <sheetViews>
    <sheetView tabSelected="1" topLeftCell="A20" zoomScale="50" zoomScaleNormal="50" workbookViewId="0">
      <selection activeCell="B63" sqref="B63"/>
    </sheetView>
  </sheetViews>
  <sheetFormatPr defaultRowHeight="14.4" x14ac:dyDescent="0.3"/>
  <cols>
    <col min="1" max="1" width="21.33203125" style="1" bestFit="1" customWidth="1"/>
    <col min="2" max="8" width="19.33203125" style="1" customWidth="1"/>
    <col min="9" max="20" width="19.44140625" style="1" customWidth="1"/>
    <col min="21" max="24" width="19.21875" style="1" customWidth="1"/>
    <col min="25" max="16384" width="8.88671875" style="1"/>
  </cols>
  <sheetData>
    <row r="1" spans="1:10" x14ac:dyDescent="0.3">
      <c r="A1" s="9" t="s">
        <v>0</v>
      </c>
      <c r="B1" s="13" t="s">
        <v>2</v>
      </c>
      <c r="C1" s="13" t="s">
        <v>3</v>
      </c>
      <c r="D1" s="13" t="s">
        <v>4</v>
      </c>
      <c r="E1" s="13" t="s">
        <v>5</v>
      </c>
      <c r="F1" s="20" t="s">
        <v>1</v>
      </c>
      <c r="G1" s="16"/>
      <c r="H1" s="16"/>
      <c r="I1" s="16"/>
      <c r="J1" s="16"/>
    </row>
    <row r="2" spans="1:10" x14ac:dyDescent="0.3">
      <c r="A2" s="10" t="s">
        <v>6</v>
      </c>
      <c r="B2" s="2">
        <v>0</v>
      </c>
      <c r="C2" s="2">
        <v>0</v>
      </c>
      <c r="D2" s="2">
        <v>0</v>
      </c>
      <c r="E2" s="2">
        <v>0</v>
      </c>
      <c r="F2" s="2">
        <v>15</v>
      </c>
      <c r="G2" s="16"/>
      <c r="H2" s="16"/>
      <c r="I2" s="16"/>
      <c r="J2" s="16"/>
    </row>
    <row r="3" spans="1:10" x14ac:dyDescent="0.3">
      <c r="A3" s="11" t="s">
        <v>7</v>
      </c>
      <c r="B3" s="2">
        <v>60</v>
      </c>
      <c r="C3" s="2">
        <v>0</v>
      </c>
      <c r="D3" s="2">
        <v>0</v>
      </c>
      <c r="E3" s="2">
        <v>0</v>
      </c>
      <c r="F3" s="2">
        <v>0</v>
      </c>
      <c r="G3" s="16"/>
      <c r="H3" s="16"/>
      <c r="I3" s="16"/>
      <c r="J3" s="16"/>
    </row>
    <row r="4" spans="1:10" x14ac:dyDescent="0.3">
      <c r="A4" s="11" t="s">
        <v>8</v>
      </c>
      <c r="B4" s="2">
        <v>0</v>
      </c>
      <c r="C4" s="2">
        <v>0</v>
      </c>
      <c r="D4" s="2">
        <v>0</v>
      </c>
      <c r="E4" s="2">
        <v>0</v>
      </c>
      <c r="F4" s="2">
        <v>50</v>
      </c>
      <c r="G4" s="16"/>
      <c r="H4" s="16"/>
      <c r="I4" s="16"/>
      <c r="J4" s="16"/>
    </row>
    <row r="5" spans="1:10" x14ac:dyDescent="0.3">
      <c r="A5" s="11" t="s">
        <v>9</v>
      </c>
      <c r="B5" s="2">
        <v>0</v>
      </c>
      <c r="C5" s="2">
        <v>35</v>
      </c>
      <c r="D5" s="2">
        <v>0</v>
      </c>
      <c r="E5" s="2">
        <v>0</v>
      </c>
      <c r="F5" s="2">
        <v>20</v>
      </c>
      <c r="G5" s="16"/>
      <c r="H5" s="16"/>
      <c r="I5" s="16"/>
      <c r="J5" s="16"/>
    </row>
    <row r="6" spans="1:10" x14ac:dyDescent="0.3">
      <c r="A6" s="12" t="s">
        <v>1</v>
      </c>
      <c r="B6" s="8">
        <v>0</v>
      </c>
      <c r="C6" s="8">
        <v>0</v>
      </c>
      <c r="D6" s="8">
        <v>40</v>
      </c>
      <c r="E6" s="8">
        <v>45</v>
      </c>
      <c r="F6" s="8">
        <v>0</v>
      </c>
      <c r="G6" s="16"/>
      <c r="H6" s="16"/>
      <c r="I6" s="16"/>
      <c r="J6" s="16"/>
    </row>
    <row r="8" spans="1:10" x14ac:dyDescent="0.3">
      <c r="A8" s="18"/>
      <c r="B8" s="18"/>
      <c r="C8" s="14"/>
      <c r="D8" s="14"/>
      <c r="E8" s="14"/>
      <c r="F8" s="14"/>
      <c r="G8" s="16"/>
      <c r="H8" s="16"/>
    </row>
    <row r="9" spans="1:10" x14ac:dyDescent="0.3">
      <c r="A9" s="15"/>
      <c r="B9" s="15"/>
      <c r="C9" s="16"/>
      <c r="D9" s="16"/>
      <c r="E9" s="16"/>
      <c r="F9" s="16"/>
      <c r="G9" s="16"/>
      <c r="H9" s="16"/>
    </row>
    <row r="10" spans="1:10" x14ac:dyDescent="0.3">
      <c r="A10" s="19" t="s">
        <v>0</v>
      </c>
      <c r="B10" s="20" t="s">
        <v>2</v>
      </c>
      <c r="C10" s="20" t="s">
        <v>3</v>
      </c>
      <c r="D10" s="20" t="s">
        <v>4</v>
      </c>
      <c r="E10" s="20" t="s">
        <v>5</v>
      </c>
      <c r="F10" s="20" t="s">
        <v>1</v>
      </c>
      <c r="G10" s="16"/>
      <c r="H10" s="16"/>
    </row>
    <row r="11" spans="1:10" x14ac:dyDescent="0.3">
      <c r="A11" s="10" t="s">
        <v>6</v>
      </c>
      <c r="B11" s="23">
        <v>1200</v>
      </c>
      <c r="C11" s="23">
        <v>945</v>
      </c>
      <c r="D11" s="21">
        <v>2200</v>
      </c>
      <c r="E11" s="21">
        <v>2440</v>
      </c>
      <c r="F11" s="21">
        <v>1260</v>
      </c>
      <c r="G11" s="16"/>
      <c r="H11" s="16"/>
    </row>
    <row r="12" spans="1:10" x14ac:dyDescent="0.3">
      <c r="A12" s="11" t="s">
        <v>7</v>
      </c>
      <c r="B12" s="23">
        <v>790</v>
      </c>
      <c r="C12" s="23">
        <v>665</v>
      </c>
      <c r="D12" s="21">
        <v>1915</v>
      </c>
      <c r="E12" s="21">
        <v>1995</v>
      </c>
      <c r="F12" s="21">
        <v>950</v>
      </c>
      <c r="G12" s="16"/>
      <c r="H12" s="16"/>
    </row>
    <row r="13" spans="1:10" x14ac:dyDescent="0.3">
      <c r="A13" s="11" t="s">
        <v>8</v>
      </c>
      <c r="B13" s="23">
        <v>1310</v>
      </c>
      <c r="C13" s="23">
        <v>870</v>
      </c>
      <c r="D13" s="21">
        <v>2170</v>
      </c>
      <c r="E13" s="21">
        <v>2350</v>
      </c>
      <c r="F13" s="21">
        <v>1235</v>
      </c>
      <c r="G13" s="16"/>
      <c r="H13" s="16"/>
    </row>
    <row r="14" spans="1:10" x14ac:dyDescent="0.3">
      <c r="A14" s="11" t="s">
        <v>9</v>
      </c>
      <c r="B14" s="23">
        <v>1215</v>
      </c>
      <c r="C14" s="23">
        <v>170</v>
      </c>
      <c r="D14" s="21">
        <v>1520</v>
      </c>
      <c r="E14" s="21">
        <v>1880</v>
      </c>
      <c r="F14" s="21">
        <v>765</v>
      </c>
      <c r="G14" s="16"/>
      <c r="H14" s="16"/>
    </row>
    <row r="15" spans="1:10" x14ac:dyDescent="0.3">
      <c r="A15" s="12" t="s">
        <v>1</v>
      </c>
      <c r="B15" s="22">
        <v>1135</v>
      </c>
      <c r="C15" s="22">
        <v>770</v>
      </c>
      <c r="D15" s="22">
        <v>1125</v>
      </c>
      <c r="E15" s="22">
        <v>1200</v>
      </c>
      <c r="F15" s="22">
        <v>0</v>
      </c>
      <c r="G15" s="16"/>
      <c r="H15" s="16"/>
      <c r="I15" s="16"/>
      <c r="J15" s="16"/>
    </row>
    <row r="17" spans="1:24" x14ac:dyDescent="0.3">
      <c r="A17" s="14"/>
      <c r="B17" s="14"/>
      <c r="C17" s="2"/>
      <c r="D17" s="2"/>
      <c r="E17" s="2"/>
      <c r="F17" s="2"/>
      <c r="G17" s="2"/>
      <c r="H17" s="2"/>
      <c r="I17" s="2"/>
      <c r="J17" s="2"/>
    </row>
    <row r="18" spans="1:24" x14ac:dyDescent="0.3">
      <c r="A18" s="4"/>
      <c r="B18" s="4"/>
    </row>
    <row r="19" spans="1:24" x14ac:dyDescent="0.3">
      <c r="A19" s="19" t="s">
        <v>14</v>
      </c>
      <c r="B19" s="25" t="s">
        <v>15</v>
      </c>
    </row>
    <row r="20" spans="1:24" x14ac:dyDescent="0.3">
      <c r="A20" s="24" t="s">
        <v>6</v>
      </c>
      <c r="B20" s="6">
        <v>45</v>
      </c>
    </row>
    <row r="21" spans="1:24" x14ac:dyDescent="0.3">
      <c r="A21" s="11" t="s">
        <v>7</v>
      </c>
      <c r="B21" s="7">
        <v>60</v>
      </c>
    </row>
    <row r="22" spans="1:24" x14ac:dyDescent="0.3">
      <c r="A22" s="11" t="s">
        <v>8</v>
      </c>
      <c r="B22" s="7">
        <v>50</v>
      </c>
    </row>
    <row r="23" spans="1:24" x14ac:dyDescent="0.3">
      <c r="A23" s="11" t="s">
        <v>9</v>
      </c>
      <c r="B23" s="7">
        <v>55</v>
      </c>
    </row>
    <row r="24" spans="1:24" x14ac:dyDescent="0.3">
      <c r="A24" s="11" t="s">
        <v>16</v>
      </c>
      <c r="B24" s="7">
        <v>100</v>
      </c>
    </row>
    <row r="25" spans="1:24" x14ac:dyDescent="0.3">
      <c r="A25" s="11" t="s">
        <v>10</v>
      </c>
      <c r="B25" s="7">
        <v>60</v>
      </c>
    </row>
    <row r="26" spans="1:24" x14ac:dyDescent="0.3">
      <c r="A26" s="11" t="s">
        <v>11</v>
      </c>
      <c r="B26" s="7">
        <v>35</v>
      </c>
    </row>
    <row r="27" spans="1:24" x14ac:dyDescent="0.3">
      <c r="A27" s="11" t="s">
        <v>12</v>
      </c>
      <c r="B27" s="7">
        <v>40</v>
      </c>
    </row>
    <row r="28" spans="1:24" x14ac:dyDescent="0.3">
      <c r="A28" s="12" t="s">
        <v>13</v>
      </c>
      <c r="B28" s="8">
        <v>45</v>
      </c>
    </row>
    <row r="29" spans="1:24" x14ac:dyDescent="0.3">
      <c r="A29" s="2"/>
      <c r="B29" s="2"/>
    </row>
    <row r="31" spans="1:24" x14ac:dyDescent="0.3">
      <c r="A31" s="3" t="s">
        <v>22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x14ac:dyDescent="0.3">
      <c r="A32" s="2">
        <v>-1</v>
      </c>
      <c r="B32" s="2">
        <v>-1</v>
      </c>
      <c r="C32" s="2">
        <v>-1</v>
      </c>
      <c r="D32" s="2">
        <v>-1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-1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</row>
    <row r="33" spans="1:24" x14ac:dyDescent="0.3">
      <c r="A33" s="1">
        <v>0</v>
      </c>
      <c r="B33" s="1">
        <v>0</v>
      </c>
      <c r="C33" s="1">
        <v>0</v>
      </c>
      <c r="D33" s="1">
        <v>0</v>
      </c>
      <c r="E33" s="1">
        <v>-1</v>
      </c>
      <c r="F33" s="1">
        <v>-1</v>
      </c>
      <c r="G33" s="1">
        <v>-1</v>
      </c>
      <c r="H33" s="1">
        <v>-1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-1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</row>
    <row r="34" spans="1:24" x14ac:dyDescent="0.3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-1</v>
      </c>
      <c r="J34" s="1">
        <v>-1</v>
      </c>
      <c r="K34" s="1">
        <v>-1</v>
      </c>
      <c r="L34" s="1">
        <v>-1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-1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</row>
    <row r="35" spans="1:24" x14ac:dyDescent="0.3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-1</v>
      </c>
      <c r="N35" s="1">
        <v>-1</v>
      </c>
      <c r="O35" s="1">
        <v>-1</v>
      </c>
      <c r="P35" s="1">
        <v>-1</v>
      </c>
      <c r="Q35" s="1">
        <v>0</v>
      </c>
      <c r="R35" s="1">
        <v>0</v>
      </c>
      <c r="S35" s="1">
        <v>0</v>
      </c>
      <c r="T35" s="1">
        <v>-1</v>
      </c>
      <c r="U35" s="1">
        <v>0</v>
      </c>
      <c r="V35" s="1">
        <v>0</v>
      </c>
      <c r="W35" s="1">
        <v>0</v>
      </c>
      <c r="X35" s="1">
        <v>0</v>
      </c>
    </row>
    <row r="36" spans="1:24" x14ac:dyDescent="0.3">
      <c r="A36" s="1">
        <v>1</v>
      </c>
      <c r="B36" s="1">
        <v>0</v>
      </c>
      <c r="C36" s="1">
        <v>0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1</v>
      </c>
      <c r="V36" s="1">
        <v>0</v>
      </c>
      <c r="W36" s="1">
        <v>0</v>
      </c>
      <c r="X36" s="1">
        <v>0</v>
      </c>
    </row>
    <row r="37" spans="1:24" x14ac:dyDescent="0.3">
      <c r="A37" s="1">
        <v>0</v>
      </c>
      <c r="B37" s="1">
        <v>1</v>
      </c>
      <c r="C37" s="1">
        <v>0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0</v>
      </c>
      <c r="J37" s="1">
        <v>1</v>
      </c>
      <c r="K37" s="1">
        <v>0</v>
      </c>
      <c r="L37" s="1">
        <v>0</v>
      </c>
      <c r="M37" s="1">
        <v>0</v>
      </c>
      <c r="N37" s="1">
        <v>1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1</v>
      </c>
      <c r="W37" s="1">
        <v>0</v>
      </c>
      <c r="X37" s="1">
        <v>0</v>
      </c>
    </row>
    <row r="38" spans="1:24" x14ac:dyDescent="0.3">
      <c r="A38" s="1">
        <v>0</v>
      </c>
      <c r="B38" s="1">
        <v>0</v>
      </c>
      <c r="C38" s="1">
        <v>1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1</v>
      </c>
      <c r="L38" s="1">
        <v>0</v>
      </c>
      <c r="M38" s="1">
        <v>0</v>
      </c>
      <c r="N38" s="1">
        <v>0</v>
      </c>
      <c r="O38" s="1">
        <v>1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1</v>
      </c>
      <c r="X38" s="1">
        <v>0</v>
      </c>
    </row>
    <row r="39" spans="1:24" x14ac:dyDescent="0.3">
      <c r="A39" s="1">
        <v>0</v>
      </c>
      <c r="B39" s="1">
        <v>0</v>
      </c>
      <c r="C39" s="1">
        <v>0</v>
      </c>
      <c r="D39" s="1">
        <v>1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0</v>
      </c>
      <c r="P39" s="1">
        <v>1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1</v>
      </c>
    </row>
    <row r="40" spans="1:24" x14ac:dyDescent="0.3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-1</v>
      </c>
      <c r="R40" s="1">
        <v>-1</v>
      </c>
      <c r="S40" s="1">
        <v>-1</v>
      </c>
      <c r="T40" s="1">
        <v>-1</v>
      </c>
      <c r="U40" s="1">
        <v>0</v>
      </c>
      <c r="V40" s="1">
        <v>0</v>
      </c>
      <c r="W40" s="1">
        <v>0</v>
      </c>
      <c r="X40" s="1">
        <v>0</v>
      </c>
    </row>
    <row r="41" spans="1:24" x14ac:dyDescent="0.3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1</v>
      </c>
      <c r="R41" s="1">
        <v>1</v>
      </c>
      <c r="S41" s="1">
        <v>1</v>
      </c>
      <c r="T41" s="1">
        <v>1</v>
      </c>
      <c r="U41" s="1">
        <v>-1</v>
      </c>
      <c r="V41" s="1">
        <v>-1</v>
      </c>
      <c r="W41" s="1">
        <v>-1</v>
      </c>
      <c r="X41" s="1">
        <v>-1</v>
      </c>
    </row>
    <row r="42" spans="1:24" x14ac:dyDescent="0.3">
      <c r="A42" s="4">
        <v>0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-1</v>
      </c>
      <c r="R42" s="4">
        <v>-1</v>
      </c>
      <c r="S42" s="4">
        <v>-1</v>
      </c>
      <c r="T42" s="4">
        <v>-1</v>
      </c>
      <c r="U42" s="4">
        <v>1</v>
      </c>
      <c r="V42" s="4">
        <v>1</v>
      </c>
      <c r="W42" s="4">
        <v>1</v>
      </c>
      <c r="X42" s="4">
        <v>1</v>
      </c>
    </row>
    <row r="43" spans="1:24" x14ac:dyDescent="0.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</row>
    <row r="44" spans="1:24" x14ac:dyDescent="0.3">
      <c r="A44" s="5" t="s">
        <v>23</v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</row>
    <row r="45" spans="1:24" x14ac:dyDescent="0.3">
      <c r="A45" s="17">
        <f>B2</f>
        <v>0</v>
      </c>
      <c r="B45" s="17">
        <f t="shared" ref="B45:D45" si="0">C2</f>
        <v>0</v>
      </c>
      <c r="C45" s="17">
        <f t="shared" si="0"/>
        <v>0</v>
      </c>
      <c r="D45" s="17">
        <f t="shared" si="0"/>
        <v>0</v>
      </c>
      <c r="E45" s="17">
        <f>B3</f>
        <v>60</v>
      </c>
      <c r="F45" s="17">
        <f t="shared" ref="F45:H45" si="1">C3</f>
        <v>0</v>
      </c>
      <c r="G45" s="17">
        <f t="shared" si="1"/>
        <v>0</v>
      </c>
      <c r="H45" s="17">
        <f t="shared" si="1"/>
        <v>0</v>
      </c>
      <c r="I45" s="17">
        <f>B4</f>
        <v>0</v>
      </c>
      <c r="J45" s="17">
        <f t="shared" ref="J45:L45" si="2">C4</f>
        <v>0</v>
      </c>
      <c r="K45" s="17">
        <f t="shared" si="2"/>
        <v>0</v>
      </c>
      <c r="L45" s="17">
        <f t="shared" si="2"/>
        <v>0</v>
      </c>
      <c r="M45" s="17">
        <f>B5</f>
        <v>0</v>
      </c>
      <c r="N45" s="17">
        <f t="shared" ref="N45:P45" si="3">C5</f>
        <v>35</v>
      </c>
      <c r="O45" s="17">
        <f t="shared" si="3"/>
        <v>0</v>
      </c>
      <c r="P45" s="17">
        <f t="shared" si="3"/>
        <v>0</v>
      </c>
      <c r="Q45" s="17">
        <f>F2</f>
        <v>15</v>
      </c>
      <c r="R45" s="17">
        <f>F3</f>
        <v>0</v>
      </c>
      <c r="S45" s="17">
        <f>F4</f>
        <v>50</v>
      </c>
      <c r="T45" s="17">
        <f>F5</f>
        <v>20</v>
      </c>
      <c r="U45" s="17">
        <f>B6</f>
        <v>0</v>
      </c>
      <c r="V45" s="17">
        <f>C6</f>
        <v>0</v>
      </c>
      <c r="W45" s="17">
        <f>D6</f>
        <v>40</v>
      </c>
      <c r="X45" s="17">
        <f>E6</f>
        <v>45</v>
      </c>
    </row>
    <row r="47" spans="1:24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</row>
    <row r="48" spans="1:24" x14ac:dyDescent="0.3">
      <c r="A48" s="4"/>
      <c r="B48" s="4"/>
    </row>
    <row r="49" spans="1:2" x14ac:dyDescent="0.3">
      <c r="A49" s="5" t="s">
        <v>18</v>
      </c>
      <c r="B49" s="17"/>
    </row>
    <row r="50" spans="1:2" x14ac:dyDescent="0.3">
      <c r="A50" s="26" t="s">
        <v>17</v>
      </c>
      <c r="B50" s="26">
        <f>30 * SUMPRODUCT(B11:E14, B2:E5) + 25 * SUMPRODUCT(F11:F14, F2:F5) + 25 * SUMPRODUCT(B15:E15, B6:E6)</f>
        <v>6474250</v>
      </c>
    </row>
    <row r="51" spans="1:2" x14ac:dyDescent="0.3">
      <c r="A51" s="2"/>
      <c r="B51" s="2"/>
    </row>
    <row r="53" spans="1:2" x14ac:dyDescent="0.3">
      <c r="A53" s="4"/>
      <c r="B53" s="4"/>
    </row>
    <row r="54" spans="1:2" x14ac:dyDescent="0.3">
      <c r="A54" s="5" t="s">
        <v>19</v>
      </c>
      <c r="B54" s="17"/>
    </row>
    <row r="55" spans="1:2" x14ac:dyDescent="0.3">
      <c r="A55" s="2" t="s">
        <v>20</v>
      </c>
      <c r="B55" s="2" t="s">
        <v>21</v>
      </c>
    </row>
    <row r="56" spans="1:2" x14ac:dyDescent="0.3">
      <c r="A56" s="1">
        <f>SUMPRODUCT(A32:X32, A$45:X$45)</f>
        <v>-15</v>
      </c>
      <c r="B56" s="1">
        <f>-B20</f>
        <v>-45</v>
      </c>
    </row>
    <row r="57" spans="1:2" x14ac:dyDescent="0.3">
      <c r="A57" s="1">
        <f t="shared" ref="A57:A65" si="4">SUMPRODUCT(A33:X33, A$45:X$45)</f>
        <v>-60</v>
      </c>
      <c r="B57" s="1">
        <f>-B21</f>
        <v>-60</v>
      </c>
    </row>
    <row r="58" spans="1:2" x14ac:dyDescent="0.3">
      <c r="A58" s="1">
        <f t="shared" si="4"/>
        <v>-50</v>
      </c>
      <c r="B58" s="1">
        <f>-B22</f>
        <v>-50</v>
      </c>
    </row>
    <row r="59" spans="1:2" x14ac:dyDescent="0.3">
      <c r="A59" s="1">
        <f t="shared" si="4"/>
        <v>-55</v>
      </c>
      <c r="B59" s="1">
        <f>-B23</f>
        <v>-55</v>
      </c>
    </row>
    <row r="60" spans="1:2" x14ac:dyDescent="0.3">
      <c r="A60" s="1">
        <f t="shared" si="4"/>
        <v>60</v>
      </c>
      <c r="B60" s="1">
        <f>B25</f>
        <v>60</v>
      </c>
    </row>
    <row r="61" spans="1:2" x14ac:dyDescent="0.3">
      <c r="A61" s="1">
        <f t="shared" si="4"/>
        <v>35</v>
      </c>
      <c r="B61" s="1">
        <f>B26</f>
        <v>35</v>
      </c>
    </row>
    <row r="62" spans="1:2" x14ac:dyDescent="0.3">
      <c r="A62" s="1">
        <f t="shared" si="4"/>
        <v>40</v>
      </c>
      <c r="B62" s="1">
        <f>B27</f>
        <v>40</v>
      </c>
    </row>
    <row r="63" spans="1:2" x14ac:dyDescent="0.3">
      <c r="A63" s="1">
        <f t="shared" si="4"/>
        <v>45</v>
      </c>
      <c r="B63" s="1">
        <f>B28</f>
        <v>45</v>
      </c>
    </row>
    <row r="64" spans="1:2" x14ac:dyDescent="0.3">
      <c r="A64" s="1">
        <f t="shared" si="4"/>
        <v>-85</v>
      </c>
      <c r="B64" s="1">
        <f>-B24</f>
        <v>-100</v>
      </c>
    </row>
    <row r="65" spans="1:2" x14ac:dyDescent="0.3">
      <c r="A65" s="1">
        <f t="shared" si="4"/>
        <v>0</v>
      </c>
      <c r="B65" s="1">
        <v>0</v>
      </c>
    </row>
    <row r="66" spans="1:2" x14ac:dyDescent="0.3">
      <c r="A66" s="4">
        <f>SUMPRODUCT(A42:X42, A$45:X$45)</f>
        <v>0</v>
      </c>
      <c r="B66" s="4">
        <v>0</v>
      </c>
    </row>
    <row r="67" spans="1:2" x14ac:dyDescent="0.3">
      <c r="A67" s="2"/>
      <c r="B6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FA673-C508-4D1A-9A44-5CA59A080530}">
  <dimension ref="A1:K78"/>
  <sheetViews>
    <sheetView zoomScale="70" zoomScaleNormal="70" workbookViewId="0">
      <selection activeCell="C54" sqref="C54:C77"/>
    </sheetView>
  </sheetViews>
  <sheetFormatPr defaultRowHeight="14.4" x14ac:dyDescent="0.3"/>
  <cols>
    <col min="1" max="16384" width="8.88671875" style="1"/>
  </cols>
  <sheetData>
    <row r="1" spans="1:2" x14ac:dyDescent="0.3">
      <c r="A1" s="3" t="s">
        <v>24</v>
      </c>
      <c r="B1" s="4"/>
    </row>
    <row r="2" spans="1:2" x14ac:dyDescent="0.3">
      <c r="A2" s="2" t="s">
        <v>25</v>
      </c>
      <c r="B2" s="2">
        <v>0</v>
      </c>
    </row>
    <row r="3" spans="1:2" x14ac:dyDescent="0.3">
      <c r="A3" s="1" t="s">
        <v>26</v>
      </c>
      <c r="B3" s="1">
        <v>7749.9999999999982</v>
      </c>
    </row>
    <row r="4" spans="1:2" x14ac:dyDescent="0.3">
      <c r="A4" s="1" t="s">
        <v>27</v>
      </c>
      <c r="B4" s="1">
        <v>625.00000000000034</v>
      </c>
    </row>
    <row r="5" spans="1:2" x14ac:dyDescent="0.3">
      <c r="A5" s="1" t="s">
        <v>28</v>
      </c>
      <c r="B5" s="1">
        <v>14025.000000000004</v>
      </c>
    </row>
    <row r="6" spans="1:2" x14ac:dyDescent="0.3">
      <c r="A6" s="1" t="s">
        <v>29</v>
      </c>
      <c r="B6" s="1">
        <v>31450</v>
      </c>
    </row>
    <row r="7" spans="1:2" x14ac:dyDescent="0.3">
      <c r="A7" s="1" t="s">
        <v>30</v>
      </c>
      <c r="B7" s="1">
        <v>19125.000000000004</v>
      </c>
    </row>
    <row r="8" spans="1:2" x14ac:dyDescent="0.3">
      <c r="A8" s="1" t="s">
        <v>31</v>
      </c>
      <c r="B8" s="1">
        <v>59625</v>
      </c>
    </row>
    <row r="9" spans="1:2" x14ac:dyDescent="0.3">
      <c r="A9" s="1" t="s">
        <v>32</v>
      </c>
      <c r="B9" s="1">
        <v>61500</v>
      </c>
    </row>
    <row r="10" spans="1:2" x14ac:dyDescent="0.3">
      <c r="A10" s="1" t="s">
        <v>33</v>
      </c>
      <c r="B10" s="1">
        <v>0</v>
      </c>
    </row>
    <row r="11" spans="1:2" x14ac:dyDescent="0.3">
      <c r="A11" s="1" t="s">
        <v>34</v>
      </c>
      <c r="B11" s="1">
        <v>31500</v>
      </c>
    </row>
    <row r="12" spans="1:2" x14ac:dyDescent="0.3">
      <c r="A12" s="4" t="s">
        <v>35</v>
      </c>
      <c r="B12" s="4">
        <v>0</v>
      </c>
    </row>
    <row r="13" spans="1:2" x14ac:dyDescent="0.3">
      <c r="A13" s="2"/>
      <c r="B13" s="2"/>
    </row>
    <row r="15" spans="1:2" x14ac:dyDescent="0.3">
      <c r="A15" s="4"/>
      <c r="B15" s="4"/>
    </row>
    <row r="16" spans="1:2" x14ac:dyDescent="0.3">
      <c r="A16" s="5" t="s">
        <v>18</v>
      </c>
      <c r="B16" s="17"/>
    </row>
    <row r="17" spans="1:11" x14ac:dyDescent="0.3">
      <c r="A17" s="26" t="s">
        <v>17</v>
      </c>
      <c r="B17" s="26">
        <f>SUMPRODUCT(Sheet1!B56:B66,Sheet2!B2:B12)</f>
        <v>6441250</v>
      </c>
    </row>
    <row r="18" spans="1:11" x14ac:dyDescent="0.3">
      <c r="A18" s="2"/>
      <c r="B18" s="2"/>
    </row>
    <row r="20" spans="1:1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3">
      <c r="A21" s="5" t="s">
        <v>37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</row>
    <row r="22" spans="1:11" x14ac:dyDescent="0.3">
      <c r="A22" s="2">
        <v>-1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</row>
    <row r="23" spans="1:11" x14ac:dyDescent="0.3">
      <c r="A23" s="1">
        <v>-1</v>
      </c>
      <c r="B23" s="1">
        <v>0</v>
      </c>
      <c r="C23" s="1">
        <v>0</v>
      </c>
      <c r="D23" s="1">
        <v>0</v>
      </c>
      <c r="E23" s="1">
        <v>0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1:11" x14ac:dyDescent="0.3">
      <c r="A24" s="1">
        <v>-1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</row>
    <row r="25" spans="1:11" x14ac:dyDescent="0.3">
      <c r="A25" s="1">
        <v>-1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</row>
    <row r="26" spans="1:11" x14ac:dyDescent="0.3">
      <c r="A26" s="1">
        <v>0</v>
      </c>
      <c r="B26" s="1">
        <v>-1</v>
      </c>
      <c r="C26" s="1">
        <v>0</v>
      </c>
      <c r="D26" s="1">
        <v>0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</row>
    <row r="27" spans="1:11" x14ac:dyDescent="0.3">
      <c r="A27" s="1">
        <v>0</v>
      </c>
      <c r="B27" s="1">
        <v>-1</v>
      </c>
      <c r="C27" s="1">
        <v>0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</row>
    <row r="28" spans="1:11" x14ac:dyDescent="0.3">
      <c r="A28" s="1">
        <v>0</v>
      </c>
      <c r="B28" s="1">
        <v>-1</v>
      </c>
      <c r="C28" s="1">
        <v>0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</row>
    <row r="29" spans="1:11" x14ac:dyDescent="0.3">
      <c r="A29" s="1">
        <v>0</v>
      </c>
      <c r="B29" s="1">
        <v>-1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</row>
    <row r="30" spans="1:11" x14ac:dyDescent="0.3">
      <c r="A30" s="1">
        <v>0</v>
      </c>
      <c r="B30" s="1">
        <v>0</v>
      </c>
      <c r="C30" s="1">
        <v>-1</v>
      </c>
      <c r="D30" s="1">
        <v>0</v>
      </c>
      <c r="E30" s="1">
        <v>1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</row>
    <row r="31" spans="1:11" x14ac:dyDescent="0.3">
      <c r="A31" s="1">
        <v>0</v>
      </c>
      <c r="B31" s="1">
        <v>0</v>
      </c>
      <c r="C31" s="1">
        <v>-1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</row>
    <row r="32" spans="1:11" x14ac:dyDescent="0.3">
      <c r="A32" s="1">
        <v>0</v>
      </c>
      <c r="B32" s="1">
        <v>0</v>
      </c>
      <c r="C32" s="1">
        <v>-1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</row>
    <row r="33" spans="1:11" x14ac:dyDescent="0.3">
      <c r="A33" s="1">
        <v>0</v>
      </c>
      <c r="B33" s="1">
        <v>0</v>
      </c>
      <c r="C33" s="1">
        <v>-1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</row>
    <row r="34" spans="1:11" x14ac:dyDescent="0.3">
      <c r="A34" s="1">
        <v>0</v>
      </c>
      <c r="B34" s="1">
        <v>0</v>
      </c>
      <c r="C34" s="1">
        <v>0</v>
      </c>
      <c r="D34" s="1">
        <v>-1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</row>
    <row r="35" spans="1:11" x14ac:dyDescent="0.3">
      <c r="A35" s="1">
        <v>0</v>
      </c>
      <c r="B35" s="1">
        <v>0</v>
      </c>
      <c r="C35" s="1">
        <v>0</v>
      </c>
      <c r="D35" s="1">
        <v>-1</v>
      </c>
      <c r="E35" s="1">
        <v>0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</row>
    <row r="36" spans="1:11" x14ac:dyDescent="0.3">
      <c r="A36" s="1">
        <v>0</v>
      </c>
      <c r="B36" s="1">
        <v>0</v>
      </c>
      <c r="C36" s="1">
        <v>0</v>
      </c>
      <c r="D36" s="1">
        <v>-1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</row>
    <row r="37" spans="1:11" x14ac:dyDescent="0.3">
      <c r="A37" s="1">
        <v>0</v>
      </c>
      <c r="B37" s="1">
        <v>0</v>
      </c>
      <c r="C37" s="1">
        <v>0</v>
      </c>
      <c r="D37" s="1">
        <v>-1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</row>
    <row r="38" spans="1:11" x14ac:dyDescent="0.3">
      <c r="A38" s="1">
        <v>-1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-1</v>
      </c>
      <c r="J38" s="1">
        <v>1</v>
      </c>
      <c r="K38" s="1">
        <v>-1</v>
      </c>
    </row>
    <row r="39" spans="1:11" x14ac:dyDescent="0.3">
      <c r="A39" s="1">
        <v>0</v>
      </c>
      <c r="B39" s="1">
        <v>-1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-1</v>
      </c>
      <c r="J39" s="1">
        <v>1</v>
      </c>
      <c r="K39" s="1">
        <v>-1</v>
      </c>
    </row>
    <row r="40" spans="1:11" x14ac:dyDescent="0.3">
      <c r="A40" s="1">
        <v>0</v>
      </c>
      <c r="B40" s="1">
        <v>0</v>
      </c>
      <c r="C40" s="1">
        <v>-1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-1</v>
      </c>
      <c r="J40" s="1">
        <v>1</v>
      </c>
      <c r="K40" s="1">
        <v>-1</v>
      </c>
    </row>
    <row r="41" spans="1:11" x14ac:dyDescent="0.3">
      <c r="A41" s="1">
        <v>0</v>
      </c>
      <c r="B41" s="1">
        <v>0</v>
      </c>
      <c r="C41" s="1">
        <v>0</v>
      </c>
      <c r="D41" s="1">
        <v>-1</v>
      </c>
      <c r="E41" s="1">
        <v>0</v>
      </c>
      <c r="F41" s="1">
        <v>0</v>
      </c>
      <c r="G41" s="1">
        <v>0</v>
      </c>
      <c r="H41" s="1">
        <v>0</v>
      </c>
      <c r="I41" s="1">
        <v>-1</v>
      </c>
      <c r="J41" s="1">
        <v>1</v>
      </c>
      <c r="K41" s="1">
        <v>-1</v>
      </c>
    </row>
    <row r="42" spans="1:11" x14ac:dyDescent="0.3">
      <c r="A42" s="1">
        <v>0</v>
      </c>
      <c r="B42" s="1">
        <v>0</v>
      </c>
      <c r="C42" s="1">
        <v>0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-1</v>
      </c>
      <c r="K42" s="1">
        <v>1</v>
      </c>
    </row>
    <row r="43" spans="1:11" x14ac:dyDescent="0.3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0</v>
      </c>
      <c r="J43" s="1">
        <v>-1</v>
      </c>
      <c r="K43" s="1">
        <v>1</v>
      </c>
    </row>
    <row r="44" spans="1:11" x14ac:dyDescent="0.3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-1</v>
      </c>
      <c r="K44" s="1">
        <v>1</v>
      </c>
    </row>
    <row r="45" spans="1:11" x14ac:dyDescent="0.3">
      <c r="A45" s="4">
        <v>0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1</v>
      </c>
      <c r="I45" s="4">
        <v>0</v>
      </c>
      <c r="J45" s="4">
        <v>-1</v>
      </c>
      <c r="K45" s="4">
        <v>1</v>
      </c>
    </row>
    <row r="46" spans="1:11" x14ac:dyDescent="0.3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</row>
    <row r="47" spans="1:11" x14ac:dyDescent="0.3">
      <c r="A47" s="5" t="s">
        <v>36</v>
      </c>
      <c r="B47" s="17"/>
      <c r="C47" s="17"/>
      <c r="D47" s="17"/>
      <c r="E47" s="17"/>
      <c r="F47" s="17"/>
      <c r="G47" s="17"/>
      <c r="H47" s="17"/>
      <c r="I47" s="17"/>
      <c r="J47" s="17"/>
      <c r="K47" s="17"/>
    </row>
    <row r="48" spans="1:11" x14ac:dyDescent="0.3">
      <c r="A48" s="26">
        <f>B2</f>
        <v>0</v>
      </c>
      <c r="B48" s="26">
        <f>B3</f>
        <v>7749.9999999999982</v>
      </c>
      <c r="C48" s="26">
        <f>B4</f>
        <v>625.00000000000034</v>
      </c>
      <c r="D48" s="26">
        <f>B5</f>
        <v>14025.000000000004</v>
      </c>
      <c r="E48" s="26">
        <f>B6</f>
        <v>31450</v>
      </c>
      <c r="F48" s="26">
        <f>B7</f>
        <v>19125.000000000004</v>
      </c>
      <c r="G48" s="26">
        <f>B8</f>
        <v>59625</v>
      </c>
      <c r="H48" s="26">
        <f>B9</f>
        <v>61500</v>
      </c>
      <c r="I48" s="26">
        <f>B10</f>
        <v>0</v>
      </c>
      <c r="J48" s="26">
        <f>B11</f>
        <v>31500</v>
      </c>
      <c r="K48" s="26">
        <f>B12</f>
        <v>0</v>
      </c>
    </row>
    <row r="49" spans="1:11" x14ac:dyDescent="0.3">
      <c r="D49" s="2"/>
      <c r="E49" s="2"/>
      <c r="F49" s="2"/>
      <c r="G49" s="2"/>
      <c r="H49" s="2"/>
      <c r="I49" s="2"/>
      <c r="J49" s="2"/>
      <c r="K49" s="2"/>
    </row>
    <row r="52" spans="1:11" x14ac:dyDescent="0.3">
      <c r="A52" s="5" t="s">
        <v>19</v>
      </c>
      <c r="B52" s="17"/>
    </row>
    <row r="53" spans="1:11" x14ac:dyDescent="0.3">
      <c r="A53" s="2" t="s">
        <v>20</v>
      </c>
      <c r="B53" s="2" t="s">
        <v>21</v>
      </c>
    </row>
    <row r="54" spans="1:11" x14ac:dyDescent="0.3">
      <c r="A54" s="1">
        <f>SUMPRODUCT(A22:K22,A$48:K$48)</f>
        <v>31450</v>
      </c>
      <c r="B54" s="1">
        <f>30 * Sheet1!B11</f>
        <v>36000</v>
      </c>
    </row>
    <row r="55" spans="1:11" x14ac:dyDescent="0.3">
      <c r="A55" s="1">
        <f>SUMPRODUCT(A23:K23,A$48:K$48)</f>
        <v>19125.000000000004</v>
      </c>
      <c r="B55" s="1">
        <f>30 * Sheet1!C11</f>
        <v>28350</v>
      </c>
    </row>
    <row r="56" spans="1:11" x14ac:dyDescent="0.3">
      <c r="A56" s="1">
        <f>SUMPRODUCT(A24:K24,A$48:K$48)</f>
        <v>59625</v>
      </c>
      <c r="B56" s="1">
        <f>30 * Sheet1!D11</f>
        <v>66000</v>
      </c>
    </row>
    <row r="57" spans="1:11" x14ac:dyDescent="0.3">
      <c r="A57" s="1">
        <f>SUMPRODUCT(A25:K25,A$48:K$48)</f>
        <v>61500</v>
      </c>
      <c r="B57" s="1">
        <f>30 * Sheet1!E11</f>
        <v>73200</v>
      </c>
    </row>
    <row r="58" spans="1:11" x14ac:dyDescent="0.3">
      <c r="A58" s="1">
        <f>SUMPRODUCT(A26:K26,A$48:K$48)</f>
        <v>23700</v>
      </c>
      <c r="B58" s="1">
        <f>30 * Sheet1!B12</f>
        <v>23700</v>
      </c>
    </row>
    <row r="59" spans="1:11" x14ac:dyDescent="0.3">
      <c r="A59" s="1">
        <f>SUMPRODUCT(A27:K27,A$48:K$48)</f>
        <v>11375.000000000005</v>
      </c>
      <c r="B59" s="1">
        <f>30 * Sheet1!C12</f>
        <v>19950</v>
      </c>
    </row>
    <row r="60" spans="1:11" x14ac:dyDescent="0.3">
      <c r="A60" s="1">
        <f>SUMPRODUCT(A28:K28,A$48:K$48)</f>
        <v>51875</v>
      </c>
      <c r="B60" s="1">
        <f>30 * Sheet1!D12</f>
        <v>57450</v>
      </c>
    </row>
    <row r="61" spans="1:11" x14ac:dyDescent="0.3">
      <c r="A61" s="1">
        <f>SUMPRODUCT(A29:K29,A$48:K$48)</f>
        <v>53750</v>
      </c>
      <c r="B61" s="1">
        <f>30 * Sheet1!E12</f>
        <v>59850</v>
      </c>
    </row>
    <row r="62" spans="1:11" x14ac:dyDescent="0.3">
      <c r="A62" s="1">
        <f>SUMPRODUCT(A30:K30,A$48:K$48)</f>
        <v>30825</v>
      </c>
      <c r="B62" s="1">
        <f>30 * Sheet1!B13</f>
        <v>39300</v>
      </c>
    </row>
    <row r="63" spans="1:11" x14ac:dyDescent="0.3">
      <c r="A63" s="1">
        <f>SUMPRODUCT(A31:K31,A$48:K$48)</f>
        <v>18500.000000000004</v>
      </c>
      <c r="B63" s="1">
        <f>30 * Sheet1!C13</f>
        <v>26100</v>
      </c>
    </row>
    <row r="64" spans="1:11" x14ac:dyDescent="0.3">
      <c r="A64" s="1">
        <f>SUMPRODUCT(A32:K32,A$48:K$48)</f>
        <v>59000</v>
      </c>
      <c r="B64" s="1">
        <f>30 * Sheet1!D13</f>
        <v>65100</v>
      </c>
    </row>
    <row r="65" spans="1:2" x14ac:dyDescent="0.3">
      <c r="A65" s="1">
        <f>SUMPRODUCT(A33:K33,A$48:K$48)</f>
        <v>60875</v>
      </c>
      <c r="B65" s="1">
        <f>30 * Sheet1!E13</f>
        <v>70500</v>
      </c>
    </row>
    <row r="66" spans="1:2" x14ac:dyDescent="0.3">
      <c r="A66" s="1">
        <f>SUMPRODUCT(A34:K34,A$48:K$48)</f>
        <v>17424.999999999996</v>
      </c>
      <c r="B66" s="1">
        <f>30 * Sheet1!B14</f>
        <v>36450</v>
      </c>
    </row>
    <row r="67" spans="1:2" x14ac:dyDescent="0.3">
      <c r="A67" s="1">
        <f>SUMPRODUCT(A35:K35,A$48:K$48)</f>
        <v>5100</v>
      </c>
      <c r="B67" s="1">
        <f>30 * Sheet1!C14</f>
        <v>5100</v>
      </c>
    </row>
    <row r="68" spans="1:2" x14ac:dyDescent="0.3">
      <c r="A68" s="1">
        <f>SUMPRODUCT(A36:K36,A$48:K$48)</f>
        <v>45600</v>
      </c>
      <c r="B68" s="1">
        <f>30 * Sheet1!D14</f>
        <v>45600</v>
      </c>
    </row>
    <row r="69" spans="1:2" x14ac:dyDescent="0.3">
      <c r="A69" s="1">
        <f>SUMPRODUCT(A37:K37,A$48:K$48)</f>
        <v>47475</v>
      </c>
      <c r="B69" s="1">
        <f>30 * Sheet1!E14</f>
        <v>56400</v>
      </c>
    </row>
    <row r="70" spans="1:2" x14ac:dyDescent="0.3">
      <c r="A70" s="1">
        <f>SUMPRODUCT(A38:K38,A$48:K$48)</f>
        <v>31500</v>
      </c>
      <c r="B70" s="1">
        <f>25 * Sheet1!F11</f>
        <v>31500</v>
      </c>
    </row>
    <row r="71" spans="1:2" x14ac:dyDescent="0.3">
      <c r="A71" s="1">
        <f>SUMPRODUCT(A39:K39,A$48:K$48)</f>
        <v>23750</v>
      </c>
      <c r="B71" s="1">
        <f>25 * Sheet1!F12</f>
        <v>23750</v>
      </c>
    </row>
    <row r="72" spans="1:2" x14ac:dyDescent="0.3">
      <c r="A72" s="1">
        <f>SUMPRODUCT(A40:K40,A$48:K$48)</f>
        <v>30875</v>
      </c>
      <c r="B72" s="1">
        <f>25 * Sheet1!F13</f>
        <v>30875</v>
      </c>
    </row>
    <row r="73" spans="1:2" x14ac:dyDescent="0.3">
      <c r="A73" s="1">
        <f>SUMPRODUCT(A41:K41,A$48:K$48)</f>
        <v>17474.999999999996</v>
      </c>
      <c r="B73" s="1">
        <f>25 * Sheet1!F14</f>
        <v>19125</v>
      </c>
    </row>
    <row r="74" spans="1:2" x14ac:dyDescent="0.3">
      <c r="A74" s="1">
        <f>SUMPRODUCT(A42:K42,A$48:K$48)</f>
        <v>-50</v>
      </c>
      <c r="B74" s="1">
        <f>25 * Sheet1!B15</f>
        <v>28375</v>
      </c>
    </row>
    <row r="75" spans="1:2" x14ac:dyDescent="0.3">
      <c r="A75" s="1">
        <f>SUMPRODUCT(A43:K43,A$48:K$48)</f>
        <v>-12374.999999999996</v>
      </c>
      <c r="B75" s="1">
        <f>25 * Sheet1!C15</f>
        <v>19250</v>
      </c>
    </row>
    <row r="76" spans="1:2" x14ac:dyDescent="0.3">
      <c r="A76" s="1">
        <f>SUMPRODUCT(A44:K44,A$48:K$48)</f>
        <v>28125</v>
      </c>
      <c r="B76" s="1">
        <f>25 * Sheet1!D15</f>
        <v>28125</v>
      </c>
    </row>
    <row r="77" spans="1:2" x14ac:dyDescent="0.3">
      <c r="A77" s="4">
        <f>SUMPRODUCT(A45:K45,A$48:K$48)</f>
        <v>30000</v>
      </c>
      <c r="B77" s="4">
        <f>25 * Sheet1!E15</f>
        <v>30000</v>
      </c>
    </row>
    <row r="78" spans="1:2" x14ac:dyDescent="0.3">
      <c r="A78" s="2"/>
      <c r="B7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2025-02-20T14:22:47Z</dcterms:modified>
</cp:coreProperties>
</file>