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annap\Downloads\"/>
    </mc:Choice>
  </mc:AlternateContent>
  <xr:revisionPtr revIDLastSave="0" documentId="8_{4F9B3670-10CB-42BB-9D26-023F9031BC5D}"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ProjectSchedule!$1:$44</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1" i="11" l="1"/>
  <c r="E21" i="11"/>
  <c r="E12" i="11"/>
  <c r="D21" i="11" a="1"/>
  <c r="D21" i="11" s="1"/>
  <c r="D12" i="11" a="1"/>
  <c r="D12" i="11" s="1"/>
  <c r="F12" i="11"/>
  <c r="D7" i="11" a="1"/>
  <c r="D7" i="11" s="1"/>
  <c r="F7" i="11"/>
  <c r="E7" i="11"/>
  <c r="H18" i="11"/>
  <c r="J1" i="11"/>
  <c r="E3" i="11"/>
  <c r="H34" i="11"/>
  <c r="H33" i="11"/>
  <c r="H32" i="11"/>
  <c r="H31" i="11"/>
  <c r="H30" i="11"/>
  <c r="H29" i="11"/>
  <c r="B13" i="12"/>
  <c r="H26" i="11" l="1"/>
  <c r="H25" i="11"/>
  <c r="H24" i="11"/>
  <c r="H23" i="11"/>
  <c r="H22" i="11"/>
  <c r="H21" i="11"/>
  <c r="H20" i="11"/>
  <c r="H15" i="11"/>
  <c r="H14" i="11"/>
  <c r="H13" i="11"/>
  <c r="H12" i="11"/>
  <c r="H11" i="11"/>
  <c r="H10" i="11"/>
  <c r="H9" i="11"/>
  <c r="H8"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7"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<sst xmlns="http://schemas.openxmlformats.org/spreadsheetml/2006/main" count="76" uniqueCount="52">
  <si>
    <t>Task 3</t>
  </si>
  <si>
    <t>Task 4</t>
  </si>
  <si>
    <t>Task 5</t>
  </si>
  <si>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</si>
  <si>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</si>
  <si>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</si>
  <si>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</si>
  <si>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</si>
  <si>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</si>
  <si>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</si>
  <si>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</si>
  <si>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</si>
  <si>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</si>
  <si>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</si>
  <si>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</si>
  <si>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</si>
  <si>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</si>
  <si>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</si>
  <si>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</si>
  <si>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</si>
  <si>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</si>
  <si>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</si>
  <si>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</si>
  <si>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</si>
  <si>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</si>
  <si>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</si>
  <si>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</si>
  <si>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</si>
  <si>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Anna Pitera</t>
  </si>
  <si>
    <t>Joseph Ventimiglia</t>
  </si>
  <si>
    <t>Isuhi Acosta</t>
  </si>
  <si>
    <t>First Robot Program</t>
  </si>
  <si>
    <t>Triathlon: Endurance</t>
  </si>
  <si>
    <t>Triathlon: Accuracy</t>
  </si>
  <si>
    <t>Triathlon: Agility</t>
  </si>
  <si>
    <t>Create repo &amp; share</t>
  </si>
  <si>
    <t>Anna</t>
  </si>
  <si>
    <t>All</t>
  </si>
  <si>
    <t>Robot/Sphero EDU computer setup</t>
  </si>
  <si>
    <t>Upload files &amp; submit</t>
  </si>
  <si>
    <t>Meet up for block code testing</t>
  </si>
  <si>
    <t>Reserve room for robot testing (Tuesday 10/29)</t>
  </si>
  <si>
    <t>Isuhi &amp; Joseph</t>
  </si>
  <si>
    <t>Finish block code in reserved room (3:00-4:00 PM)</t>
  </si>
  <si>
    <t>ROBOT PROJECT (CS-104-01)</t>
  </si>
  <si>
    <t>Complete System Design Document (SDD)</t>
  </si>
  <si>
    <t>Design basic block code to test on Tuesday</t>
  </si>
  <si>
    <t>Format Gantt chart</t>
  </si>
  <si>
    <t>Format flow chart in draw.io</t>
  </si>
  <si>
    <t>Anna &amp; Isuhi</t>
  </si>
  <si>
    <t>Reserve room for robot testing (Tuesday 11/12)</t>
  </si>
  <si>
    <t>Finish block code in reserved room (2:00-4:00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</si>
</sst>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u/>
      <sz val="9"/>
      <color theme="1"/>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cellStyleXfs>
  <cellXfs count="8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0" borderId="0" xfId="0" applyFont="1" applyAlignment="1">
      <alignment vertical="center"/>
    </xf>
    <xf numFmtId="0" fontId="9" fillId="0" borderId="0" xfId="0" applyFont="1"/>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10" fillId="5" borderId="0" xfId="0" applyNumberFormat="1" applyFont="1" applyFill="1" applyAlignment="1">
      <alignment horizontal="center" vertical="center"/>
    </xf>
    <xf numFmtId="167" fontId="10" fillId="5" borderId="8" xfId="0" applyNumberFormat="1" applyFont="1" applyFill="1" applyBorder="1" applyAlignment="1">
      <alignment horizontal="center" vertical="center"/>
    </xf>
    <xf numFmtId="167" fontId="10" fillId="5" borderId="9" xfId="0" applyNumberFormat="1" applyFont="1" applyFill="1" applyBorder="1" applyAlignment="1">
      <alignment horizontal="center" vertical="center"/>
    </xf>
    <xf numFmtId="0" fontId="13" fillId="9" borderId="10" xfId="0" applyFont="1" applyFill="1" applyBorder="1" applyAlignment="1">
      <alignment horizontal="center" vertical="center" shrinkToFit="1"/>
    </xf>
    <xf numFmtId="0" fontId="14" fillId="0" borderId="0" xfId="0" applyFont="1" applyAlignment="1">
      <alignment horizontal="left"/>
    </xf>
    <xf numFmtId="0" fontId="15" fillId="0" borderId="0" xfId="0" applyFont="1" applyAlignment="1">
      <alignment horizontal="right"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0" fontId="5" fillId="6" borderId="2" xfId="0" applyFont="1" applyFill="1" applyBorder="1" applyAlignment="1">
      <alignment horizontal="center" vertical="center"/>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0" fontId="0" fillId="2" borderId="2" xfId="0" applyFill="1" applyBorder="1" applyAlignment="1">
      <alignment horizontal="left" vertical="center" indent="2"/>
    </xf>
    <xf numFmtId="0" fontId="0" fillId="2" borderId="2" xfId="0" applyFill="1" applyBorder="1" applyAlignment="1">
      <alignment horizontal="center" vertical="center"/>
    </xf>
    <xf numFmtId="9" fontId="4" fillId="2" borderId="2" xfId="2" applyFont="1" applyFill="1" applyBorder="1" applyAlignment="1">
      <alignment horizontal="center" vertical="center"/>
    </xf>
    <xf numFmtId="164" fontId="0" fillId="2" borderId="2" xfId="0" applyNumberFormat="1" applyFill="1" applyBorder="1" applyAlignment="1">
      <alignment horizontal="center" vertical="center"/>
    </xf>
    <xf numFmtId="164" fontId="4" fillId="2"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0" fontId="5" fillId="7" borderId="2" xfId="0" applyFont="1" applyFill="1" applyBorder="1" applyAlignment="1">
      <alignment horizontal="center" vertical="center"/>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0" fontId="0" fillId="3" borderId="2" xfId="0" applyFill="1" applyBorder="1" applyAlignment="1">
      <alignment horizontal="left" vertical="center" indent="2"/>
    </xf>
    <xf numFmtId="0" fontId="0" fillId="3" borderId="2" xfId="0" applyFill="1" applyBorder="1" applyAlignment="1">
      <alignment horizontal="center" vertical="center"/>
    </xf>
    <xf numFmtId="9" fontId="4"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4" fillId="3" borderId="2" xfId="0" applyNumberFormat="1" applyFont="1" applyFill="1" applyBorder="1" applyAlignment="1">
      <alignment horizontal="center" vertical="center"/>
    </xf>
    <xf numFmtId="0" fontId="5" fillId="4" borderId="2" xfId="0" applyFont="1" applyFill="1" applyBorder="1" applyAlignment="1">
      <alignment horizontal="left" vertical="center" indent="1"/>
    </xf>
    <xf numFmtId="0" fontId="5" fillId="4" borderId="2" xfId="0" applyFont="1" applyFill="1" applyBorder="1" applyAlignment="1">
      <alignment horizontal="center" vertical="center"/>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0" fontId="0" fillId="8" borderId="2" xfId="0" applyFill="1" applyBorder="1" applyAlignment="1">
      <alignment horizontal="left" vertical="center" indent="2"/>
    </xf>
    <xf numFmtId="0" fontId="0" fillId="8" borderId="2" xfId="0" applyFill="1" applyBorder="1" applyAlignment="1">
      <alignment horizontal="center" vertical="center"/>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vertical="center"/>
    </xf>
    <xf numFmtId="0" fontId="2" fillId="0" borderId="0" xfId="0" applyFont="1" applyAlignment="1">
      <alignment horizontal="left" vertical="center"/>
    </xf>
    <xf numFmtId="0" fontId="19" fillId="0" borderId="0" xfId="0" applyFont="1"/>
    <xf numFmtId="0" fontId="20" fillId="0" borderId="0" xfId="0" applyFont="1" applyAlignment="1">
      <alignment vertical="top" wrapText="1"/>
    </xf>
    <xf numFmtId="0" fontId="21" fillId="0" borderId="0" xfId="0" applyFont="1" applyAlignment="1">
      <alignment vertical="center"/>
    </xf>
    <xf numFmtId="0" fontId="20" fillId="0" borderId="0" xfId="0" applyFont="1" applyAlignment="1">
      <alignment horizontal="left" vertical="top" wrapText="1" indent="1"/>
    </xf>
    <xf numFmtId="0" fontId="3" fillId="0" borderId="0" xfId="1" applyAlignment="1" applyProtection="1">
      <alignment horizontal="left" indent="1"/>
    </xf>
    <xf numFmtId="0" fontId="2" fillId="0" borderId="0" xfId="0" applyFont="1" applyAlignment="1">
      <alignment horizontal="right" vertical="center"/>
    </xf>
    <xf numFmtId="0" fontId="22" fillId="0" borderId="0" xfId="0" applyFont="1" applyAlignment="1">
      <alignment vertical="top"/>
    </xf>
    <xf numFmtId="0" fontId="3" fillId="0" borderId="0" xfId="1" applyFill="1" applyAlignment="1" applyProtection="1">
      <alignment horizontal="left" indent="1"/>
    </xf>
    <xf numFmtId="0" fontId="0" fillId="11" borderId="2" xfId="0" applyFill="1" applyBorder="1" applyAlignment="1">
      <alignment horizontal="left" vertical="center" indent="2"/>
    </xf>
    <xf numFmtId="0" fontId="0" fillId="11" borderId="2" xfId="0" applyFill="1" applyBorder="1" applyAlignment="1">
      <alignment horizontal="center" vertical="center"/>
    </xf>
    <xf numFmtId="9" fontId="4" fillId="11" borderId="2" xfId="2" applyFont="1" applyFill="1" applyBorder="1" applyAlignment="1">
      <alignment horizontal="center" vertical="center"/>
    </xf>
    <xf numFmtId="164" fontId="0" fillId="11" borderId="2" xfId="0" applyNumberFormat="1" applyFill="1" applyBorder="1" applyAlignment="1">
      <alignment horizontal="center" vertical="center"/>
    </xf>
    <xf numFmtId="164" fontId="4" fillId="11" borderId="2" xfId="0" applyNumberFormat="1" applyFont="1" applyFill="1" applyBorder="1" applyAlignment="1">
      <alignment horizontal="center" vertical="center"/>
    </xf>
    <xf numFmtId="0" fontId="5" fillId="12" borderId="2" xfId="0" applyFont="1" applyFill="1" applyBorder="1" applyAlignment="1">
      <alignment horizontal="left" vertical="center" indent="1"/>
    </xf>
    <xf numFmtId="0" fontId="5" fillId="12" borderId="2" xfId="0" applyFont="1" applyFill="1" applyBorder="1" applyAlignment="1">
      <alignment horizontal="center" vertical="center"/>
    </xf>
    <xf numFmtId="9" fontId="4" fillId="12" borderId="2" xfId="2" applyFont="1" applyFill="1" applyBorder="1" applyAlignment="1">
      <alignment horizontal="center" vertical="center"/>
    </xf>
    <xf numFmtId="164" fontId="0" fillId="12" borderId="2" xfId="0" applyNumberFormat="1" applyFill="1" applyBorder="1" applyAlignment="1">
      <alignment horizontal="center" vertical="center"/>
    </xf>
    <xf numFmtId="164" fontId="4" fillId="12" borderId="2" xfId="0" applyNumberFormat="1" applyFont="1" applyFill="1" applyBorder="1" applyAlignment="1">
      <alignment horizontal="center" vertical="center"/>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166" fontId="0" fillId="5" borderId="6"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7" xfId="0" applyNumberFormat="1" applyFill="1" applyBorder="1" applyAlignment="1">
      <alignment horizontal="left" vertical="center" wrapText="1" indent="1"/>
    </xf>
    <xf numFmtId="0" fontId="23" fillId="0" borderId="0" xfId="1" applyFont="1" applyAlignment="1" applyProtection="1">
      <alignment horizontal="left" vertical="center"/>
    </xf>
  </cellXfs>
  <cellStyles count="3">
    <cellStyle name="Hyperlink" xfId="1" builtinId="8" customBuiltin="1"/>
    <cellStyle name="Normal" xfId="0" builtinId="0"/>
    <cellStyle name="Percent" xfId="2" builtinId="5"/>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4"/>
  <sheetViews>
    <sheetView showGridLines="0" tabSelected="1" showRuler="0" zoomScale="85" zoomScaleNormal="85" zoomScalePageLayoutView="70" workbookViewId="0">
      <pane ySplit="6" topLeftCell="A26" activePane="bottomLeft" state="frozen"/>
      <selection pane="bottomLeft" activeCell="D30" sqref="D30"/>
    </sheetView>
  </sheetViews>
  <sheetFormatPr defaultRowHeight="14.4" x14ac:dyDescent="0.3"/>
  <cols>
    <col min="1" max="1" width="2.6640625" customWidth="1"/>
    <col min="2" max="2" width="48.6640625" customWidth="1"/>
    <col min="3" max="3" width="12.6640625" bestFit="1"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x14ac:dyDescent="0.55000000000000004">
      <c r="B1" s="16" t="s">
        <v>44</v>
      </c>
      <c r="C1" s="1"/>
      <c r="D1" s="2"/>
      <c r="E1" s="4"/>
      <c r="F1" s="61"/>
      <c r="H1" s="2"/>
      <c r="I1" s="8"/>
      <c r="J1" s="79" t="str">
        <f>HYPERLINK("https://vertex42.link/HowToMakeAGanttChart","► Watch How to Make a Gantt Chart in Excel")</f>
        <v>► Watch How to Make a Gantt Chart in Excel</v>
      </c>
      <c r="K1" s="79"/>
      <c r="L1" s="79"/>
      <c r="M1" s="79"/>
      <c r="N1" s="79"/>
      <c r="O1" s="79"/>
      <c r="P1" s="79"/>
      <c r="Q1" s="79"/>
      <c r="R1" s="79"/>
      <c r="S1" s="79"/>
      <c r="T1" s="79"/>
      <c r="U1" s="79"/>
      <c r="V1" s="79"/>
      <c r="W1" s="79"/>
      <c r="X1" s="79"/>
      <c r="Y1" s="79"/>
      <c r="Z1" s="79"/>
      <c r="AA1" s="79"/>
    </row>
    <row r="2" spans="1:64" ht="19.5" customHeight="1" x14ac:dyDescent="0.35">
      <c r="B2" s="9" t="s">
        <v>28</v>
      </c>
      <c r="D2" s="6" t="s">
        <v>5</v>
      </c>
      <c r="E2" s="74">
        <v>45579</v>
      </c>
      <c r="F2" s="75"/>
    </row>
    <row r="3" spans="1:64" ht="19.5" customHeight="1" x14ac:dyDescent="0.35">
      <c r="B3" s="9" t="s">
        <v>30</v>
      </c>
      <c r="D3" s="6" t="s">
        <v>26</v>
      </c>
      <c r="E3" s="74">
        <f ca="1">TODAY()</f>
        <v>45610</v>
      </c>
      <c r="F3" s="75"/>
    </row>
    <row r="4" spans="1:64" ht="19.5" customHeight="1" x14ac:dyDescent="0.35">
      <c r="B4" s="9" t="s">
        <v>29</v>
      </c>
      <c r="D4" s="6" t="s">
        <v>12</v>
      </c>
      <c r="E4" s="7">
        <v>1</v>
      </c>
      <c r="I4" s="76">
        <f>I5</f>
        <v>45579</v>
      </c>
      <c r="J4" s="77"/>
      <c r="K4" s="77"/>
      <c r="L4" s="77"/>
      <c r="M4" s="77"/>
      <c r="N4" s="77"/>
      <c r="O4" s="78"/>
      <c r="P4" s="76">
        <f>P5</f>
        <v>45586</v>
      </c>
      <c r="Q4" s="77"/>
      <c r="R4" s="77"/>
      <c r="S4" s="77"/>
      <c r="T4" s="77"/>
      <c r="U4" s="77"/>
      <c r="V4" s="78"/>
      <c r="W4" s="76">
        <f>W5</f>
        <v>45593</v>
      </c>
      <c r="X4" s="77"/>
      <c r="Y4" s="77"/>
      <c r="Z4" s="77"/>
      <c r="AA4" s="77"/>
      <c r="AB4" s="77"/>
      <c r="AC4" s="78"/>
      <c r="AD4" s="76">
        <f>AD5</f>
        <v>45600</v>
      </c>
      <c r="AE4" s="77"/>
      <c r="AF4" s="77"/>
      <c r="AG4" s="77"/>
      <c r="AH4" s="77"/>
      <c r="AI4" s="77"/>
      <c r="AJ4" s="78"/>
      <c r="AK4" s="76">
        <f>AK5</f>
        <v>45607</v>
      </c>
      <c r="AL4" s="77"/>
      <c r="AM4" s="77"/>
      <c r="AN4" s="77"/>
      <c r="AO4" s="77"/>
      <c r="AP4" s="77"/>
      <c r="AQ4" s="78"/>
      <c r="AR4" s="76">
        <f>AR5</f>
        <v>45614</v>
      </c>
      <c r="AS4" s="77"/>
      <c r="AT4" s="77"/>
      <c r="AU4" s="77"/>
      <c r="AV4" s="77"/>
      <c r="AW4" s="77"/>
      <c r="AX4" s="78"/>
      <c r="AY4" s="76">
        <f>AY5</f>
        <v>45621</v>
      </c>
      <c r="AZ4" s="77"/>
      <c r="BA4" s="77"/>
      <c r="BB4" s="77"/>
      <c r="BC4" s="77"/>
      <c r="BD4" s="77"/>
      <c r="BE4" s="78"/>
      <c r="BF4" s="76">
        <f>BF5</f>
        <v>45628</v>
      </c>
      <c r="BG4" s="77"/>
      <c r="BH4" s="77"/>
      <c r="BI4" s="77"/>
      <c r="BJ4" s="77"/>
      <c r="BK4" s="77"/>
      <c r="BL4" s="78"/>
    </row>
    <row r="5" spans="1:64" x14ac:dyDescent="0.3">
      <c r="A5" s="6"/>
      <c r="G5" s="6"/>
      <c r="I5" s="13">
        <f>E2-WEEKDAY(E2,1)+2+7*(E4-1)</f>
        <v>45579</v>
      </c>
      <c r="J5" s="12">
        <f>I5+1</f>
        <v>45580</v>
      </c>
      <c r="K5" s="12">
        <f t="shared" ref="K5:AX5" si="0">J5+1</f>
        <v>45581</v>
      </c>
      <c r="L5" s="12">
        <f t="shared" si="0"/>
        <v>45582</v>
      </c>
      <c r="M5" s="12">
        <f t="shared" si="0"/>
        <v>45583</v>
      </c>
      <c r="N5" s="12">
        <f t="shared" si="0"/>
        <v>45584</v>
      </c>
      <c r="O5" s="14">
        <f t="shared" si="0"/>
        <v>45585</v>
      </c>
      <c r="P5" s="13">
        <f>O5+1</f>
        <v>45586</v>
      </c>
      <c r="Q5" s="12">
        <f>P5+1</f>
        <v>45587</v>
      </c>
      <c r="R5" s="12">
        <f t="shared" si="0"/>
        <v>45588</v>
      </c>
      <c r="S5" s="12">
        <f t="shared" si="0"/>
        <v>45589</v>
      </c>
      <c r="T5" s="12">
        <f t="shared" si="0"/>
        <v>45590</v>
      </c>
      <c r="U5" s="12">
        <f t="shared" si="0"/>
        <v>45591</v>
      </c>
      <c r="V5" s="14">
        <f t="shared" si="0"/>
        <v>45592</v>
      </c>
      <c r="W5" s="13">
        <f>V5+1</f>
        <v>45593</v>
      </c>
      <c r="X5" s="12">
        <f>W5+1</f>
        <v>45594</v>
      </c>
      <c r="Y5" s="12">
        <f t="shared" si="0"/>
        <v>45595</v>
      </c>
      <c r="Z5" s="12">
        <f t="shared" si="0"/>
        <v>45596</v>
      </c>
      <c r="AA5" s="12">
        <f t="shared" si="0"/>
        <v>45597</v>
      </c>
      <c r="AB5" s="12">
        <f t="shared" si="0"/>
        <v>45598</v>
      </c>
      <c r="AC5" s="14">
        <f t="shared" si="0"/>
        <v>45599</v>
      </c>
      <c r="AD5" s="13">
        <f>AC5+1</f>
        <v>45600</v>
      </c>
      <c r="AE5" s="12">
        <f>AD5+1</f>
        <v>45601</v>
      </c>
      <c r="AF5" s="12">
        <f t="shared" si="0"/>
        <v>45602</v>
      </c>
      <c r="AG5" s="12">
        <f t="shared" si="0"/>
        <v>45603</v>
      </c>
      <c r="AH5" s="12">
        <f t="shared" si="0"/>
        <v>45604</v>
      </c>
      <c r="AI5" s="12">
        <f t="shared" si="0"/>
        <v>45605</v>
      </c>
      <c r="AJ5" s="14">
        <f t="shared" si="0"/>
        <v>45606</v>
      </c>
      <c r="AK5" s="13">
        <f>AJ5+1</f>
        <v>45607</v>
      </c>
      <c r="AL5" s="12">
        <f>AK5+1</f>
        <v>45608</v>
      </c>
      <c r="AM5" s="12">
        <f t="shared" si="0"/>
        <v>45609</v>
      </c>
      <c r="AN5" s="12">
        <f t="shared" si="0"/>
        <v>45610</v>
      </c>
      <c r="AO5" s="12">
        <f t="shared" si="0"/>
        <v>45611</v>
      </c>
      <c r="AP5" s="12">
        <f t="shared" si="0"/>
        <v>45612</v>
      </c>
      <c r="AQ5" s="14">
        <f t="shared" si="0"/>
        <v>45613</v>
      </c>
      <c r="AR5" s="13">
        <f>AQ5+1</f>
        <v>45614</v>
      </c>
      <c r="AS5" s="12">
        <f>AR5+1</f>
        <v>45615</v>
      </c>
      <c r="AT5" s="12">
        <f t="shared" si="0"/>
        <v>45616</v>
      </c>
      <c r="AU5" s="12">
        <f t="shared" si="0"/>
        <v>45617</v>
      </c>
      <c r="AV5" s="12">
        <f t="shared" si="0"/>
        <v>45618</v>
      </c>
      <c r="AW5" s="12">
        <f t="shared" si="0"/>
        <v>45619</v>
      </c>
      <c r="AX5" s="14">
        <f t="shared" si="0"/>
        <v>45620</v>
      </c>
      <c r="AY5" s="13">
        <f>AX5+1</f>
        <v>45621</v>
      </c>
      <c r="AZ5" s="12">
        <f>AY5+1</f>
        <v>45622</v>
      </c>
      <c r="BA5" s="12">
        <f t="shared" ref="BA5:BE5" si="1">AZ5+1</f>
        <v>45623</v>
      </c>
      <c r="BB5" s="12">
        <f t="shared" si="1"/>
        <v>45624</v>
      </c>
      <c r="BC5" s="12">
        <f t="shared" si="1"/>
        <v>45625</v>
      </c>
      <c r="BD5" s="12">
        <f t="shared" si="1"/>
        <v>45626</v>
      </c>
      <c r="BE5" s="14">
        <f t="shared" si="1"/>
        <v>45627</v>
      </c>
      <c r="BF5" s="13">
        <f>BE5+1</f>
        <v>45628</v>
      </c>
      <c r="BG5" s="12">
        <f>BF5+1</f>
        <v>45629</v>
      </c>
      <c r="BH5" s="12">
        <f t="shared" ref="BH5:BL5" si="2">BG5+1</f>
        <v>45630</v>
      </c>
      <c r="BI5" s="12">
        <f t="shared" si="2"/>
        <v>45631</v>
      </c>
      <c r="BJ5" s="12">
        <f t="shared" si="2"/>
        <v>45632</v>
      </c>
      <c r="BK5" s="12">
        <f t="shared" si="2"/>
        <v>45633</v>
      </c>
      <c r="BL5" s="14">
        <f t="shared" si="2"/>
        <v>45634</v>
      </c>
    </row>
    <row r="6" spans="1:64" ht="29.25" customHeight="1" thickBot="1" x14ac:dyDescent="0.35">
      <c r="A6" s="17"/>
      <c r="B6" s="10" t="s">
        <v>13</v>
      </c>
      <c r="C6" s="11" t="s">
        <v>7</v>
      </c>
      <c r="D6" s="11" t="s">
        <v>6</v>
      </c>
      <c r="E6" s="11" t="s">
        <v>9</v>
      </c>
      <c r="F6" s="11" t="s">
        <v>10</v>
      </c>
      <c r="G6" s="11"/>
      <c r="H6" s="11" t="s">
        <v>11</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x14ac:dyDescent="0.35">
      <c r="A7" s="17"/>
      <c r="B7" s="69" t="s">
        <v>31</v>
      </c>
      <c r="C7" s="70"/>
      <c r="D7" s="71" cm="1">
        <f t="array" ref="D7">SUMPRODUCT(D8:D11,F8:F11-E8:E11+1)/SUMPRODUCT(F8:F11-E8:E11+1)</f>
        <v>1</v>
      </c>
      <c r="E7" s="72">
        <f>MIN(E8:E11)</f>
        <v>45579</v>
      </c>
      <c r="F7" s="73">
        <f>MAX(F8:F11)</f>
        <v>45581</v>
      </c>
      <c r="G7" s="18"/>
      <c r="H7" s="18">
        <f t="shared" ref="H7:H34" si="6">IF(OR(ISBLANK(task_start),ISBLANK(task_end)),"",task_end-task_start+1)</f>
        <v>3</v>
      </c>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row>
    <row r="8" spans="1:64" s="3" customFormat="1" ht="21.6" thickBot="1" x14ac:dyDescent="0.35">
      <c r="A8" s="17"/>
      <c r="B8" s="64" t="s">
        <v>35</v>
      </c>
      <c r="C8" s="65" t="s">
        <v>36</v>
      </c>
      <c r="D8" s="66">
        <v>1</v>
      </c>
      <c r="E8" s="67">
        <v>45579</v>
      </c>
      <c r="F8" s="68">
        <v>45579</v>
      </c>
      <c r="G8" s="18"/>
      <c r="H8" s="18">
        <f t="shared" si="6"/>
        <v>1</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3" customFormat="1" ht="21.6" thickBot="1" x14ac:dyDescent="0.35">
      <c r="A9" s="17"/>
      <c r="B9" s="64" t="s">
        <v>38</v>
      </c>
      <c r="C9" s="65" t="s">
        <v>37</v>
      </c>
      <c r="D9" s="66">
        <v>1</v>
      </c>
      <c r="E9" s="67">
        <v>45579</v>
      </c>
      <c r="F9" s="68">
        <v>45580</v>
      </c>
      <c r="G9" s="18"/>
      <c r="H9" s="18">
        <f t="shared" si="6"/>
        <v>2</v>
      </c>
      <c r="I9" s="49"/>
      <c r="J9" s="49"/>
      <c r="K9" s="49"/>
      <c r="L9" s="49"/>
      <c r="M9" s="49"/>
      <c r="N9" s="49"/>
      <c r="O9" s="49"/>
      <c r="P9" s="49"/>
      <c r="Q9" s="49"/>
      <c r="R9" s="49"/>
      <c r="S9" s="49"/>
      <c r="T9" s="49"/>
      <c r="U9" s="50"/>
      <c r="V9" s="50"/>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row>
    <row r="10" spans="1:64" s="3" customFormat="1" ht="21.6" thickBot="1" x14ac:dyDescent="0.35">
      <c r="A10" s="17"/>
      <c r="B10" s="64" t="s">
        <v>40</v>
      </c>
      <c r="C10" s="65" t="s">
        <v>37</v>
      </c>
      <c r="D10" s="66">
        <v>1</v>
      </c>
      <c r="E10" s="67">
        <v>45580</v>
      </c>
      <c r="F10" s="68">
        <v>45580</v>
      </c>
      <c r="G10" s="18"/>
      <c r="H10" s="18">
        <f t="shared" si="6"/>
        <v>1</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row>
    <row r="11" spans="1:64" s="3" customFormat="1" ht="21.6" thickBot="1" x14ac:dyDescent="0.35">
      <c r="A11" s="17"/>
      <c r="B11" s="64" t="s">
        <v>39</v>
      </c>
      <c r="C11" s="65" t="s">
        <v>37</v>
      </c>
      <c r="D11" s="66">
        <v>1</v>
      </c>
      <c r="E11" s="67">
        <v>45581</v>
      </c>
      <c r="F11" s="68">
        <v>45581</v>
      </c>
      <c r="G11" s="18"/>
      <c r="H11" s="18">
        <f t="shared" si="6"/>
        <v>1</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row>
    <row r="12" spans="1:64" s="3" customFormat="1" ht="21.6" thickBot="1" x14ac:dyDescent="0.35">
      <c r="A12" s="17"/>
      <c r="B12" s="19" t="s">
        <v>32</v>
      </c>
      <c r="C12" s="20"/>
      <c r="D12" s="21" cm="1">
        <f t="array" ref="D12">SUMPRODUCT(D13:D20,F13:F20-E13:E20+1)/SUMPRODUCT(F13:F20-E13:E20+1)</f>
        <v>1</v>
      </c>
      <c r="E12" s="22">
        <f>MIN(E13:E20)</f>
        <v>45588</v>
      </c>
      <c r="F12" s="23">
        <f>MAX(F13:F20)</f>
        <v>45597</v>
      </c>
      <c r="G12" s="18"/>
      <c r="H12" s="18">
        <f t="shared" si="6"/>
        <v>10</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row>
    <row r="13" spans="1:64" s="3" customFormat="1" ht="21.6" thickBot="1" x14ac:dyDescent="0.35">
      <c r="A13" s="17"/>
      <c r="B13" s="24" t="s">
        <v>41</v>
      </c>
      <c r="C13" s="25" t="s">
        <v>36</v>
      </c>
      <c r="D13" s="26">
        <v>1</v>
      </c>
      <c r="E13" s="27">
        <v>45588</v>
      </c>
      <c r="F13" s="28">
        <v>45588</v>
      </c>
      <c r="G13" s="18"/>
      <c r="H13" s="18">
        <f t="shared" si="6"/>
        <v>1</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row>
    <row r="14" spans="1:64" s="3" customFormat="1" ht="21.6" thickBot="1" x14ac:dyDescent="0.35">
      <c r="A14" s="17"/>
      <c r="B14" s="24" t="s">
        <v>35</v>
      </c>
      <c r="C14" s="25" t="s">
        <v>36</v>
      </c>
      <c r="D14" s="26">
        <v>1</v>
      </c>
      <c r="E14" s="27">
        <v>45593</v>
      </c>
      <c r="F14" s="28">
        <v>45593</v>
      </c>
      <c r="G14" s="18"/>
      <c r="H14" s="18">
        <f t="shared" si="6"/>
        <v>1</v>
      </c>
      <c r="I14" s="49"/>
      <c r="J14" s="49"/>
      <c r="K14" s="49"/>
      <c r="L14" s="49"/>
      <c r="M14" s="49"/>
      <c r="N14" s="49"/>
      <c r="O14" s="49"/>
      <c r="P14" s="49"/>
      <c r="Q14" s="49"/>
      <c r="R14" s="49"/>
      <c r="S14" s="49"/>
      <c r="T14" s="49"/>
      <c r="U14" s="50"/>
      <c r="V14" s="50"/>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row>
    <row r="15" spans="1:64" s="3" customFormat="1" ht="21.6" thickBot="1" x14ac:dyDescent="0.35">
      <c r="A15" s="17"/>
      <c r="B15" s="24" t="s">
        <v>46</v>
      </c>
      <c r="C15" s="25" t="s">
        <v>42</v>
      </c>
      <c r="D15" s="26">
        <v>1</v>
      </c>
      <c r="E15" s="27">
        <v>45592</v>
      </c>
      <c r="F15" s="28">
        <v>45594</v>
      </c>
      <c r="G15" s="18"/>
      <c r="H15" s="18">
        <f t="shared" si="6"/>
        <v>3</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row>
    <row r="16" spans="1:64" s="3" customFormat="1" ht="21.6" thickBot="1" x14ac:dyDescent="0.35">
      <c r="A16" s="17"/>
      <c r="B16" s="24" t="s">
        <v>47</v>
      </c>
      <c r="C16" s="25" t="s">
        <v>36</v>
      </c>
      <c r="D16" s="26">
        <v>1</v>
      </c>
      <c r="E16" s="27">
        <v>45593</v>
      </c>
      <c r="F16" s="28">
        <v>45593</v>
      </c>
      <c r="G16" s="18"/>
      <c r="H16" s="18"/>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row>
    <row r="17" spans="1:65" s="3" customFormat="1" ht="21.6" thickBot="1" x14ac:dyDescent="0.35">
      <c r="A17" s="17"/>
      <c r="B17" s="24" t="s">
        <v>48</v>
      </c>
      <c r="C17" s="25" t="s">
        <v>49</v>
      </c>
      <c r="D17" s="26">
        <v>1</v>
      </c>
      <c r="E17" s="27">
        <v>45593</v>
      </c>
      <c r="F17" s="28">
        <v>45593</v>
      </c>
      <c r="G17" s="18"/>
      <c r="H17" s="18"/>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row>
    <row r="18" spans="1:65" s="3" customFormat="1" ht="21.6" thickBot="1" x14ac:dyDescent="0.35">
      <c r="A18" s="17"/>
      <c r="B18" s="24" t="s">
        <v>45</v>
      </c>
      <c r="C18" s="25" t="s">
        <v>36</v>
      </c>
      <c r="D18" s="26">
        <v>1</v>
      </c>
      <c r="E18" s="27">
        <v>45593</v>
      </c>
      <c r="F18" s="28">
        <v>45597</v>
      </c>
      <c r="G18" s="18"/>
      <c r="H18" s="18">
        <f t="shared" si="6"/>
        <v>5</v>
      </c>
      <c r="I18" s="49"/>
      <c r="J18" s="49"/>
      <c r="K18" s="49"/>
      <c r="L18" s="49"/>
      <c r="M18" s="49"/>
      <c r="N18" s="49"/>
      <c r="O18" s="49"/>
      <c r="P18" s="49"/>
      <c r="Q18" s="49"/>
      <c r="R18" s="49"/>
      <c r="S18" s="49"/>
      <c r="T18" s="49"/>
      <c r="U18" s="49"/>
      <c r="V18" s="49"/>
      <c r="W18" s="49"/>
      <c r="X18" s="49"/>
      <c r="Y18" s="50"/>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row>
    <row r="19" spans="1:65" s="3" customFormat="1" ht="21.6" thickBot="1" x14ac:dyDescent="0.35">
      <c r="A19" s="17"/>
      <c r="B19" s="24" t="s">
        <v>43</v>
      </c>
      <c r="C19" s="25" t="s">
        <v>37</v>
      </c>
      <c r="D19" s="26">
        <v>1</v>
      </c>
      <c r="E19" s="27">
        <v>45594</v>
      </c>
      <c r="F19" s="28">
        <v>45594</v>
      </c>
      <c r="G19" s="18"/>
      <c r="H19" s="18"/>
      <c r="I19" s="49"/>
      <c r="J19" s="49"/>
      <c r="K19" s="49"/>
      <c r="L19" s="49"/>
      <c r="M19" s="49"/>
      <c r="N19" s="49"/>
      <c r="O19" s="49"/>
      <c r="P19" s="49"/>
      <c r="Q19" s="49"/>
      <c r="R19" s="49"/>
      <c r="S19" s="49"/>
      <c r="T19" s="49"/>
      <c r="U19" s="49"/>
      <c r="V19" s="49"/>
      <c r="W19" s="49"/>
      <c r="X19" s="49"/>
      <c r="Y19" s="50"/>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row>
    <row r="20" spans="1:65" s="3" customFormat="1" ht="21.6" thickBot="1" x14ac:dyDescent="0.35">
      <c r="A20" s="17"/>
      <c r="B20" s="24" t="s">
        <v>39</v>
      </c>
      <c r="C20" s="25" t="s">
        <v>37</v>
      </c>
      <c r="D20" s="26">
        <v>1</v>
      </c>
      <c r="E20" s="27">
        <v>45597</v>
      </c>
      <c r="F20" s="28">
        <v>45597</v>
      </c>
      <c r="G20" s="18"/>
      <c r="H20" s="18">
        <f t="shared" si="6"/>
        <v>1</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row>
    <row r="21" spans="1:65" s="3" customFormat="1" ht="21.6" thickBot="1" x14ac:dyDescent="0.35">
      <c r="A21" s="17"/>
      <c r="B21" s="29" t="s">
        <v>33</v>
      </c>
      <c r="C21" s="30"/>
      <c r="D21" s="31" cm="1">
        <f t="array" ref="D21">SUMPRODUCT(D22:D29,F22:F29-E22:E29+1)/SUMPRODUCT(F22:F29-E22:E29+1)</f>
        <v>1</v>
      </c>
      <c r="E21" s="32">
        <f>MIN(E22:E29)</f>
        <v>45601</v>
      </c>
      <c r="F21" s="33">
        <f>MAX(F22:F29)</f>
        <v>45611</v>
      </c>
      <c r="G21" s="18"/>
      <c r="H21" s="18">
        <f t="shared" si="6"/>
        <v>11</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row>
    <row r="22" spans="1:65" s="3" customFormat="1" ht="21.6" thickBot="1" x14ac:dyDescent="0.35">
      <c r="A22" s="17"/>
      <c r="B22" s="34" t="s">
        <v>35</v>
      </c>
      <c r="C22" s="35" t="s">
        <v>36</v>
      </c>
      <c r="D22" s="36">
        <v>1</v>
      </c>
      <c r="E22" s="37">
        <v>45601</v>
      </c>
      <c r="F22" s="38">
        <v>45601</v>
      </c>
      <c r="G22" s="18"/>
      <c r="H22" s="18">
        <f t="shared" si="6"/>
        <v>1</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5" s="3" customFormat="1" ht="21.6" thickBot="1" x14ac:dyDescent="0.35">
      <c r="A23" s="17"/>
      <c r="B23" s="34" t="s">
        <v>50</v>
      </c>
      <c r="C23" s="35" t="s">
        <v>36</v>
      </c>
      <c r="D23" s="36">
        <v>1</v>
      </c>
      <c r="E23" s="37">
        <v>45603</v>
      </c>
      <c r="F23" s="38">
        <v>45603</v>
      </c>
      <c r="G23" s="18"/>
      <c r="H23" s="18">
        <f t="shared" si="6"/>
        <v>1</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5" s="3" customFormat="1" ht="21.6" thickBot="1" x14ac:dyDescent="0.35">
      <c r="A24" s="17"/>
      <c r="B24" s="34" t="s">
        <v>46</v>
      </c>
      <c r="C24" s="35" t="s">
        <v>42</v>
      </c>
      <c r="D24" s="36">
        <v>1</v>
      </c>
      <c r="E24" s="37">
        <v>45605</v>
      </c>
      <c r="F24" s="38">
        <v>45608</v>
      </c>
      <c r="G24" s="18"/>
      <c r="H24" s="18">
        <f t="shared" si="6"/>
        <v>4</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row>
    <row r="25" spans="1:65" s="3" customFormat="1" ht="21.6" thickBot="1" x14ac:dyDescent="0.35">
      <c r="A25" s="17"/>
      <c r="B25" s="34" t="s">
        <v>47</v>
      </c>
      <c r="C25" s="35" t="s">
        <v>36</v>
      </c>
      <c r="D25" s="36">
        <v>1</v>
      </c>
      <c r="E25" s="37">
        <v>45607</v>
      </c>
      <c r="F25" s="38">
        <v>45611</v>
      </c>
      <c r="G25" s="18"/>
      <c r="H25" s="18">
        <f t="shared" si="6"/>
        <v>5</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row>
    <row r="26" spans="1:65" s="3" customFormat="1" ht="21.6" thickBot="1" x14ac:dyDescent="0.35">
      <c r="A26" s="17"/>
      <c r="B26" s="34" t="s">
        <v>48</v>
      </c>
      <c r="C26" s="35" t="s">
        <v>49</v>
      </c>
      <c r="D26" s="36">
        <v>1</v>
      </c>
      <c r="E26" s="37">
        <v>45608</v>
      </c>
      <c r="F26" s="38">
        <v>45611</v>
      </c>
      <c r="G26" s="18"/>
      <c r="H26" s="18">
        <f t="shared" si="6"/>
        <v>4</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row>
    <row r="27" spans="1:65" s="3" customFormat="1" ht="21.6" thickBot="1" x14ac:dyDescent="0.35">
      <c r="A27" s="17"/>
      <c r="B27" s="34" t="s">
        <v>45</v>
      </c>
      <c r="C27" s="35" t="s">
        <v>36</v>
      </c>
      <c r="D27" s="36">
        <v>1</v>
      </c>
      <c r="E27" s="37">
        <v>45606</v>
      </c>
      <c r="F27" s="38">
        <v>45611</v>
      </c>
      <c r="G27" s="18"/>
      <c r="H27" s="18"/>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5" s="3" customFormat="1" ht="21.6" thickBot="1" x14ac:dyDescent="0.35">
      <c r="A28" s="17"/>
      <c r="B28" s="34" t="s">
        <v>51</v>
      </c>
      <c r="C28" s="35" t="s">
        <v>37</v>
      </c>
      <c r="D28" s="36">
        <v>1</v>
      </c>
      <c r="E28" s="37">
        <v>45608</v>
      </c>
      <c r="F28" s="38">
        <v>45608</v>
      </c>
      <c r="G28" s="18"/>
      <c r="H28" s="18"/>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5" s="3" customFormat="1" ht="21.6" thickBot="1" x14ac:dyDescent="0.35">
      <c r="A29" s="17"/>
      <c r="B29" s="34" t="s">
        <v>39</v>
      </c>
      <c r="C29" s="35" t="s">
        <v>37</v>
      </c>
      <c r="D29" s="36">
        <v>1</v>
      </c>
      <c r="E29" s="37">
        <v>45611</v>
      </c>
      <c r="F29" s="38">
        <v>45611</v>
      </c>
      <c r="G29" s="18"/>
      <c r="H29" s="18">
        <f t="shared" si="6"/>
        <v>1</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row>
    <row r="30" spans="1:65" s="3" customFormat="1" ht="21.6" thickBot="1" x14ac:dyDescent="0.35">
      <c r="A30" s="17"/>
      <c r="B30" s="39" t="s">
        <v>34</v>
      </c>
      <c r="C30" s="40"/>
      <c r="D30" s="41"/>
      <c r="E30" s="42"/>
      <c r="F30" s="43"/>
      <c r="G30" s="18"/>
      <c r="H30" s="18" t="str">
        <f t="shared" si="6"/>
        <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row>
    <row r="31" spans="1:65" s="3" customFormat="1" ht="21.6" thickBot="1" x14ac:dyDescent="0.35">
      <c r="A31" s="17"/>
      <c r="B31" s="44" t="s">
        <v>3</v>
      </c>
      <c r="C31" s="45"/>
      <c r="D31" s="46">
        <v>0.5</v>
      </c>
      <c r="E31" s="47">
        <v>43481</v>
      </c>
      <c r="F31" s="48">
        <v>43486</v>
      </c>
      <c r="G31" s="18"/>
      <c r="H31" s="18">
        <f t="shared" si="6"/>
        <v>6</v>
      </c>
      <c r="I31" s="49"/>
      <c r="J31" s="49"/>
      <c r="K31" s="49"/>
      <c r="L31" s="49"/>
      <c r="M31" s="49"/>
      <c r="N31" s="49"/>
      <c r="O31" s="49"/>
      <c r="P31" s="49"/>
      <c r="Q31" s="49"/>
      <c r="R31" s="49"/>
      <c r="S31" s="49"/>
      <c r="T31" s="49"/>
      <c r="U31" s="50"/>
      <c r="V31" s="50"/>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row>
    <row r="32" spans="1:65" s="3" customFormat="1" ht="21.6" thickBot="1" x14ac:dyDescent="0.35">
      <c r="A32" s="17"/>
      <c r="B32" s="44" t="s">
        <v>4</v>
      </c>
      <c r="C32" s="45"/>
      <c r="D32" s="46">
        <v>0.5</v>
      </c>
      <c r="E32" s="47">
        <v>43487</v>
      </c>
      <c r="F32" s="48">
        <v>43491</v>
      </c>
      <c r="G32" s="18"/>
      <c r="H32" s="18">
        <f t="shared" si="6"/>
        <v>5</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row>
    <row r="33" spans="1:65" s="3" customFormat="1" ht="21.6" thickBot="1" x14ac:dyDescent="0.35">
      <c r="A33" s="17"/>
      <c r="B33" s="44" t="s">
        <v>0</v>
      </c>
      <c r="C33" s="45"/>
      <c r="D33" s="46">
        <v>0.5</v>
      </c>
      <c r="E33" s="47">
        <v>43492</v>
      </c>
      <c r="F33" s="48">
        <v>43497</v>
      </c>
      <c r="G33" s="18"/>
      <c r="H33" s="18">
        <f t="shared" si="6"/>
        <v>6</v>
      </c>
      <c r="I33" s="49"/>
      <c r="J33" s="49"/>
      <c r="K33" s="49"/>
      <c r="L33" s="49"/>
      <c r="M33" s="49"/>
      <c r="N33" s="49"/>
      <c r="O33" s="49"/>
      <c r="P33" s="49"/>
      <c r="Q33" s="49"/>
      <c r="R33" s="49"/>
      <c r="S33" s="49"/>
      <c r="T33" s="49"/>
      <c r="U33" s="49"/>
      <c r="V33" s="49"/>
      <c r="W33" s="49"/>
      <c r="X33" s="49"/>
      <c r="Y33" s="50"/>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row>
    <row r="34" spans="1:65" s="3" customFormat="1" ht="21.6" thickBot="1" x14ac:dyDescent="0.35">
      <c r="A34" s="17"/>
      <c r="B34" s="44" t="s">
        <v>1</v>
      </c>
      <c r="C34" s="45"/>
      <c r="D34" s="46">
        <v>0.5</v>
      </c>
      <c r="E34" s="47">
        <v>43498</v>
      </c>
      <c r="F34" s="48">
        <v>43502</v>
      </c>
      <c r="G34" s="18"/>
      <c r="H34" s="18">
        <f t="shared" si="6"/>
        <v>5</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row>
    <row r="35" spans="1:65" s="3" customFormat="1" ht="21.6" thickBot="1" x14ac:dyDescent="0.35">
      <c r="A35" s="17"/>
      <c r="B35" s="44" t="s">
        <v>2</v>
      </c>
      <c r="C35" s="45"/>
      <c r="D35" s="46">
        <v>0.5</v>
      </c>
      <c r="E35" s="47">
        <v>43492</v>
      </c>
      <c r="F35" s="48">
        <v>43496</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row>
    <row r="36" spans="1:65" s="3" customFormat="1" ht="21" x14ac:dyDescent="0.3">
      <c r="A36" s="17"/>
      <c r="B36"/>
      <c r="C36"/>
      <c r="D36"/>
      <c r="E36" s="5"/>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row>
    <row r="37" spans="1:65" s="3" customFormat="1" x14ac:dyDescent="0.3">
      <c r="A37" s="6"/>
      <c r="B37"/>
      <c r="C37"/>
      <c r="D37"/>
      <c r="E37" s="5"/>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row>
    <row r="38" spans="1:65" s="3" customFormat="1" x14ac:dyDescent="0.3">
      <c r="A38"/>
      <c r="B38"/>
      <c r="C38"/>
      <c r="D38"/>
      <c r="E38" s="5"/>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row>
    <row r="39" spans="1:65" s="3" customFormat="1" x14ac:dyDescent="0.3">
      <c r="A39"/>
      <c r="B39"/>
      <c r="C39"/>
      <c r="D39"/>
      <c r="E39" s="5"/>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row>
    <row r="40" spans="1:65" s="3" customFormat="1" x14ac:dyDescent="0.3">
      <c r="A40"/>
      <c r="B40"/>
      <c r="C40"/>
      <c r="D40"/>
      <c r="E40" s="5"/>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row>
    <row r="41" spans="1:65" s="3" customFormat="1" x14ac:dyDescent="0.3">
      <c r="A41"/>
      <c r="B41"/>
      <c r="C41"/>
      <c r="D41"/>
      <c r="E41" s="5"/>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row>
    <row r="42" spans="1:65" s="3" customFormat="1" x14ac:dyDescent="0.3">
      <c r="A42"/>
      <c r="B42"/>
      <c r="C42"/>
      <c r="D42"/>
      <c r="E42" s="5"/>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row>
    <row r="43" spans="1:65" s="3" customFormat="1" x14ac:dyDescent="0.3">
      <c r="A43"/>
      <c r="B43"/>
      <c r="C43"/>
      <c r="D43"/>
      <c r="E43" s="5"/>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row>
    <row r="44" spans="1:65" s="3" customFormat="1" x14ac:dyDescent="0.3">
      <c r="A44"/>
      <c r="B44"/>
      <c r="C44"/>
      <c r="D44"/>
      <c r="E44" s="5"/>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row>
  </sheetData>
  <mergeCells count="11">
    <mergeCell ref="J1:AA1"/>
    <mergeCell ref="AK4:AQ4"/>
    <mergeCell ref="AR4:AX4"/>
    <mergeCell ref="AY4:BE4"/>
    <mergeCell ref="BF4:BL4"/>
    <mergeCell ref="E2:F2"/>
    <mergeCell ref="I4:O4"/>
    <mergeCell ref="P4:V4"/>
    <mergeCell ref="W4:AC4"/>
    <mergeCell ref="AD4:AJ4"/>
    <mergeCell ref="E3:F3"/>
  </mergeCells>
  <conditionalFormatting sqref="D7:D35">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 priority="3">
      <formula>AND(today&gt;=I$5,today&lt;I$5+1)</formula>
    </cfRule>
  </conditionalFormatting>
  <conditionalFormatting sqref="I7:BL34">
    <cfRule type="expression" dxfId="1" priority="1">
      <formula>AND(task_start&lt;=I$5,ROUNDDOWN((task_end-task_start+1)*task_progress,0)+task_start-1&gt;=I$5)</formula>
    </cfRule>
    <cfRule type="expression" dxfId="0" priority="2"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2" customWidth="1"/>
    <col min="2" max="2" width="87.109375" style="51" customWidth="1"/>
    <col min="3" max="16384" width="9.109375" style="2"/>
  </cols>
  <sheetData>
    <row r="1" spans="2:3" ht="46.5" customHeight="1" x14ac:dyDescent="0.3"/>
    <row r="2" spans="2:3" s="53" customFormat="1" ht="15.6" x14ac:dyDescent="0.3">
      <c r="B2" s="52" t="s">
        <v>16</v>
      </c>
      <c r="C2" s="52"/>
    </row>
    <row r="3" spans="2:3" s="55" customFormat="1" ht="13.5" customHeight="1" x14ac:dyDescent="0.3">
      <c r="B3" s="54" t="s">
        <v>21</v>
      </c>
      <c r="C3" s="54"/>
    </row>
    <row r="4" spans="2:3" x14ac:dyDescent="0.3">
      <c r="B4" s="62" t="s">
        <v>27</v>
      </c>
    </row>
    <row r="6" spans="2:3" s="56" customFormat="1" ht="25.8" x14ac:dyDescent="0.5">
      <c r="B6" s="58" t="s">
        <v>15</v>
      </c>
    </row>
    <row r="7" spans="2:3" ht="57.6" x14ac:dyDescent="0.3">
      <c r="B7" s="59" t="s">
        <v>24</v>
      </c>
    </row>
    <row r="8" spans="2:3" ht="14.4" x14ac:dyDescent="0.3">
      <c r="B8" s="57"/>
    </row>
    <row r="9" spans="2:3" s="56" customFormat="1" ht="25.8" x14ac:dyDescent="0.5">
      <c r="B9" s="58" t="s">
        <v>17</v>
      </c>
    </row>
    <row r="10" spans="2:3" ht="57.6" x14ac:dyDescent="0.3">
      <c r="B10" s="59" t="s">
        <v>25</v>
      </c>
    </row>
    <row r="11" spans="2:3" ht="14.4" x14ac:dyDescent="0.3">
      <c r="B11" s="60" t="s">
        <v>23</v>
      </c>
    </row>
    <row r="12" spans="2:3" ht="14.4" x14ac:dyDescent="0.3">
      <c r="B12" s="57"/>
    </row>
    <row r="13" spans="2:3" ht="14.4" x14ac:dyDescent="0.3">
      <c r="B13" s="63" t="str">
        <f>HYPERLINK("https://vertex42.link/HowToMakeAGanttChart","► Watch How This Gantt Chart Was Created")</f>
        <v>► Watch How This Gantt Chart Was Created</v>
      </c>
    </row>
    <row r="14" spans="2:3" ht="14.4" x14ac:dyDescent="0.3">
      <c r="B14" s="57"/>
    </row>
    <row r="15" spans="2:3" s="56" customFormat="1" ht="25.8" x14ac:dyDescent="0.5">
      <c r="B15" s="58" t="s">
        <v>14</v>
      </c>
    </row>
    <row r="16" spans="2:3" ht="28.8" x14ac:dyDescent="0.3">
      <c r="B16" s="59" t="s">
        <v>22</v>
      </c>
    </row>
    <row r="17" spans="2:2" ht="14.4" x14ac:dyDescent="0.3">
      <c r="B17" s="60" t="s">
        <v>8</v>
      </c>
    </row>
    <row r="18" spans="2:2" ht="14.4" x14ac:dyDescent="0.3">
      <c r="B18" s="57"/>
    </row>
    <row r="19" spans="2:2" s="56" customFormat="1" ht="25.8" x14ac:dyDescent="0.5">
      <c r="B19" s="58" t="s">
        <v>18</v>
      </c>
    </row>
    <row r="20" spans="2:2" ht="57.6" x14ac:dyDescent="0.3">
      <c r="B20" s="59" t="s">
        <v>19</v>
      </c>
    </row>
    <row r="21" spans="2:2" ht="14.4" x14ac:dyDescent="0.3">
      <c r="B21" s="57"/>
    </row>
    <row r="22" spans="2:2" ht="72" x14ac:dyDescent="0.3">
      <c r="B22" s="59" t="s">
        <v>20</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Anna Pitera</cp:lastModifiedBy>
  <cp:lastPrinted>2019-04-24T14:39:40Z</cp:lastPrinted>
  <dcterms:created xsi:type="dcterms:W3CDTF">2017-01-09T18:01:51Z</dcterms:created>
  <dcterms:modified xsi:type="dcterms:W3CDTF">2024-11-14T15:39:49Z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