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cheng/Desktop/My Portfolio/"/>
    </mc:Choice>
  </mc:AlternateContent>
  <xr:revisionPtr revIDLastSave="0" documentId="13_ncr:1_{D295FE3E-FDEB-9248-A7FE-4BC0D7132FA0}" xr6:coauthVersionLast="47" xr6:coauthVersionMax="47" xr10:uidLastSave="{00000000-0000-0000-0000-000000000000}"/>
  <bookViews>
    <workbookView xWindow="0" yWindow="0" windowWidth="28800" windowHeight="18000" activeTab="3" xr2:uid="{99D91AED-8980-654D-B8DB-52966E78C1A8}"/>
  </bookViews>
  <sheets>
    <sheet name="Basic" sheetId="1" r:id="rId1"/>
    <sheet name="Gradebook" sheetId="2" r:id="rId2"/>
    <sheet name="Decision Maker" sheetId="3" r:id="rId3"/>
    <sheet name="Sales 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13" i="1"/>
  <c r="AD12" i="1"/>
  <c r="AD11" i="1"/>
  <c r="AD10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X10" i="1"/>
  <c r="X11" i="1"/>
  <c r="X12" i="1"/>
  <c r="X13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S11" i="1"/>
  <c r="S12" i="1"/>
  <c r="S13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N13" i="1"/>
  <c r="N12" i="1"/>
  <c r="N11" i="1"/>
  <c r="AD5" i="1"/>
  <c r="AD6" i="1"/>
  <c r="AD7" i="1"/>
  <c r="AD8" i="1"/>
  <c r="AD4" i="1"/>
  <c r="X4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X5" i="1"/>
  <c r="X6" i="1"/>
  <c r="X7" i="1"/>
  <c r="X8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T8" i="1"/>
  <c r="T7" i="1"/>
  <c r="T6" i="1"/>
  <c r="T5" i="1"/>
  <c r="T4" i="1"/>
  <c r="S5" i="1"/>
  <c r="S6" i="1"/>
  <c r="S7" i="1"/>
  <c r="S8" i="1"/>
  <c r="S4" i="1"/>
  <c r="P5" i="1"/>
  <c r="Q5" i="1"/>
  <c r="R5" i="1"/>
  <c r="P6" i="1"/>
  <c r="Q6" i="1"/>
  <c r="R6" i="1"/>
  <c r="P7" i="1"/>
  <c r="Q7" i="1"/>
  <c r="R7" i="1"/>
  <c r="P8" i="1"/>
  <c r="Q8" i="1"/>
  <c r="R8" i="1"/>
  <c r="Q4" i="1"/>
  <c r="R4" i="1"/>
  <c r="P4" i="1"/>
  <c r="O8" i="1"/>
  <c r="O7" i="1"/>
  <c r="O6" i="1"/>
  <c r="O5" i="1"/>
  <c r="O4" i="1"/>
  <c r="N4" i="1"/>
  <c r="M8" i="1"/>
  <c r="M7" i="1"/>
  <c r="M6" i="1"/>
  <c r="M5" i="1"/>
  <c r="M4" i="1"/>
  <c r="L8" i="1"/>
  <c r="L7" i="1"/>
  <c r="L6" i="1"/>
  <c r="L5" i="1"/>
  <c r="L4" i="1"/>
  <c r="K8" i="1"/>
  <c r="K7" i="1"/>
  <c r="K6" i="1"/>
  <c r="K5" i="1"/>
  <c r="K4" i="1"/>
  <c r="J8" i="1"/>
  <c r="J7" i="1"/>
  <c r="J6" i="1"/>
  <c r="J5" i="1"/>
  <c r="J4" i="1"/>
  <c r="I5" i="1"/>
  <c r="I6" i="1"/>
  <c r="I7" i="1"/>
  <c r="I8" i="1"/>
  <c r="I4" i="1"/>
  <c r="D13" i="1"/>
  <c r="D10" i="1"/>
  <c r="D12" i="1"/>
  <c r="D11" i="1"/>
  <c r="C11" i="1"/>
  <c r="C12" i="1"/>
  <c r="C10" i="1"/>
  <c r="N5" i="1"/>
  <c r="N6" i="1"/>
  <c r="N7" i="1"/>
  <c r="N8" i="1"/>
  <c r="S10" i="1" l="1"/>
  <c r="N10" i="1"/>
</calcChain>
</file>

<file path=xl/sharedStrings.xml><?xml version="1.0" encoding="utf-8"?>
<sst xmlns="http://schemas.openxmlformats.org/spreadsheetml/2006/main" count="783" uniqueCount="113">
  <si>
    <t>Employee Payroll</t>
  </si>
  <si>
    <t>Last Name</t>
  </si>
  <si>
    <t>First Name</t>
  </si>
  <si>
    <t>Hourly Wage</t>
  </si>
  <si>
    <t>House Work</t>
  </si>
  <si>
    <t>Pay</t>
  </si>
  <si>
    <t>Kern</t>
  </si>
  <si>
    <t>Jon</t>
  </si>
  <si>
    <t>Howard</t>
  </si>
  <si>
    <t>Glenda</t>
  </si>
  <si>
    <t>O'Donnald</t>
  </si>
  <si>
    <t>Ron</t>
  </si>
  <si>
    <t>Her</t>
  </si>
  <si>
    <t>Wedy</t>
  </si>
  <si>
    <t>Smith</t>
  </si>
  <si>
    <t>Paul</t>
  </si>
  <si>
    <t>Max</t>
  </si>
  <si>
    <t>Min</t>
  </si>
  <si>
    <t>Average</t>
  </si>
  <si>
    <t>Total</t>
  </si>
  <si>
    <t>Anna C.</t>
  </si>
  <si>
    <t>Overtime Hours</t>
  </si>
  <si>
    <t>Overtime Bonus</t>
  </si>
  <si>
    <t>Total Pay</t>
  </si>
  <si>
    <t>Jan Pay</t>
  </si>
  <si>
    <t>Gradebook</t>
  </si>
  <si>
    <t>O'Donnale</t>
  </si>
  <si>
    <t>Herndand</t>
  </si>
  <si>
    <t>Simith</t>
  </si>
  <si>
    <t>Baker</t>
  </si>
  <si>
    <t>Velinda</t>
  </si>
  <si>
    <t>Carnehan</t>
  </si>
  <si>
    <t>Westerfile</t>
  </si>
  <si>
    <t>Penfold</t>
  </si>
  <si>
    <t>Islington</t>
  </si>
  <si>
    <t>Yong</t>
  </si>
  <si>
    <t>Trenton</t>
  </si>
  <si>
    <t>Englehear</t>
  </si>
  <si>
    <t>Norman</t>
  </si>
  <si>
    <t>Mann</t>
  </si>
  <si>
    <t>Underhill</t>
  </si>
  <si>
    <t>Wendy</t>
  </si>
  <si>
    <t>Tom</t>
  </si>
  <si>
    <t>Nancy</t>
  </si>
  <si>
    <t>Keren</t>
  </si>
  <si>
    <t>Dennis</t>
  </si>
  <si>
    <t>Sandy</t>
  </si>
  <si>
    <t>Linda</t>
  </si>
  <si>
    <t>Olivia</t>
  </si>
  <si>
    <t>Blessing</t>
  </si>
  <si>
    <t>Chandra</t>
  </si>
  <si>
    <t>Bill</t>
  </si>
  <si>
    <t>Trant</t>
  </si>
  <si>
    <t>Genesis</t>
  </si>
  <si>
    <t>Safety Test</t>
  </si>
  <si>
    <t>DrugTest</t>
  </si>
  <si>
    <t>Company Test</t>
  </si>
  <si>
    <t>Finanacial Test</t>
  </si>
  <si>
    <t>Points Possible</t>
  </si>
  <si>
    <t>Fire Employee?</t>
  </si>
  <si>
    <t>Career Decisions</t>
  </si>
  <si>
    <t>Job</t>
  </si>
  <si>
    <t>McDonalds Manager</t>
  </si>
  <si>
    <t>Doctor</t>
  </si>
  <si>
    <t>NFL</t>
  </si>
  <si>
    <t>Engineer</t>
  </si>
  <si>
    <t>TruckDriver</t>
  </si>
  <si>
    <t>Job Market</t>
  </si>
  <si>
    <t>Enjoyment</t>
  </si>
  <si>
    <t>MyTalent</t>
  </si>
  <si>
    <t>Schooling</t>
  </si>
  <si>
    <t>Month</t>
  </si>
  <si>
    <t>Product Code</t>
  </si>
  <si>
    <t>Product Description</t>
  </si>
  <si>
    <t>Store Cost</t>
  </si>
  <si>
    <t>Profit</t>
  </si>
  <si>
    <t>Commision 10%</t>
  </si>
  <si>
    <t>Sales Person</t>
  </si>
  <si>
    <t>Sale Location</t>
  </si>
  <si>
    <t>Transaction Number</t>
  </si>
  <si>
    <t>Sale Price</t>
  </si>
  <si>
    <t>Jan</t>
  </si>
  <si>
    <t>Pool Cover</t>
  </si>
  <si>
    <t>Chalie Barns</t>
  </si>
  <si>
    <t>NM</t>
  </si>
  <si>
    <t>Net</t>
  </si>
  <si>
    <t>Juan Hernandez</t>
  </si>
  <si>
    <t>CA</t>
  </si>
  <si>
    <t>8 ft Hose</t>
  </si>
  <si>
    <t>Doug Smith</t>
  </si>
  <si>
    <t>AZ</t>
  </si>
  <si>
    <t>Water Pump</t>
  </si>
  <si>
    <t>Chlorine Test Kit</t>
  </si>
  <si>
    <t>Hellen 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</si>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</sst>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"/>
    <numFmt numFmtId="172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17" fontId="0" fillId="2" borderId="0" xfId="0" applyNumberFormat="1" applyFill="1"/>
    <xf numFmtId="0" fontId="0" fillId="2" borderId="0" xfId="2" applyNumberFormat="1" applyFont="1" applyFill="1"/>
    <xf numFmtId="0" fontId="0" fillId="2" borderId="0" xfId="0" applyFill="1"/>
    <xf numFmtId="17" fontId="0" fillId="3" borderId="0" xfId="0" applyNumberFormat="1" applyFill="1"/>
    <xf numFmtId="0" fontId="0" fillId="3" borderId="0" xfId="2" applyNumberFormat="1" applyFont="1" applyFill="1"/>
    <xf numFmtId="17" fontId="0" fillId="4" borderId="0" xfId="0" applyNumberFormat="1" applyFill="1"/>
    <xf numFmtId="44" fontId="0" fillId="4" borderId="0" xfId="0" applyNumberFormat="1" applyFill="1"/>
    <xf numFmtId="17" fontId="0" fillId="5" borderId="0" xfId="0" applyNumberFormat="1" applyFill="1"/>
    <xf numFmtId="44" fontId="0" fillId="5" borderId="0" xfId="0" applyNumberFormat="1" applyFill="1"/>
    <xf numFmtId="17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14" fontId="0" fillId="0" borderId="0" xfId="3" applyNumberFormat="1" applyFont="1"/>
    <xf numFmtId="172" fontId="0" fillId="0" borderId="0" xfId="3" applyNumberFormat="1" applyFont="1"/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O'Donnale</c:v>
                </c:pt>
                <c:pt idx="3">
                  <c:v>Herndand</c:v>
                </c:pt>
                <c:pt idx="4">
                  <c:v>Simith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Westerfile</c:v>
                </c:pt>
                <c:pt idx="9">
                  <c:v>Penfold</c:v>
                </c:pt>
                <c:pt idx="10">
                  <c:v>Islington</c:v>
                </c:pt>
                <c:pt idx="11">
                  <c:v>Yong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C-AB45-8301-13D5B8EEE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668127"/>
        <c:axId val="1560588463"/>
      </c:barChart>
      <c:catAx>
        <c:axId val="10676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88463"/>
        <c:crosses val="autoZero"/>
        <c:auto val="1"/>
        <c:lblAlgn val="ctr"/>
        <c:lblOffset val="100"/>
        <c:noMultiLvlLbl val="0"/>
      </c:catAx>
      <c:valAx>
        <c:axId val="15605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6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O'Donnale</c:v>
                </c:pt>
                <c:pt idx="3">
                  <c:v>Herndand</c:v>
                </c:pt>
                <c:pt idx="4">
                  <c:v>Simith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Westerfile</c:v>
                </c:pt>
                <c:pt idx="9">
                  <c:v>Penfold</c:v>
                </c:pt>
                <c:pt idx="10">
                  <c:v>Islington</c:v>
                </c:pt>
                <c:pt idx="11">
                  <c:v>Yong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B-184B-845F-9FFA18ED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348495"/>
        <c:axId val="1124323183"/>
      </c:barChart>
      <c:catAx>
        <c:axId val="11243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23183"/>
        <c:crosses val="autoZero"/>
        <c:auto val="1"/>
        <c:lblAlgn val="ctr"/>
        <c:lblOffset val="100"/>
        <c:noMultiLvlLbl val="0"/>
      </c:catAx>
      <c:valAx>
        <c:axId val="11243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O'Donnale</c:v>
                </c:pt>
                <c:pt idx="3">
                  <c:v>Herndand</c:v>
                </c:pt>
                <c:pt idx="4">
                  <c:v>Simith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Westerfile</c:v>
                </c:pt>
                <c:pt idx="9">
                  <c:v>Penfold</c:v>
                </c:pt>
                <c:pt idx="10">
                  <c:v>Islington</c:v>
                </c:pt>
                <c:pt idx="11">
                  <c:v>Yong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E-D24F-BF08-3EB2EBC0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65727"/>
        <c:axId val="1325553855"/>
      </c:barChart>
      <c:catAx>
        <c:axId val="13255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53855"/>
        <c:crosses val="autoZero"/>
        <c:auto val="1"/>
        <c:lblAlgn val="ctr"/>
        <c:lblOffset val="100"/>
        <c:noMultiLvlLbl val="0"/>
      </c:catAx>
      <c:valAx>
        <c:axId val="13255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6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6350</xdr:rowOff>
    </xdr:from>
    <xdr:to>
      <xdr:col>19</xdr:col>
      <xdr:colOff>463550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F37F7-6A05-A240-9652-9A44E52FF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15</xdr:row>
      <xdr:rowOff>19050</xdr:rowOff>
    </xdr:from>
    <xdr:to>
      <xdr:col>19</xdr:col>
      <xdr:colOff>463550</xdr:colOff>
      <xdr:row>28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A80A1-D006-EB48-BC97-CDDB65A9A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29</xdr:row>
      <xdr:rowOff>6350</xdr:rowOff>
    </xdr:from>
    <xdr:to>
      <xdr:col>19</xdr:col>
      <xdr:colOff>450850</xdr:colOff>
      <xdr:row>42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F1C48-B4C8-A940-8F27-D4D151AA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48FC-72DC-8245-9DE8-436D4F520D1E}">
  <dimension ref="A1:AD13"/>
  <sheetViews>
    <sheetView zoomScale="94" zoomScaleNormal="94" workbookViewId="0">
      <selection activeCell="AD10" sqref="AD10:AD13"/>
    </sheetView>
  </sheetViews>
  <sheetFormatPr baseColWidth="10" defaultRowHeight="16" x14ac:dyDescent="0.2"/>
  <cols>
    <col min="1" max="1" width="10.83203125" customWidth="1"/>
    <col min="3" max="3" width="11.6640625" customWidth="1"/>
    <col min="4" max="18" width="14.83203125" customWidth="1"/>
    <col min="19" max="23" width="14.1640625" customWidth="1"/>
    <col min="30" max="30" width="16.5" customWidth="1"/>
  </cols>
  <sheetData>
    <row r="1" spans="1:30" x14ac:dyDescent="0.2">
      <c r="A1" t="s">
        <v>0</v>
      </c>
      <c r="C1" t="s">
        <v>20</v>
      </c>
    </row>
    <row r="2" spans="1:30" x14ac:dyDescent="0.2">
      <c r="D2" t="s">
        <v>4</v>
      </c>
      <c r="I2" t="s">
        <v>21</v>
      </c>
      <c r="N2" t="s">
        <v>5</v>
      </c>
      <c r="S2" t="s">
        <v>22</v>
      </c>
      <c r="X2" t="s">
        <v>23</v>
      </c>
      <c r="AD2" t="s">
        <v>24</v>
      </c>
    </row>
    <row r="3" spans="1:30" x14ac:dyDescent="0.2">
      <c r="A3" t="s">
        <v>1</v>
      </c>
      <c r="B3" t="s">
        <v>2</v>
      </c>
      <c r="C3" t="s">
        <v>3</v>
      </c>
      <c r="D3" s="4">
        <v>36892</v>
      </c>
      <c r="E3" s="4">
        <v>39448</v>
      </c>
      <c r="F3" s="4">
        <v>42005</v>
      </c>
      <c r="G3" s="4">
        <v>44562</v>
      </c>
      <c r="H3" s="4">
        <v>47119</v>
      </c>
      <c r="I3" s="7">
        <v>36892</v>
      </c>
      <c r="J3" s="7">
        <v>39448</v>
      </c>
      <c r="K3" s="7">
        <v>42005</v>
      </c>
      <c r="L3" s="7">
        <v>44562</v>
      </c>
      <c r="M3" s="7">
        <v>47119</v>
      </c>
      <c r="N3" s="9">
        <v>36892</v>
      </c>
      <c r="O3" s="9">
        <v>39448</v>
      </c>
      <c r="P3" s="9">
        <v>42005</v>
      </c>
      <c r="Q3" s="9">
        <v>44562</v>
      </c>
      <c r="R3" s="9">
        <v>47119</v>
      </c>
      <c r="S3" s="11">
        <v>36892</v>
      </c>
      <c r="T3" s="11">
        <v>39448</v>
      </c>
      <c r="U3" s="11">
        <v>42005</v>
      </c>
      <c r="V3" s="11">
        <v>44562</v>
      </c>
      <c r="W3" s="11">
        <v>47119</v>
      </c>
      <c r="X3" s="13">
        <v>36892</v>
      </c>
      <c r="Y3" s="13">
        <v>39448</v>
      </c>
      <c r="Z3" s="13">
        <v>42005</v>
      </c>
      <c r="AA3" s="13">
        <v>44562</v>
      </c>
      <c r="AB3" s="13">
        <v>47119</v>
      </c>
    </row>
    <row r="4" spans="1:30" x14ac:dyDescent="0.2">
      <c r="A4" t="s">
        <v>6</v>
      </c>
      <c r="B4" t="s">
        <v>7</v>
      </c>
      <c r="C4" s="1">
        <v>15.9</v>
      </c>
      <c r="D4" s="5">
        <v>40</v>
      </c>
      <c r="E4" s="5">
        <v>40</v>
      </c>
      <c r="F4" s="5">
        <v>38</v>
      </c>
      <c r="G4" s="5">
        <v>20</v>
      </c>
      <c r="H4" s="5">
        <v>90</v>
      </c>
      <c r="I4" s="8">
        <f>IF(D4&gt;40, D4-40, 0)</f>
        <v>0</v>
      </c>
      <c r="J4" s="8">
        <f>IF(E4&gt;40, E4-40, 0)</f>
        <v>0</v>
      </c>
      <c r="K4" s="8">
        <f>IF(F4&gt;40, F4-40, 0)</f>
        <v>0</v>
      </c>
      <c r="L4" s="8">
        <f>IF(G4&gt;40, G4-40, 0)</f>
        <v>0</v>
      </c>
      <c r="M4" s="8">
        <f>IF(H4&gt;40, H4-40, 0)</f>
        <v>50</v>
      </c>
      <c r="N4" s="10">
        <f>$C4*D4</f>
        <v>636</v>
      </c>
      <c r="O4" s="10">
        <f>$C4*E4</f>
        <v>636</v>
      </c>
      <c r="P4" s="10">
        <f>$C4*F4</f>
        <v>604.20000000000005</v>
      </c>
      <c r="Q4" s="10">
        <f t="shared" ref="Q4:R4" si="0">$C4*G4</f>
        <v>318</v>
      </c>
      <c r="R4" s="10">
        <f t="shared" si="0"/>
        <v>1431</v>
      </c>
      <c r="S4" s="12">
        <f>0.5*$C4*I4</f>
        <v>0</v>
      </c>
      <c r="T4" s="12">
        <f>0.5*$C4*J4</f>
        <v>0</v>
      </c>
      <c r="U4" s="12">
        <f t="shared" ref="U4:W8" si="1">0.5*$C4*K4</f>
        <v>0</v>
      </c>
      <c r="V4" s="12">
        <f t="shared" si="1"/>
        <v>0</v>
      </c>
      <c r="W4" s="12">
        <f t="shared" si="1"/>
        <v>397.5</v>
      </c>
      <c r="X4" s="14">
        <f>N4+S4</f>
        <v>636</v>
      </c>
      <c r="Y4" s="14">
        <f>O4+T4</f>
        <v>636</v>
      </c>
      <c r="Z4" s="14">
        <f>P4+U4</f>
        <v>604.20000000000005</v>
      </c>
      <c r="AA4" s="14">
        <f>Q4+V4</f>
        <v>318</v>
      </c>
      <c r="AB4" s="14">
        <f>R4+W4</f>
        <v>1828.5</v>
      </c>
      <c r="AD4" s="2">
        <f>SUM(X4:AB4)</f>
        <v>4022.7</v>
      </c>
    </row>
    <row r="5" spans="1:30" x14ac:dyDescent="0.2">
      <c r="A5" t="s">
        <v>8</v>
      </c>
      <c r="B5" t="s">
        <v>9</v>
      </c>
      <c r="C5" s="1">
        <v>15.9</v>
      </c>
      <c r="D5" s="6">
        <v>20</v>
      </c>
      <c r="E5" s="6">
        <v>34</v>
      </c>
      <c r="F5" s="6">
        <v>35</v>
      </c>
      <c r="G5" s="6">
        <v>34</v>
      </c>
      <c r="H5" s="6">
        <v>54</v>
      </c>
      <c r="I5" s="8">
        <f>IF(D5&gt;40, D5-40, 0)</f>
        <v>0</v>
      </c>
      <c r="J5" s="8">
        <f>IF(E5&gt;40, E5-40, 0)</f>
        <v>0</v>
      </c>
      <c r="K5" s="8">
        <f>IF(F5&gt;40, F5-40, 0)</f>
        <v>0</v>
      </c>
      <c r="L5" s="8">
        <f>IF(G5&gt;40, G5-40, 0)</f>
        <v>0</v>
      </c>
      <c r="M5" s="8">
        <f>IF(H5&gt;40, H5-40, 0)</f>
        <v>14</v>
      </c>
      <c r="N5" s="10">
        <f>C5*D5</f>
        <v>318</v>
      </c>
      <c r="O5" s="10">
        <f>D5*E5</f>
        <v>680</v>
      </c>
      <c r="P5" s="10">
        <f t="shared" ref="P5:P8" si="2">$C5*F5</f>
        <v>556.5</v>
      </c>
      <c r="Q5" s="10">
        <f t="shared" ref="Q5:Q8" si="3">$C5*G5</f>
        <v>540.6</v>
      </c>
      <c r="R5" s="10">
        <f t="shared" ref="R5:R8" si="4">$C5*H5</f>
        <v>858.6</v>
      </c>
      <c r="S5" s="12">
        <f t="shared" ref="S5:T8" si="5">0.5*$C5*I5</f>
        <v>0</v>
      </c>
      <c r="T5" s="12">
        <f t="shared" si="5"/>
        <v>0</v>
      </c>
      <c r="U5" s="12">
        <f t="shared" si="1"/>
        <v>0</v>
      </c>
      <c r="V5" s="12">
        <f t="shared" si="1"/>
        <v>0</v>
      </c>
      <c r="W5" s="12">
        <f t="shared" si="1"/>
        <v>111.3</v>
      </c>
      <c r="X5" s="14">
        <f t="shared" ref="X5:X8" si="6">N5+S5</f>
        <v>318</v>
      </c>
      <c r="Y5" s="14">
        <f t="shared" ref="Y4:AB8" si="7">O5+T5</f>
        <v>680</v>
      </c>
      <c r="Z5" s="14">
        <f t="shared" si="7"/>
        <v>556.5</v>
      </c>
      <c r="AA5" s="14">
        <f t="shared" si="7"/>
        <v>540.6</v>
      </c>
      <c r="AB5" s="14">
        <f t="shared" si="7"/>
        <v>969.9</v>
      </c>
      <c r="AD5" s="2">
        <f t="shared" ref="AD5:AD8" si="8">SUM(X5:AB5)</f>
        <v>3065</v>
      </c>
    </row>
    <row r="6" spans="1:30" x14ac:dyDescent="0.2">
      <c r="A6" t="s">
        <v>10</v>
      </c>
      <c r="B6" t="s">
        <v>11</v>
      </c>
      <c r="C6" s="1">
        <v>16.899999999999999</v>
      </c>
      <c r="D6" s="6">
        <v>50</v>
      </c>
      <c r="E6" s="6">
        <v>45</v>
      </c>
      <c r="F6" s="6">
        <v>45</v>
      </c>
      <c r="G6" s="6">
        <v>23</v>
      </c>
      <c r="H6" s="6">
        <v>34</v>
      </c>
      <c r="I6" s="8">
        <f>IF(D6&gt;40, D6-40, 0)</f>
        <v>10</v>
      </c>
      <c r="J6" s="8">
        <f>IF(E6&gt;40, E6-40, 0)</f>
        <v>5</v>
      </c>
      <c r="K6" s="8">
        <f>IF(F6&gt;40, F6-40, 0)</f>
        <v>5</v>
      </c>
      <c r="L6" s="8">
        <f>IF(G6&gt;40, G6-40, 0)</f>
        <v>0</v>
      </c>
      <c r="M6" s="8">
        <f>IF(H6&gt;40, H6-40, 0)</f>
        <v>0</v>
      </c>
      <c r="N6" s="10">
        <f>C6*D6</f>
        <v>844.99999999999989</v>
      </c>
      <c r="O6" s="10">
        <f>D6*E6</f>
        <v>2250</v>
      </c>
      <c r="P6" s="10">
        <f t="shared" si="2"/>
        <v>760.49999999999989</v>
      </c>
      <c r="Q6" s="10">
        <f t="shared" si="3"/>
        <v>388.7</v>
      </c>
      <c r="R6" s="10">
        <f t="shared" si="4"/>
        <v>574.59999999999991</v>
      </c>
      <c r="S6" s="12">
        <f t="shared" si="5"/>
        <v>84.5</v>
      </c>
      <c r="T6" s="12">
        <f t="shared" si="5"/>
        <v>42.25</v>
      </c>
      <c r="U6" s="12">
        <f t="shared" si="1"/>
        <v>42.25</v>
      </c>
      <c r="V6" s="12">
        <f t="shared" si="1"/>
        <v>0</v>
      </c>
      <c r="W6" s="12">
        <f t="shared" si="1"/>
        <v>0</v>
      </c>
      <c r="X6" s="14">
        <f t="shared" si="6"/>
        <v>929.49999999999989</v>
      </c>
      <c r="Y6" s="14">
        <f t="shared" si="7"/>
        <v>2292.25</v>
      </c>
      <c r="Z6" s="14">
        <f t="shared" si="7"/>
        <v>802.74999999999989</v>
      </c>
      <c r="AA6" s="14">
        <f t="shared" si="7"/>
        <v>388.7</v>
      </c>
      <c r="AB6" s="14">
        <f t="shared" si="7"/>
        <v>574.59999999999991</v>
      </c>
      <c r="AD6" s="2">
        <f t="shared" si="8"/>
        <v>4987.7999999999993</v>
      </c>
    </row>
    <row r="7" spans="1:30" x14ac:dyDescent="0.2">
      <c r="A7" t="s">
        <v>12</v>
      </c>
      <c r="B7" t="s">
        <v>13</v>
      </c>
      <c r="C7" s="1">
        <v>15.9</v>
      </c>
      <c r="D7" s="6">
        <v>55</v>
      </c>
      <c r="E7" s="6">
        <v>52</v>
      </c>
      <c r="F7" s="6">
        <v>34</v>
      </c>
      <c r="G7" s="6">
        <v>54</v>
      </c>
      <c r="H7" s="6">
        <v>54</v>
      </c>
      <c r="I7" s="8">
        <f>IF(D7&gt;40, D7-40, 0)</f>
        <v>15</v>
      </c>
      <c r="J7" s="8">
        <f>IF(E7&gt;40, E7-40, 0)</f>
        <v>12</v>
      </c>
      <c r="K7" s="8">
        <f>IF(F7&gt;40, F7-40, 0)</f>
        <v>0</v>
      </c>
      <c r="L7" s="8">
        <f>IF(G7&gt;40, G7-40, 0)</f>
        <v>14</v>
      </c>
      <c r="M7" s="8">
        <f>IF(H7&gt;40, H7-40, 0)</f>
        <v>14</v>
      </c>
      <c r="N7" s="10">
        <f>C7*D7</f>
        <v>874.5</v>
      </c>
      <c r="O7" s="10">
        <f>D7*E7</f>
        <v>2860</v>
      </c>
      <c r="P7" s="10">
        <f t="shared" si="2"/>
        <v>540.6</v>
      </c>
      <c r="Q7" s="10">
        <f t="shared" si="3"/>
        <v>858.6</v>
      </c>
      <c r="R7" s="10">
        <f t="shared" si="4"/>
        <v>858.6</v>
      </c>
      <c r="S7" s="12">
        <f t="shared" si="5"/>
        <v>119.25</v>
      </c>
      <c r="T7" s="12">
        <f t="shared" si="5"/>
        <v>95.4</v>
      </c>
      <c r="U7" s="12">
        <f t="shared" si="1"/>
        <v>0</v>
      </c>
      <c r="V7" s="12">
        <f t="shared" si="1"/>
        <v>111.3</v>
      </c>
      <c r="W7" s="12">
        <f t="shared" si="1"/>
        <v>111.3</v>
      </c>
      <c r="X7" s="14">
        <f t="shared" si="6"/>
        <v>993.75</v>
      </c>
      <c r="Y7" s="14">
        <f t="shared" si="7"/>
        <v>2955.4</v>
      </c>
      <c r="Z7" s="14">
        <f t="shared" si="7"/>
        <v>540.6</v>
      </c>
      <c r="AA7" s="14">
        <f t="shared" si="7"/>
        <v>969.9</v>
      </c>
      <c r="AB7" s="14">
        <f t="shared" si="7"/>
        <v>969.9</v>
      </c>
      <c r="AD7" s="2">
        <f t="shared" si="8"/>
        <v>6429.5499999999993</v>
      </c>
    </row>
    <row r="8" spans="1:30" x14ac:dyDescent="0.2">
      <c r="A8" t="s">
        <v>14</v>
      </c>
      <c r="B8" t="s">
        <v>15</v>
      </c>
      <c r="C8" s="1">
        <v>12.3</v>
      </c>
      <c r="D8" s="6">
        <v>43</v>
      </c>
      <c r="E8" s="6">
        <v>64</v>
      </c>
      <c r="F8" s="6">
        <v>54</v>
      </c>
      <c r="G8" s="6">
        <v>66</v>
      </c>
      <c r="H8" s="6">
        <v>23</v>
      </c>
      <c r="I8" s="8">
        <f>IF(D8&gt;40, D8-40, 0)</f>
        <v>3</v>
      </c>
      <c r="J8" s="8">
        <f>IF(E8&gt;40, E8-40, 0)</f>
        <v>24</v>
      </c>
      <c r="K8" s="8">
        <f>IF(F8&gt;40, F8-40, 0)</f>
        <v>14</v>
      </c>
      <c r="L8" s="8">
        <f>IF(G8&gt;40, G8-40, 0)</f>
        <v>26</v>
      </c>
      <c r="M8" s="8">
        <f>IF(H8&gt;40, H8-40, 0)</f>
        <v>0</v>
      </c>
      <c r="N8" s="10">
        <f>C8*D8</f>
        <v>528.9</v>
      </c>
      <c r="O8" s="10">
        <f>D8*E8</f>
        <v>2752</v>
      </c>
      <c r="P8" s="10">
        <f t="shared" si="2"/>
        <v>664.2</v>
      </c>
      <c r="Q8" s="10">
        <f t="shared" si="3"/>
        <v>811.80000000000007</v>
      </c>
      <c r="R8" s="10">
        <f t="shared" si="4"/>
        <v>282.90000000000003</v>
      </c>
      <c r="S8" s="12">
        <f t="shared" si="5"/>
        <v>18.450000000000003</v>
      </c>
      <c r="T8" s="12">
        <f t="shared" si="5"/>
        <v>147.60000000000002</v>
      </c>
      <c r="U8" s="12">
        <f t="shared" si="1"/>
        <v>86.100000000000009</v>
      </c>
      <c r="V8" s="12">
        <f t="shared" si="1"/>
        <v>159.9</v>
      </c>
      <c r="W8" s="12">
        <f t="shared" si="1"/>
        <v>0</v>
      </c>
      <c r="X8" s="14">
        <f t="shared" si="6"/>
        <v>547.35</v>
      </c>
      <c r="Y8" s="14">
        <f t="shared" si="7"/>
        <v>2899.6</v>
      </c>
      <c r="Z8" s="14">
        <f t="shared" si="7"/>
        <v>750.30000000000007</v>
      </c>
      <c r="AA8" s="14">
        <f t="shared" si="7"/>
        <v>971.7</v>
      </c>
      <c r="AB8" s="14">
        <f t="shared" si="7"/>
        <v>282.90000000000003</v>
      </c>
      <c r="AD8" s="2">
        <f t="shared" si="8"/>
        <v>5451.8499999999995</v>
      </c>
    </row>
    <row r="10" spans="1:30" x14ac:dyDescent="0.2">
      <c r="A10" t="s">
        <v>16</v>
      </c>
      <c r="C10" s="2">
        <f>MAX(C4:C8)</f>
        <v>16.899999999999999</v>
      </c>
      <c r="D10" s="3">
        <f>MAX(D4:D8)</f>
        <v>55</v>
      </c>
      <c r="E10" s="3"/>
      <c r="F10" s="3"/>
      <c r="G10" s="3"/>
      <c r="H10" s="3"/>
      <c r="I10" s="3"/>
      <c r="J10" s="3"/>
      <c r="K10" s="3"/>
      <c r="L10" s="3"/>
      <c r="M10" s="3"/>
      <c r="N10" s="2">
        <f>MAX(N4:N8)</f>
        <v>874.5</v>
      </c>
      <c r="O10" s="2">
        <f t="shared" ref="O10:R10" si="9">MAX(O4:O8)</f>
        <v>2860</v>
      </c>
      <c r="P10" s="2">
        <f t="shared" si="9"/>
        <v>760.49999999999989</v>
      </c>
      <c r="Q10" s="2">
        <f t="shared" si="9"/>
        <v>858.6</v>
      </c>
      <c r="R10" s="2">
        <f t="shared" si="9"/>
        <v>1431</v>
      </c>
      <c r="S10" s="2">
        <f t="shared" ref="S10:AB10" si="10">MAX(S4:S8)</f>
        <v>119.25</v>
      </c>
      <c r="T10" s="2">
        <f t="shared" ref="T10:W10" si="11">MAX(T4:T8)</f>
        <v>147.60000000000002</v>
      </c>
      <c r="U10" s="2">
        <f t="shared" si="11"/>
        <v>86.100000000000009</v>
      </c>
      <c r="V10" s="2">
        <f t="shared" si="11"/>
        <v>159.9</v>
      </c>
      <c r="W10" s="2">
        <f t="shared" si="11"/>
        <v>397.5</v>
      </c>
      <c r="X10" s="2">
        <f>MAX(X4:X8)</f>
        <v>993.75</v>
      </c>
      <c r="Y10" s="2">
        <f t="shared" ref="Y10:AB10" si="12">MAX(Y4:Y8)</f>
        <v>2955.4</v>
      </c>
      <c r="Z10" s="2">
        <f t="shared" si="12"/>
        <v>802.74999999999989</v>
      </c>
      <c r="AA10" s="2">
        <f t="shared" si="12"/>
        <v>971.7</v>
      </c>
      <c r="AB10" s="2">
        <f t="shared" si="12"/>
        <v>1828.5</v>
      </c>
      <c r="AD10" s="2">
        <f t="shared" ref="AD10" si="13">MAX(AD4:AD8)</f>
        <v>6429.5499999999993</v>
      </c>
    </row>
    <row r="11" spans="1:30" x14ac:dyDescent="0.2">
      <c r="A11" t="s">
        <v>17</v>
      </c>
      <c r="C11" s="2">
        <f>MIN(C4:C8)</f>
        <v>12.3</v>
      </c>
      <c r="D11" s="3">
        <f>MIN(D4:D8)</f>
        <v>20</v>
      </c>
      <c r="E11" s="3"/>
      <c r="F11" s="3"/>
      <c r="G11" s="3"/>
      <c r="H11" s="3"/>
      <c r="I11" s="3"/>
      <c r="J11" s="3"/>
      <c r="K11" s="3"/>
      <c r="L11" s="3"/>
      <c r="M11" s="3"/>
      <c r="N11" s="2">
        <f>MIN(N5:N9)</f>
        <v>318</v>
      </c>
      <c r="O11" s="2">
        <f t="shared" ref="O11:R11" si="14">MIN(O5:O9)</f>
        <v>680</v>
      </c>
      <c r="P11" s="2">
        <f t="shared" si="14"/>
        <v>540.6</v>
      </c>
      <c r="Q11" s="2">
        <f t="shared" si="14"/>
        <v>388.7</v>
      </c>
      <c r="R11" s="2">
        <f t="shared" si="14"/>
        <v>282.90000000000003</v>
      </c>
      <c r="S11" s="2">
        <f>MIN(S4:S8)</f>
        <v>0</v>
      </c>
      <c r="T11" s="2">
        <f t="shared" ref="T11:W11" si="15">MIN(T4:T8)</f>
        <v>0</v>
      </c>
      <c r="U11" s="2">
        <f t="shared" si="15"/>
        <v>0</v>
      </c>
      <c r="V11" s="2">
        <f t="shared" si="15"/>
        <v>0</v>
      </c>
      <c r="W11" s="2">
        <f t="shared" si="15"/>
        <v>0</v>
      </c>
      <c r="X11" s="2">
        <f>MIN(X4:X8)</f>
        <v>318</v>
      </c>
      <c r="Y11" s="2">
        <f t="shared" ref="Y11:AB11" si="16">MIN(Y4:Y8)</f>
        <v>636</v>
      </c>
      <c r="Z11" s="2">
        <f t="shared" si="16"/>
        <v>540.6</v>
      </c>
      <c r="AA11" s="2">
        <f t="shared" si="16"/>
        <v>318</v>
      </c>
      <c r="AB11" s="2">
        <f t="shared" si="16"/>
        <v>282.90000000000003</v>
      </c>
      <c r="AD11" s="2">
        <f t="shared" ref="AD11" si="17">MIN(AD4:AD8)</f>
        <v>3065</v>
      </c>
    </row>
    <row r="12" spans="1:30" x14ac:dyDescent="0.2">
      <c r="A12" t="s">
        <v>18</v>
      </c>
      <c r="C12" s="2">
        <f>AVERAGE(C4:C8)</f>
        <v>15.38</v>
      </c>
      <c r="D12" s="3">
        <f>AVERAGE(D4:D8)</f>
        <v>41.6</v>
      </c>
      <c r="E12" s="3"/>
      <c r="F12" s="3"/>
      <c r="G12" s="3"/>
      <c r="H12" s="3"/>
      <c r="I12" s="3"/>
      <c r="J12" s="3"/>
      <c r="K12" s="3"/>
      <c r="L12" s="3"/>
      <c r="M12" s="3"/>
      <c r="N12" s="2">
        <f>AVERAGE(N4:N8)</f>
        <v>640.48</v>
      </c>
      <c r="O12" s="2">
        <f t="shared" ref="O12:R12" si="18">AVERAGE(O4:O8)</f>
        <v>1835.6</v>
      </c>
      <c r="P12" s="2">
        <f t="shared" si="18"/>
        <v>625.20000000000005</v>
      </c>
      <c r="Q12" s="2">
        <f t="shared" si="18"/>
        <v>583.54000000000008</v>
      </c>
      <c r="R12" s="2">
        <f t="shared" si="18"/>
        <v>801.14</v>
      </c>
      <c r="S12" s="2">
        <f>AVERAGE(S4:S8)</f>
        <v>44.44</v>
      </c>
      <c r="T12" s="2">
        <f t="shared" ref="T12:W12" si="19">AVERAGE(T4:T8)</f>
        <v>57.05</v>
      </c>
      <c r="U12" s="2">
        <f t="shared" si="19"/>
        <v>25.670000000000005</v>
      </c>
      <c r="V12" s="2">
        <f t="shared" si="19"/>
        <v>54.239999999999995</v>
      </c>
      <c r="W12" s="2">
        <f t="shared" si="19"/>
        <v>124.02000000000001</v>
      </c>
      <c r="X12" s="2">
        <f>AVERAGE(X4:X8)</f>
        <v>684.92</v>
      </c>
      <c r="Y12" s="2">
        <f t="shared" ref="Y12:AB12" si="20">AVERAGE(Y4:Y8)</f>
        <v>1892.65</v>
      </c>
      <c r="Z12" s="2">
        <f t="shared" si="20"/>
        <v>650.87</v>
      </c>
      <c r="AA12" s="2">
        <f t="shared" si="20"/>
        <v>637.78</v>
      </c>
      <c r="AB12" s="2">
        <f t="shared" si="20"/>
        <v>925.15999999999985</v>
      </c>
      <c r="AD12" s="2">
        <f t="shared" ref="AD12" si="21">AVERAGE(AD4:AD8)</f>
        <v>4791.3799999999992</v>
      </c>
    </row>
    <row r="13" spans="1:30" x14ac:dyDescent="0.2">
      <c r="A13" t="s">
        <v>19</v>
      </c>
      <c r="D13">
        <f>SUM(D4:D8)</f>
        <v>208</v>
      </c>
      <c r="N13" s="2">
        <f>SUM(N4:N8)</f>
        <v>3202.4</v>
      </c>
      <c r="O13" s="2">
        <f t="shared" ref="O13:R13" si="22">SUM(O4:O8)</f>
        <v>9178</v>
      </c>
      <c r="P13" s="2">
        <f t="shared" si="22"/>
        <v>3126</v>
      </c>
      <c r="Q13" s="2">
        <f t="shared" si="22"/>
        <v>2917.7000000000003</v>
      </c>
      <c r="R13" s="2">
        <f t="shared" si="22"/>
        <v>4005.7</v>
      </c>
      <c r="S13" s="2">
        <f>SUM(S4:S8)</f>
        <v>222.2</v>
      </c>
      <c r="T13" s="2">
        <f t="shared" ref="T13:W13" si="23">SUM(T4:T8)</f>
        <v>285.25</v>
      </c>
      <c r="U13" s="2">
        <f t="shared" si="23"/>
        <v>128.35000000000002</v>
      </c>
      <c r="V13" s="2">
        <f t="shared" si="23"/>
        <v>271.2</v>
      </c>
      <c r="W13" s="2">
        <f t="shared" si="23"/>
        <v>620.1</v>
      </c>
      <c r="X13" s="2">
        <f>SUM(X4:X8)</f>
        <v>3424.6</v>
      </c>
      <c r="Y13" s="2">
        <f t="shared" ref="Y13:AB13" si="24">SUM(Y4:Y8)</f>
        <v>9463.25</v>
      </c>
      <c r="Z13" s="2">
        <f t="shared" si="24"/>
        <v>3254.35</v>
      </c>
      <c r="AA13" s="2">
        <f t="shared" si="24"/>
        <v>3188.8999999999996</v>
      </c>
      <c r="AB13" s="2">
        <f t="shared" si="24"/>
        <v>4625.7999999999993</v>
      </c>
      <c r="AD13" s="2">
        <f t="shared" ref="AD13" si="25">SUM(AD4:AD8)</f>
        <v>23956.899999999998</v>
      </c>
    </row>
  </sheetData>
  <pageMargins left="0.7" right="0.7" top="0.75" bottom="0.75" header="0.3" footer="0.3"/>
  <ignoredErrors>
    <ignoredError sqref="D10:D11 D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3844-E8BA-6E4F-A48D-8EA6FDC46593}">
  <dimension ref="A1:M24"/>
  <sheetViews>
    <sheetView workbookViewId="0">
      <selection activeCell="E4" sqref="A1:F20"/>
    </sheetView>
  </sheetViews>
  <sheetFormatPr baseColWidth="10" defaultRowHeight="16" x14ac:dyDescent="0.2"/>
  <cols>
    <col min="2" max="2" width="14.1640625" customWidth="1"/>
    <col min="3" max="3" width="6.83203125" customWidth="1"/>
    <col min="4" max="4" width="7.1640625" customWidth="1"/>
    <col min="5" max="5" width="8" customWidth="1"/>
    <col min="6" max="6" width="4.6640625" customWidth="1"/>
  </cols>
  <sheetData>
    <row r="1" spans="1:13" ht="83" x14ac:dyDescent="0.2">
      <c r="A1" t="s">
        <v>25</v>
      </c>
      <c r="C1" s="15" t="s">
        <v>54</v>
      </c>
      <c r="D1" s="15" t="s">
        <v>56</v>
      </c>
      <c r="E1" s="15" t="s">
        <v>57</v>
      </c>
      <c r="F1" s="15" t="s">
        <v>55</v>
      </c>
      <c r="H1" s="15" t="s">
        <v>54</v>
      </c>
      <c r="I1" s="15" t="s">
        <v>56</v>
      </c>
      <c r="J1" s="15" t="s">
        <v>57</v>
      </c>
      <c r="K1" s="15" t="s">
        <v>55</v>
      </c>
      <c r="M1" s="15" t="s">
        <v>59</v>
      </c>
    </row>
    <row r="2" spans="1:13" x14ac:dyDescent="0.2">
      <c r="B2" t="s">
        <v>58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6</v>
      </c>
      <c r="B4" t="s">
        <v>7</v>
      </c>
      <c r="C4">
        <v>10</v>
      </c>
      <c r="D4">
        <v>19</v>
      </c>
      <c r="E4">
        <v>93</v>
      </c>
      <c r="F4">
        <v>1</v>
      </c>
      <c r="H4" s="16">
        <f>C4/C$2</f>
        <v>1</v>
      </c>
      <c r="I4" s="16">
        <f t="shared" ref="I4:K19" si="0">D4/D$2</f>
        <v>0.95</v>
      </c>
      <c r="J4" s="16">
        <f t="shared" si="0"/>
        <v>0.93</v>
      </c>
      <c r="K4" s="16">
        <f t="shared" si="0"/>
        <v>1</v>
      </c>
      <c r="M4" s="16" t="b">
        <f>OR(H4&lt;0.5, I4&lt;0.5, J4&lt;0.5, K4&lt;0.5)</f>
        <v>0</v>
      </c>
    </row>
    <row r="5" spans="1:13" x14ac:dyDescent="0.2">
      <c r="A5" t="s">
        <v>8</v>
      </c>
      <c r="B5" t="s">
        <v>9</v>
      </c>
      <c r="C5">
        <v>9</v>
      </c>
      <c r="D5">
        <v>20</v>
      </c>
      <c r="E5">
        <v>100</v>
      </c>
      <c r="F5">
        <v>1</v>
      </c>
      <c r="H5" s="16">
        <f t="shared" ref="H5:H20" si="1">C5/C$2</f>
        <v>0.9</v>
      </c>
      <c r="I5" s="16">
        <f t="shared" si="0"/>
        <v>1</v>
      </c>
      <c r="J5" s="16">
        <f t="shared" si="0"/>
        <v>1</v>
      </c>
      <c r="K5" s="16">
        <f t="shared" si="0"/>
        <v>1</v>
      </c>
      <c r="M5" s="16" t="b">
        <f t="shared" ref="M5:M20" si="2">OR(H5&lt;0.5, I5&lt;0.5, J5&lt;0.5, K5&lt;0.5)</f>
        <v>0</v>
      </c>
    </row>
    <row r="6" spans="1:13" x14ac:dyDescent="0.2">
      <c r="A6" t="s">
        <v>26</v>
      </c>
      <c r="B6" t="s">
        <v>11</v>
      </c>
      <c r="C6">
        <v>8</v>
      </c>
      <c r="D6">
        <v>17</v>
      </c>
      <c r="E6">
        <v>82</v>
      </c>
      <c r="F6">
        <v>1</v>
      </c>
      <c r="H6" s="16">
        <f t="shared" si="1"/>
        <v>0.8</v>
      </c>
      <c r="I6" s="16">
        <f t="shared" si="0"/>
        <v>0.85</v>
      </c>
      <c r="J6" s="16">
        <f t="shared" si="0"/>
        <v>0.82</v>
      </c>
      <c r="K6" s="16">
        <f t="shared" si="0"/>
        <v>1</v>
      </c>
      <c r="M6" s="16" t="b">
        <f t="shared" si="2"/>
        <v>0</v>
      </c>
    </row>
    <row r="7" spans="1:13" x14ac:dyDescent="0.2">
      <c r="A7" t="s">
        <v>27</v>
      </c>
      <c r="B7" t="s">
        <v>41</v>
      </c>
      <c r="C7">
        <v>9</v>
      </c>
      <c r="D7">
        <v>10</v>
      </c>
      <c r="E7">
        <v>73</v>
      </c>
      <c r="F7">
        <v>1</v>
      </c>
      <c r="H7" s="16">
        <f t="shared" si="1"/>
        <v>0.9</v>
      </c>
      <c r="I7" s="16">
        <f t="shared" si="0"/>
        <v>0.5</v>
      </c>
      <c r="J7" s="16">
        <f t="shared" si="0"/>
        <v>0.73</v>
      </c>
      <c r="K7" s="16">
        <f t="shared" si="0"/>
        <v>1</v>
      </c>
      <c r="M7" s="16" t="b">
        <f t="shared" si="2"/>
        <v>0</v>
      </c>
    </row>
    <row r="8" spans="1:13" x14ac:dyDescent="0.2">
      <c r="A8" t="s">
        <v>28</v>
      </c>
      <c r="B8" t="s">
        <v>15</v>
      </c>
      <c r="C8">
        <v>10</v>
      </c>
      <c r="D8">
        <v>20</v>
      </c>
      <c r="E8">
        <v>59</v>
      </c>
      <c r="F8">
        <v>1</v>
      </c>
      <c r="H8" s="16">
        <f t="shared" si="1"/>
        <v>1</v>
      </c>
      <c r="I8" s="16">
        <f t="shared" si="0"/>
        <v>1</v>
      </c>
      <c r="J8" s="16">
        <f t="shared" si="0"/>
        <v>0.59</v>
      </c>
      <c r="K8" s="16">
        <f t="shared" si="0"/>
        <v>1</v>
      </c>
      <c r="M8" s="16" t="b">
        <f t="shared" si="2"/>
        <v>0</v>
      </c>
    </row>
    <row r="9" spans="1:13" x14ac:dyDescent="0.2">
      <c r="A9" t="s">
        <v>29</v>
      </c>
      <c r="B9" t="s">
        <v>42</v>
      </c>
      <c r="C9">
        <v>9</v>
      </c>
      <c r="D9">
        <v>17</v>
      </c>
      <c r="E9">
        <v>100</v>
      </c>
      <c r="F9">
        <v>1</v>
      </c>
      <c r="H9" s="16">
        <f t="shared" si="1"/>
        <v>0.9</v>
      </c>
      <c r="I9" s="16">
        <f t="shared" si="0"/>
        <v>0.85</v>
      </c>
      <c r="J9" s="16">
        <f t="shared" si="0"/>
        <v>1</v>
      </c>
      <c r="K9" s="16">
        <f t="shared" si="0"/>
        <v>1</v>
      </c>
      <c r="M9" s="16" t="b">
        <f t="shared" si="2"/>
        <v>0</v>
      </c>
    </row>
    <row r="10" spans="1:13" x14ac:dyDescent="0.2">
      <c r="A10" t="s">
        <v>30</v>
      </c>
      <c r="B10" t="s">
        <v>43</v>
      </c>
      <c r="C10">
        <v>8</v>
      </c>
      <c r="D10">
        <v>20</v>
      </c>
      <c r="E10">
        <v>100</v>
      </c>
      <c r="F10">
        <v>0</v>
      </c>
      <c r="H10" s="16">
        <f t="shared" si="1"/>
        <v>0.8</v>
      </c>
      <c r="I10" s="16">
        <f t="shared" si="0"/>
        <v>1</v>
      </c>
      <c r="J10" s="16">
        <f t="shared" si="0"/>
        <v>1</v>
      </c>
      <c r="K10" s="16">
        <f t="shared" si="0"/>
        <v>0</v>
      </c>
      <c r="M10" s="16" t="b">
        <f t="shared" si="2"/>
        <v>1</v>
      </c>
    </row>
    <row r="11" spans="1:13" x14ac:dyDescent="0.2">
      <c r="A11" t="s">
        <v>31</v>
      </c>
      <c r="B11" t="s">
        <v>44</v>
      </c>
      <c r="C11">
        <v>5</v>
      </c>
      <c r="D11">
        <v>6</v>
      </c>
      <c r="E11">
        <v>100</v>
      </c>
      <c r="F11">
        <v>1</v>
      </c>
      <c r="H11" s="16">
        <f t="shared" si="1"/>
        <v>0.5</v>
      </c>
      <c r="I11" s="16">
        <f t="shared" si="0"/>
        <v>0.3</v>
      </c>
      <c r="J11" s="16">
        <f t="shared" si="0"/>
        <v>1</v>
      </c>
      <c r="K11" s="16">
        <f t="shared" si="0"/>
        <v>1</v>
      </c>
      <c r="M11" s="16" t="b">
        <f t="shared" si="2"/>
        <v>1</v>
      </c>
    </row>
    <row r="12" spans="1:13" x14ac:dyDescent="0.2">
      <c r="A12" t="s">
        <v>32</v>
      </c>
      <c r="B12" t="s">
        <v>45</v>
      </c>
      <c r="C12">
        <v>10</v>
      </c>
      <c r="D12">
        <v>20</v>
      </c>
      <c r="E12">
        <v>67</v>
      </c>
      <c r="F12">
        <v>1</v>
      </c>
      <c r="H12" s="16">
        <f t="shared" si="1"/>
        <v>1</v>
      </c>
      <c r="I12" s="16">
        <f t="shared" si="0"/>
        <v>1</v>
      </c>
      <c r="J12" s="16">
        <f t="shared" si="0"/>
        <v>0.67</v>
      </c>
      <c r="K12" s="16">
        <f t="shared" si="0"/>
        <v>1</v>
      </c>
      <c r="M12" s="16" t="b">
        <f t="shared" si="2"/>
        <v>0</v>
      </c>
    </row>
    <row r="13" spans="1:13" x14ac:dyDescent="0.2">
      <c r="A13" t="s">
        <v>33</v>
      </c>
      <c r="B13" t="s">
        <v>46</v>
      </c>
      <c r="C13">
        <v>9</v>
      </c>
      <c r="D13">
        <v>20</v>
      </c>
      <c r="E13">
        <v>70</v>
      </c>
      <c r="F13">
        <v>1</v>
      </c>
      <c r="H13" s="16">
        <f t="shared" si="1"/>
        <v>0.9</v>
      </c>
      <c r="I13" s="16">
        <f t="shared" si="0"/>
        <v>1</v>
      </c>
      <c r="J13" s="16">
        <f t="shared" si="0"/>
        <v>0.7</v>
      </c>
      <c r="K13" s="16">
        <f t="shared" si="0"/>
        <v>1</v>
      </c>
      <c r="M13" s="16" t="b">
        <f t="shared" si="2"/>
        <v>0</v>
      </c>
    </row>
    <row r="14" spans="1:13" x14ac:dyDescent="0.2">
      <c r="A14" t="s">
        <v>34</v>
      </c>
      <c r="B14" t="s">
        <v>47</v>
      </c>
      <c r="C14">
        <v>10</v>
      </c>
      <c r="D14">
        <v>19</v>
      </c>
      <c r="E14">
        <v>80</v>
      </c>
      <c r="F14">
        <v>1</v>
      </c>
      <c r="H14" s="16">
        <f t="shared" si="1"/>
        <v>1</v>
      </c>
      <c r="I14" s="16">
        <f t="shared" si="0"/>
        <v>0.95</v>
      </c>
      <c r="J14" s="16">
        <f t="shared" si="0"/>
        <v>0.8</v>
      </c>
      <c r="K14" s="16">
        <f t="shared" si="0"/>
        <v>1</v>
      </c>
      <c r="M14" s="16" t="b">
        <f t="shared" si="2"/>
        <v>0</v>
      </c>
    </row>
    <row r="15" spans="1:13" x14ac:dyDescent="0.2">
      <c r="A15" t="s">
        <v>35</v>
      </c>
      <c r="B15" t="s">
        <v>48</v>
      </c>
      <c r="C15">
        <v>8</v>
      </c>
      <c r="D15">
        <v>17</v>
      </c>
      <c r="E15">
        <v>90</v>
      </c>
      <c r="F15">
        <v>1</v>
      </c>
      <c r="H15" s="16">
        <f t="shared" si="1"/>
        <v>0.8</v>
      </c>
      <c r="I15" s="16">
        <f t="shared" si="0"/>
        <v>0.85</v>
      </c>
      <c r="J15" s="16">
        <f t="shared" si="0"/>
        <v>0.9</v>
      </c>
      <c r="K15" s="16">
        <f t="shared" si="0"/>
        <v>1</v>
      </c>
      <c r="M15" s="16" t="b">
        <f t="shared" si="2"/>
        <v>0</v>
      </c>
    </row>
    <row r="16" spans="1:13" x14ac:dyDescent="0.2">
      <c r="A16" t="s">
        <v>36</v>
      </c>
      <c r="B16" t="s">
        <v>49</v>
      </c>
      <c r="C16">
        <v>9</v>
      </c>
      <c r="D16">
        <v>19</v>
      </c>
      <c r="E16">
        <v>45</v>
      </c>
      <c r="F16">
        <v>0</v>
      </c>
      <c r="H16" s="16">
        <f t="shared" si="1"/>
        <v>0.9</v>
      </c>
      <c r="I16" s="16">
        <f t="shared" si="0"/>
        <v>0.95</v>
      </c>
      <c r="J16" s="16">
        <f t="shared" si="0"/>
        <v>0.45</v>
      </c>
      <c r="K16" s="16">
        <f t="shared" si="0"/>
        <v>0</v>
      </c>
      <c r="M16" s="16" t="b">
        <f t="shared" si="2"/>
        <v>1</v>
      </c>
    </row>
    <row r="17" spans="1:13" x14ac:dyDescent="0.2">
      <c r="A17" t="s">
        <v>37</v>
      </c>
      <c r="B17" t="s">
        <v>50</v>
      </c>
      <c r="C17">
        <v>7</v>
      </c>
      <c r="D17">
        <v>20</v>
      </c>
      <c r="E17">
        <v>90</v>
      </c>
      <c r="F17">
        <v>1</v>
      </c>
      <c r="H17" s="16">
        <f t="shared" si="1"/>
        <v>0.7</v>
      </c>
      <c r="I17" s="16">
        <f t="shared" si="0"/>
        <v>1</v>
      </c>
      <c r="J17" s="16">
        <f t="shared" si="0"/>
        <v>0.9</v>
      </c>
      <c r="K17" s="16">
        <f t="shared" si="0"/>
        <v>1</v>
      </c>
      <c r="M17" s="16" t="b">
        <f t="shared" si="2"/>
        <v>0</v>
      </c>
    </row>
    <row r="18" spans="1:13" x14ac:dyDescent="0.2">
      <c r="A18" t="s">
        <v>38</v>
      </c>
      <c r="B18" t="s">
        <v>51</v>
      </c>
      <c r="C18">
        <v>10</v>
      </c>
      <c r="D18">
        <v>10</v>
      </c>
      <c r="E18">
        <v>80</v>
      </c>
      <c r="F18">
        <v>1</v>
      </c>
      <c r="H18" s="16">
        <f t="shared" si="1"/>
        <v>1</v>
      </c>
      <c r="I18" s="16">
        <f t="shared" si="0"/>
        <v>0.5</v>
      </c>
      <c r="J18" s="16">
        <f t="shared" si="0"/>
        <v>0.8</v>
      </c>
      <c r="K18" s="16">
        <f t="shared" si="0"/>
        <v>1</v>
      </c>
      <c r="M18" s="16" t="b">
        <f t="shared" si="2"/>
        <v>0</v>
      </c>
    </row>
    <row r="19" spans="1:13" x14ac:dyDescent="0.2">
      <c r="A19" t="s">
        <v>39</v>
      </c>
      <c r="B19" t="s">
        <v>52</v>
      </c>
      <c r="C19">
        <v>11</v>
      </c>
      <c r="D19">
        <v>20</v>
      </c>
      <c r="E19">
        <v>69</v>
      </c>
      <c r="F19">
        <v>1</v>
      </c>
      <c r="H19" s="16">
        <f t="shared" si="1"/>
        <v>1.1000000000000001</v>
      </c>
      <c r="I19" s="16">
        <f t="shared" si="0"/>
        <v>1</v>
      </c>
      <c r="J19" s="16">
        <f t="shared" si="0"/>
        <v>0.69</v>
      </c>
      <c r="K19" s="16">
        <f t="shared" si="0"/>
        <v>1</v>
      </c>
      <c r="M19" s="16" t="b">
        <f t="shared" si="2"/>
        <v>0</v>
      </c>
    </row>
    <row r="20" spans="1:13" x14ac:dyDescent="0.2">
      <c r="A20" t="s">
        <v>40</v>
      </c>
      <c r="B20" t="s">
        <v>53</v>
      </c>
      <c r="C20">
        <v>10</v>
      </c>
      <c r="D20">
        <v>14</v>
      </c>
      <c r="E20">
        <v>90</v>
      </c>
      <c r="F20">
        <v>1</v>
      </c>
      <c r="H20" s="16">
        <f t="shared" si="1"/>
        <v>1</v>
      </c>
      <c r="I20" s="16">
        <f t="shared" ref="I20" si="3">D20/D$2</f>
        <v>0.7</v>
      </c>
      <c r="J20" s="16">
        <f t="shared" ref="J20" si="4">E20/E$2</f>
        <v>0.9</v>
      </c>
      <c r="K20" s="16">
        <f t="shared" ref="K20" si="5">F20/F$2</f>
        <v>1</v>
      </c>
      <c r="M20" s="16" t="b">
        <f t="shared" si="2"/>
        <v>0</v>
      </c>
    </row>
    <row r="22" spans="1:13" x14ac:dyDescent="0.2">
      <c r="A22" t="s">
        <v>16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6">
        <f>MAX(H4:H20)</f>
        <v>1.1000000000000001</v>
      </c>
      <c r="I22" s="16">
        <f t="shared" ref="I22:K22" si="7">MAX(I4:I20)</f>
        <v>1</v>
      </c>
      <c r="J22" s="16">
        <f t="shared" si="7"/>
        <v>1</v>
      </c>
      <c r="K22" s="16">
        <f t="shared" si="7"/>
        <v>1</v>
      </c>
    </row>
    <row r="23" spans="1:13" x14ac:dyDescent="0.2">
      <c r="A23" t="s">
        <v>17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16">
        <f>MIN(H4:H20)</f>
        <v>0.5</v>
      </c>
      <c r="I23" s="16">
        <f t="shared" ref="I23:K23" si="9">MIN(I4:I20)</f>
        <v>0.3</v>
      </c>
      <c r="J23" s="16">
        <f t="shared" si="9"/>
        <v>0.45</v>
      </c>
      <c r="K23" s="16">
        <f t="shared" si="9"/>
        <v>0</v>
      </c>
    </row>
    <row r="24" spans="1:13" x14ac:dyDescent="0.2">
      <c r="A24" t="s">
        <v>18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16">
        <f>AVERAGE(H4:H20)</f>
        <v>0.89411764705882346</v>
      </c>
      <c r="I24" s="16">
        <f t="shared" ref="I24:K24" si="11">AVERAGE(I4:I20)</f>
        <v>0.84705882352941153</v>
      </c>
      <c r="J24" s="16">
        <f t="shared" si="11"/>
        <v>0.81647058823529417</v>
      </c>
      <c r="K24" s="16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E6DA-2F72-8840-AE45-00B31540E095}">
  <dimension ref="A1:L9"/>
  <sheetViews>
    <sheetView workbookViewId="0">
      <selection activeCell="D1" sqref="D1"/>
    </sheetView>
  </sheetViews>
  <sheetFormatPr baseColWidth="10" defaultRowHeight="16" x14ac:dyDescent="0.2"/>
  <cols>
    <col min="1" max="1" width="19" customWidth="1"/>
  </cols>
  <sheetData>
    <row r="1" spans="1:12" x14ac:dyDescent="0.2">
      <c r="A1" t="s">
        <v>60</v>
      </c>
      <c r="D1" t="s">
        <v>20</v>
      </c>
    </row>
    <row r="4" spans="1:12" x14ac:dyDescent="0.2">
      <c r="A4" t="s">
        <v>61</v>
      </c>
      <c r="B4" s="17" t="s">
        <v>5</v>
      </c>
      <c r="C4" s="17">
        <v>3</v>
      </c>
      <c r="D4" s="18" t="s">
        <v>67</v>
      </c>
      <c r="E4" s="18">
        <v>5</v>
      </c>
      <c r="F4" s="19" t="s">
        <v>68</v>
      </c>
      <c r="G4" s="19">
        <v>4</v>
      </c>
      <c r="H4" s="20" t="s">
        <v>69</v>
      </c>
      <c r="I4" s="20">
        <v>3</v>
      </c>
      <c r="J4" s="21" t="s">
        <v>70</v>
      </c>
      <c r="K4" s="21">
        <v>1</v>
      </c>
      <c r="L4" t="s">
        <v>19</v>
      </c>
    </row>
    <row r="5" spans="1:12" x14ac:dyDescent="0.2">
      <c r="A5" t="s">
        <v>62</v>
      </c>
      <c r="B5" s="17">
        <v>1</v>
      </c>
      <c r="C5" s="17">
        <f>C$4*B5</f>
        <v>3</v>
      </c>
      <c r="D5" s="18">
        <v>5</v>
      </c>
      <c r="E5" s="18">
        <f>E$4*D5</f>
        <v>25</v>
      </c>
      <c r="F5" s="19">
        <v>1</v>
      </c>
      <c r="G5" s="19">
        <f>G$4*F5</f>
        <v>4</v>
      </c>
      <c r="H5" s="20">
        <v>4</v>
      </c>
      <c r="I5" s="20">
        <f>I$4*H5</f>
        <v>12</v>
      </c>
      <c r="J5" s="21">
        <v>5</v>
      </c>
      <c r="K5" s="21">
        <f>K$4*J5</f>
        <v>5</v>
      </c>
      <c r="L5">
        <f>SUM(C5,E5,G5,I5,K5)</f>
        <v>49</v>
      </c>
    </row>
    <row r="6" spans="1:12" x14ac:dyDescent="0.2">
      <c r="A6" t="s">
        <v>63</v>
      </c>
      <c r="B6" s="17">
        <v>4</v>
      </c>
      <c r="C6" s="17">
        <f t="shared" ref="C6:E9" si="0">C$4*B6</f>
        <v>12</v>
      </c>
      <c r="D6" s="18">
        <v>4</v>
      </c>
      <c r="E6" s="18">
        <f t="shared" si="0"/>
        <v>20</v>
      </c>
      <c r="F6" s="19">
        <v>3</v>
      </c>
      <c r="G6" s="19">
        <f t="shared" ref="G6" si="1">G$4*F6</f>
        <v>12</v>
      </c>
      <c r="H6" s="20">
        <v>2</v>
      </c>
      <c r="I6" s="20">
        <f t="shared" ref="I6" si="2">I$4*H6</f>
        <v>6</v>
      </c>
      <c r="J6" s="21">
        <v>1</v>
      </c>
      <c r="K6" s="21">
        <f t="shared" ref="K6" si="3">K$4*J6</f>
        <v>1</v>
      </c>
      <c r="L6">
        <f t="shared" ref="L6:L9" si="4">SUM(C6,E6,G6,I6,K6)</f>
        <v>51</v>
      </c>
    </row>
    <row r="7" spans="1:12" x14ac:dyDescent="0.2">
      <c r="A7" t="s">
        <v>64</v>
      </c>
      <c r="B7" s="17">
        <v>5</v>
      </c>
      <c r="C7" s="17">
        <f t="shared" si="0"/>
        <v>15</v>
      </c>
      <c r="D7" s="18">
        <v>1</v>
      </c>
      <c r="E7" s="18">
        <f t="shared" si="0"/>
        <v>5</v>
      </c>
      <c r="F7" s="19">
        <v>5</v>
      </c>
      <c r="G7" s="19">
        <f t="shared" ref="G7" si="5">G$4*F7</f>
        <v>20</v>
      </c>
      <c r="H7" s="20">
        <v>3</v>
      </c>
      <c r="I7" s="20">
        <f t="shared" ref="I7" si="6">I$4*H7</f>
        <v>9</v>
      </c>
      <c r="J7" s="21">
        <v>3</v>
      </c>
      <c r="K7" s="21">
        <f t="shared" ref="K7" si="7">K$4*J7</f>
        <v>3</v>
      </c>
      <c r="L7">
        <f t="shared" si="4"/>
        <v>52</v>
      </c>
    </row>
    <row r="8" spans="1:12" x14ac:dyDescent="0.2">
      <c r="A8" t="s">
        <v>65</v>
      </c>
      <c r="B8" s="17">
        <v>3</v>
      </c>
      <c r="C8" s="17">
        <f t="shared" si="0"/>
        <v>9</v>
      </c>
      <c r="D8" s="18">
        <v>5</v>
      </c>
      <c r="E8" s="18">
        <f t="shared" si="0"/>
        <v>25</v>
      </c>
      <c r="F8" s="19">
        <v>4</v>
      </c>
      <c r="G8" s="19">
        <f t="shared" ref="G8" si="8">G$4*F8</f>
        <v>16</v>
      </c>
      <c r="H8" s="20">
        <v>4</v>
      </c>
      <c r="I8" s="20">
        <f t="shared" ref="I8" si="9">I$4*H8</f>
        <v>12</v>
      </c>
      <c r="J8" s="21">
        <v>3</v>
      </c>
      <c r="K8" s="21">
        <f t="shared" ref="K8" si="10">K$4*J8</f>
        <v>3</v>
      </c>
      <c r="L8">
        <f t="shared" si="4"/>
        <v>65</v>
      </c>
    </row>
    <row r="9" spans="1:12" x14ac:dyDescent="0.2">
      <c r="A9" t="s">
        <v>66</v>
      </c>
      <c r="B9" s="17">
        <v>3</v>
      </c>
      <c r="C9" s="17">
        <f t="shared" si="0"/>
        <v>9</v>
      </c>
      <c r="D9" s="18">
        <v>5</v>
      </c>
      <c r="E9" s="18">
        <f t="shared" si="0"/>
        <v>25</v>
      </c>
      <c r="F9" s="19">
        <v>2</v>
      </c>
      <c r="G9" s="19">
        <f t="shared" ref="G9" si="11">G$4*F9</f>
        <v>8</v>
      </c>
      <c r="H9" s="20">
        <v>2</v>
      </c>
      <c r="I9" s="20">
        <f t="shared" ref="I9" si="12">I$4*H9</f>
        <v>6</v>
      </c>
      <c r="J9" s="21">
        <v>5</v>
      </c>
      <c r="K9" s="21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20FD-D5B7-7248-AC34-43ED5C40365F}">
  <dimension ref="A1:J172"/>
  <sheetViews>
    <sheetView tabSelected="1" workbookViewId="0">
      <selection activeCell="N10" sqref="N10"/>
    </sheetView>
  </sheetViews>
  <sheetFormatPr baseColWidth="10" defaultRowHeight="16" x14ac:dyDescent="0.2"/>
  <cols>
    <col min="3" max="3" width="12.5" customWidth="1"/>
    <col min="4" max="4" width="16.6640625" customWidth="1"/>
    <col min="8" max="8" width="14.83203125" customWidth="1"/>
    <col min="9" max="10" width="13.1640625" customWidth="1"/>
  </cols>
  <sheetData>
    <row r="1" spans="1:10" x14ac:dyDescent="0.2">
      <c r="A1" t="s">
        <v>71</v>
      </c>
      <c r="B1" t="s">
        <v>79</v>
      </c>
      <c r="C1" t="s">
        <v>72</v>
      </c>
      <c r="D1" t="s">
        <v>73</v>
      </c>
      <c r="E1" t="s">
        <v>74</v>
      </c>
      <c r="F1" t="s">
        <v>80</v>
      </c>
      <c r="G1" t="s">
        <v>75</v>
      </c>
      <c r="H1" t="s">
        <v>76</v>
      </c>
      <c r="I1" t="s">
        <v>77</v>
      </c>
      <c r="J1" t="s">
        <v>78</v>
      </c>
    </row>
    <row r="2" spans="1:10" x14ac:dyDescent="0.2">
      <c r="A2" s="22" t="s">
        <v>81</v>
      </c>
      <c r="B2" s="23">
        <v>1001</v>
      </c>
      <c r="C2">
        <v>9822</v>
      </c>
      <c r="D2" t="s">
        <v>82</v>
      </c>
      <c r="E2">
        <v>58.3</v>
      </c>
      <c r="F2">
        <v>98.4</v>
      </c>
      <c r="I2" t="s">
        <v>83</v>
      </c>
      <c r="J2" t="s">
        <v>84</v>
      </c>
    </row>
    <row r="3" spans="1:10" x14ac:dyDescent="0.2">
      <c r="A3" s="22" t="s">
        <v>81</v>
      </c>
      <c r="B3" s="23">
        <v>1002</v>
      </c>
      <c r="C3">
        <v>2877</v>
      </c>
      <c r="D3" t="s">
        <v>85</v>
      </c>
      <c r="E3">
        <v>11.4</v>
      </c>
      <c r="F3">
        <v>16.3</v>
      </c>
      <c r="I3" t="s">
        <v>86</v>
      </c>
      <c r="J3" t="s">
        <v>87</v>
      </c>
    </row>
    <row r="4" spans="1:10" x14ac:dyDescent="0.2">
      <c r="A4" s="22" t="s">
        <v>81</v>
      </c>
      <c r="B4" s="23">
        <v>1003</v>
      </c>
      <c r="C4">
        <v>2499</v>
      </c>
      <c r="D4" t="s">
        <v>88</v>
      </c>
      <c r="E4">
        <v>6.2</v>
      </c>
      <c r="F4">
        <v>9.1999999999999993</v>
      </c>
      <c r="I4" t="s">
        <v>89</v>
      </c>
      <c r="J4" t="s">
        <v>90</v>
      </c>
    </row>
    <row r="5" spans="1:10" x14ac:dyDescent="0.2">
      <c r="A5" s="22" t="s">
        <v>81</v>
      </c>
      <c r="B5" s="23">
        <v>1004</v>
      </c>
      <c r="C5">
        <v>8722</v>
      </c>
      <c r="D5" t="s">
        <v>91</v>
      </c>
      <c r="E5">
        <v>344</v>
      </c>
      <c r="F5">
        <v>502</v>
      </c>
      <c r="I5" t="s">
        <v>83</v>
      </c>
      <c r="J5" t="s">
        <v>90</v>
      </c>
    </row>
    <row r="6" spans="1:10" x14ac:dyDescent="0.2">
      <c r="A6" s="22" t="s">
        <v>81</v>
      </c>
      <c r="B6" s="23">
        <v>1005</v>
      </c>
      <c r="C6">
        <v>1109</v>
      </c>
      <c r="D6" t="s">
        <v>92</v>
      </c>
      <c r="E6">
        <v>3</v>
      </c>
      <c r="F6">
        <v>8</v>
      </c>
      <c r="I6" t="s">
        <v>89</v>
      </c>
      <c r="J6" t="s">
        <v>90</v>
      </c>
    </row>
    <row r="7" spans="1:10" x14ac:dyDescent="0.2">
      <c r="A7" s="22" t="s">
        <v>81</v>
      </c>
      <c r="B7" s="23">
        <v>1006</v>
      </c>
      <c r="C7">
        <v>9822</v>
      </c>
      <c r="D7" t="s">
        <v>82</v>
      </c>
      <c r="E7">
        <v>58.3</v>
      </c>
      <c r="F7">
        <v>98.4</v>
      </c>
      <c r="I7" t="s">
        <v>89</v>
      </c>
      <c r="J7" t="s">
        <v>90</v>
      </c>
    </row>
    <row r="8" spans="1:10" x14ac:dyDescent="0.2">
      <c r="A8" s="22" t="s">
        <v>81</v>
      </c>
      <c r="B8" s="23">
        <v>1007</v>
      </c>
      <c r="C8">
        <v>1109</v>
      </c>
      <c r="D8" t="s">
        <v>92</v>
      </c>
      <c r="E8">
        <v>3</v>
      </c>
      <c r="F8">
        <v>8</v>
      </c>
      <c r="I8" t="s">
        <v>93</v>
      </c>
      <c r="J8" t="s">
        <v>84</v>
      </c>
    </row>
    <row r="9" spans="1:10" x14ac:dyDescent="0.2">
      <c r="A9" s="22" t="s">
        <v>81</v>
      </c>
      <c r="B9" s="23">
        <v>1008</v>
      </c>
      <c r="C9">
        <v>2877</v>
      </c>
      <c r="D9" t="s">
        <v>85</v>
      </c>
      <c r="E9">
        <v>11.4</v>
      </c>
      <c r="F9">
        <v>16.3</v>
      </c>
      <c r="I9" t="s">
        <v>89</v>
      </c>
      <c r="J9" t="s">
        <v>84</v>
      </c>
    </row>
    <row r="10" spans="1:10" x14ac:dyDescent="0.2">
      <c r="A10" s="22" t="s">
        <v>81</v>
      </c>
      <c r="B10" s="23">
        <v>1009</v>
      </c>
      <c r="C10">
        <v>1109</v>
      </c>
      <c r="D10" t="s">
        <v>92</v>
      </c>
      <c r="E10">
        <v>3</v>
      </c>
      <c r="F10">
        <v>8</v>
      </c>
      <c r="I10" t="s">
        <v>89</v>
      </c>
      <c r="J10" t="s">
        <v>90</v>
      </c>
    </row>
    <row r="11" spans="1:10" x14ac:dyDescent="0.2">
      <c r="A11" s="22" t="s">
        <v>81</v>
      </c>
      <c r="B11" s="23">
        <v>1010</v>
      </c>
      <c r="C11">
        <v>2877</v>
      </c>
      <c r="D11" t="s">
        <v>85</v>
      </c>
      <c r="E11">
        <v>11.4</v>
      </c>
      <c r="F11">
        <v>16.3</v>
      </c>
      <c r="I11" t="s">
        <v>86</v>
      </c>
      <c r="J11" t="s">
        <v>94</v>
      </c>
    </row>
    <row r="12" spans="1:10" x14ac:dyDescent="0.2">
      <c r="A12" s="22" t="s">
        <v>81</v>
      </c>
      <c r="B12" s="23">
        <v>1011</v>
      </c>
      <c r="C12">
        <v>2877</v>
      </c>
      <c r="D12" t="s">
        <v>85</v>
      </c>
      <c r="E12">
        <v>11.4</v>
      </c>
      <c r="F12">
        <v>16.3</v>
      </c>
      <c r="I12" t="s">
        <v>86</v>
      </c>
      <c r="J12" t="s">
        <v>90</v>
      </c>
    </row>
    <row r="13" spans="1:10" x14ac:dyDescent="0.2">
      <c r="A13" s="22" t="s">
        <v>81</v>
      </c>
      <c r="B13" s="23">
        <v>1012</v>
      </c>
      <c r="C13">
        <v>4421</v>
      </c>
      <c r="D13" t="s">
        <v>95</v>
      </c>
      <c r="E13">
        <v>45</v>
      </c>
      <c r="F13">
        <v>87</v>
      </c>
      <c r="I13" t="s">
        <v>89</v>
      </c>
      <c r="J13" t="s">
        <v>84</v>
      </c>
    </row>
    <row r="14" spans="1:10" x14ac:dyDescent="0.2">
      <c r="A14" s="22" t="s">
        <v>81</v>
      </c>
      <c r="B14" s="23">
        <v>1013</v>
      </c>
      <c r="C14">
        <v>9212</v>
      </c>
      <c r="D14" t="s">
        <v>96</v>
      </c>
      <c r="E14">
        <v>4</v>
      </c>
      <c r="F14">
        <v>7</v>
      </c>
      <c r="I14" t="s">
        <v>93</v>
      </c>
      <c r="J14" t="s">
        <v>94</v>
      </c>
    </row>
    <row r="15" spans="1:10" x14ac:dyDescent="0.2">
      <c r="A15" s="22" t="s">
        <v>81</v>
      </c>
      <c r="B15" s="23">
        <v>1014</v>
      </c>
      <c r="C15">
        <v>8722</v>
      </c>
      <c r="D15" t="s">
        <v>91</v>
      </c>
      <c r="E15">
        <v>344</v>
      </c>
      <c r="F15">
        <v>502</v>
      </c>
      <c r="I15" t="s">
        <v>83</v>
      </c>
      <c r="J15" t="s">
        <v>87</v>
      </c>
    </row>
    <row r="16" spans="1:10" x14ac:dyDescent="0.2">
      <c r="A16" s="22" t="s">
        <v>81</v>
      </c>
      <c r="B16" s="23">
        <v>1015</v>
      </c>
      <c r="C16">
        <v>2877</v>
      </c>
      <c r="D16" t="s">
        <v>85</v>
      </c>
      <c r="E16">
        <v>11.4</v>
      </c>
      <c r="F16">
        <v>16.3</v>
      </c>
      <c r="I16" t="s">
        <v>93</v>
      </c>
      <c r="J16" t="s">
        <v>90</v>
      </c>
    </row>
    <row r="17" spans="1:10" x14ac:dyDescent="0.2">
      <c r="A17" s="22" t="s">
        <v>81</v>
      </c>
      <c r="B17" s="23">
        <v>1016</v>
      </c>
      <c r="C17">
        <v>2499</v>
      </c>
      <c r="D17" t="s">
        <v>88</v>
      </c>
      <c r="E17">
        <v>6.2</v>
      </c>
      <c r="F17">
        <v>9.1999999999999993</v>
      </c>
      <c r="I17" t="s">
        <v>89</v>
      </c>
      <c r="J17" t="s">
        <v>87</v>
      </c>
    </row>
    <row r="18" spans="1:10" x14ac:dyDescent="0.2">
      <c r="A18" s="22" t="s">
        <v>97</v>
      </c>
      <c r="B18" s="23">
        <v>1017</v>
      </c>
      <c r="C18">
        <v>2242</v>
      </c>
      <c r="D18" t="s">
        <v>98</v>
      </c>
      <c r="E18">
        <v>60</v>
      </c>
      <c r="F18">
        <v>124</v>
      </c>
      <c r="I18" t="s">
        <v>86</v>
      </c>
      <c r="J18" t="s">
        <v>84</v>
      </c>
    </row>
    <row r="19" spans="1:10" x14ac:dyDescent="0.2">
      <c r="A19" s="22" t="s">
        <v>97</v>
      </c>
      <c r="B19" s="23">
        <v>1018</v>
      </c>
      <c r="C19">
        <v>1109</v>
      </c>
      <c r="D19" t="s">
        <v>92</v>
      </c>
      <c r="E19">
        <v>3</v>
      </c>
      <c r="F19">
        <v>8</v>
      </c>
      <c r="I19" t="s">
        <v>89</v>
      </c>
      <c r="J19" t="s">
        <v>87</v>
      </c>
    </row>
    <row r="20" spans="1:10" x14ac:dyDescent="0.2">
      <c r="A20" s="22" t="s">
        <v>97</v>
      </c>
      <c r="B20" s="23">
        <v>1019</v>
      </c>
      <c r="C20">
        <v>2499</v>
      </c>
      <c r="D20" t="s">
        <v>88</v>
      </c>
      <c r="E20">
        <v>6.2</v>
      </c>
      <c r="F20">
        <v>9.1999999999999993</v>
      </c>
      <c r="I20" t="s">
        <v>89</v>
      </c>
      <c r="J20" t="s">
        <v>94</v>
      </c>
    </row>
    <row r="21" spans="1:10" x14ac:dyDescent="0.2">
      <c r="A21" s="22" t="s">
        <v>97</v>
      </c>
      <c r="B21" s="23">
        <v>1020</v>
      </c>
      <c r="C21">
        <v>2499</v>
      </c>
      <c r="D21" t="s">
        <v>88</v>
      </c>
      <c r="E21">
        <v>6.2</v>
      </c>
      <c r="F21">
        <v>9.1999999999999993</v>
      </c>
      <c r="I21" t="s">
        <v>89</v>
      </c>
      <c r="J21" t="s">
        <v>99</v>
      </c>
    </row>
    <row r="22" spans="1:10" x14ac:dyDescent="0.2">
      <c r="A22" s="22" t="s">
        <v>97</v>
      </c>
      <c r="B22" s="23">
        <v>1021</v>
      </c>
      <c r="C22">
        <v>1109</v>
      </c>
      <c r="D22" t="s">
        <v>92</v>
      </c>
      <c r="E22">
        <v>3</v>
      </c>
      <c r="F22">
        <v>8</v>
      </c>
      <c r="I22" t="s">
        <v>86</v>
      </c>
      <c r="J22" t="s">
        <v>94</v>
      </c>
    </row>
    <row r="23" spans="1:10" x14ac:dyDescent="0.2">
      <c r="A23" s="22" t="s">
        <v>97</v>
      </c>
      <c r="B23" s="23">
        <v>1022</v>
      </c>
      <c r="C23">
        <v>2877</v>
      </c>
      <c r="D23" t="s">
        <v>85</v>
      </c>
      <c r="E23">
        <v>11.4</v>
      </c>
      <c r="F23">
        <v>16.3</v>
      </c>
      <c r="I23" t="s">
        <v>89</v>
      </c>
      <c r="J23" t="s">
        <v>100</v>
      </c>
    </row>
    <row r="24" spans="1:10" x14ac:dyDescent="0.2">
      <c r="A24" s="22" t="s">
        <v>97</v>
      </c>
      <c r="B24" s="23">
        <v>1023</v>
      </c>
      <c r="C24">
        <v>1109</v>
      </c>
      <c r="D24" t="s">
        <v>92</v>
      </c>
      <c r="E24">
        <v>3</v>
      </c>
      <c r="F24">
        <v>8</v>
      </c>
      <c r="I24" t="s">
        <v>93</v>
      </c>
      <c r="J24" t="s">
        <v>84</v>
      </c>
    </row>
    <row r="25" spans="1:10" x14ac:dyDescent="0.2">
      <c r="A25" s="22" t="s">
        <v>97</v>
      </c>
      <c r="B25" s="23">
        <v>1024</v>
      </c>
      <c r="C25">
        <v>9212</v>
      </c>
      <c r="D25" t="s">
        <v>96</v>
      </c>
      <c r="E25">
        <v>4</v>
      </c>
      <c r="F25">
        <v>7</v>
      </c>
      <c r="I25" t="s">
        <v>86</v>
      </c>
      <c r="J25" t="s">
        <v>100</v>
      </c>
    </row>
    <row r="26" spans="1:10" x14ac:dyDescent="0.2">
      <c r="A26" s="22" t="s">
        <v>97</v>
      </c>
      <c r="B26" s="23">
        <v>1025</v>
      </c>
      <c r="C26">
        <v>2877</v>
      </c>
      <c r="D26" t="s">
        <v>85</v>
      </c>
      <c r="E26">
        <v>11.4</v>
      </c>
      <c r="F26">
        <v>16.3</v>
      </c>
      <c r="I26" t="s">
        <v>93</v>
      </c>
      <c r="J26" t="s">
        <v>99</v>
      </c>
    </row>
    <row r="27" spans="1:10" x14ac:dyDescent="0.2">
      <c r="A27" s="22" t="s">
        <v>97</v>
      </c>
      <c r="B27" s="23">
        <v>1026</v>
      </c>
      <c r="C27">
        <v>6119</v>
      </c>
      <c r="D27" t="s">
        <v>101</v>
      </c>
      <c r="E27">
        <v>9</v>
      </c>
      <c r="F27">
        <v>14</v>
      </c>
      <c r="I27" t="s">
        <v>93</v>
      </c>
      <c r="J27" t="s">
        <v>84</v>
      </c>
    </row>
    <row r="28" spans="1:10" x14ac:dyDescent="0.2">
      <c r="A28" s="22" t="s">
        <v>97</v>
      </c>
      <c r="B28" s="23">
        <v>1027</v>
      </c>
      <c r="C28">
        <v>6119</v>
      </c>
      <c r="D28" t="s">
        <v>101</v>
      </c>
      <c r="E28">
        <v>9</v>
      </c>
      <c r="F28">
        <v>14</v>
      </c>
      <c r="I28" t="s">
        <v>83</v>
      </c>
      <c r="J28" t="s">
        <v>99</v>
      </c>
    </row>
    <row r="29" spans="1:10" x14ac:dyDescent="0.2">
      <c r="A29" s="22" t="s">
        <v>97</v>
      </c>
      <c r="B29" s="23">
        <v>1028</v>
      </c>
      <c r="C29">
        <v>8722</v>
      </c>
      <c r="D29" t="s">
        <v>91</v>
      </c>
      <c r="E29">
        <v>344</v>
      </c>
      <c r="F29">
        <v>502</v>
      </c>
      <c r="I29" t="s">
        <v>83</v>
      </c>
      <c r="J29" t="s">
        <v>90</v>
      </c>
    </row>
    <row r="30" spans="1:10" x14ac:dyDescent="0.2">
      <c r="A30" s="22" t="s">
        <v>97</v>
      </c>
      <c r="B30" s="23">
        <v>1029</v>
      </c>
      <c r="C30">
        <v>2499</v>
      </c>
      <c r="D30" t="s">
        <v>88</v>
      </c>
      <c r="E30">
        <v>6.2</v>
      </c>
      <c r="F30">
        <v>9.1999999999999993</v>
      </c>
      <c r="I30" t="s">
        <v>86</v>
      </c>
      <c r="J30" t="s">
        <v>90</v>
      </c>
    </row>
    <row r="31" spans="1:10" x14ac:dyDescent="0.2">
      <c r="A31" s="22" t="s">
        <v>97</v>
      </c>
      <c r="B31" s="23">
        <v>1030</v>
      </c>
      <c r="C31">
        <v>4421</v>
      </c>
      <c r="D31" t="s">
        <v>95</v>
      </c>
      <c r="E31">
        <v>45</v>
      </c>
      <c r="F31">
        <v>87</v>
      </c>
      <c r="I31" t="s">
        <v>86</v>
      </c>
      <c r="J31" t="s">
        <v>99</v>
      </c>
    </row>
    <row r="32" spans="1:10" x14ac:dyDescent="0.2">
      <c r="A32" s="22" t="s">
        <v>97</v>
      </c>
      <c r="B32" s="23">
        <v>1031</v>
      </c>
      <c r="C32">
        <v>1109</v>
      </c>
      <c r="D32" t="s">
        <v>92</v>
      </c>
      <c r="E32">
        <v>3</v>
      </c>
      <c r="F32">
        <v>8</v>
      </c>
      <c r="I32" t="s">
        <v>86</v>
      </c>
      <c r="J32" t="s">
        <v>87</v>
      </c>
    </row>
    <row r="33" spans="1:10" x14ac:dyDescent="0.2">
      <c r="A33" s="22" t="s">
        <v>97</v>
      </c>
      <c r="B33" s="23">
        <v>1032</v>
      </c>
      <c r="C33">
        <v>2877</v>
      </c>
      <c r="D33" t="s">
        <v>85</v>
      </c>
      <c r="E33">
        <v>11.4</v>
      </c>
      <c r="F33">
        <v>16.3</v>
      </c>
      <c r="I33" t="s">
        <v>83</v>
      </c>
      <c r="J33" t="s">
        <v>90</v>
      </c>
    </row>
    <row r="34" spans="1:10" x14ac:dyDescent="0.2">
      <c r="A34" s="22" t="s">
        <v>97</v>
      </c>
      <c r="B34" s="23">
        <v>1033</v>
      </c>
      <c r="C34">
        <v>9822</v>
      </c>
      <c r="D34" t="s">
        <v>82</v>
      </c>
      <c r="E34">
        <v>58.3</v>
      </c>
      <c r="F34">
        <v>98.4</v>
      </c>
      <c r="I34" t="s">
        <v>86</v>
      </c>
      <c r="J34" t="s">
        <v>87</v>
      </c>
    </row>
    <row r="35" spans="1:10" x14ac:dyDescent="0.2">
      <c r="A35" s="22" t="s">
        <v>97</v>
      </c>
      <c r="B35" s="23">
        <v>1034</v>
      </c>
      <c r="C35">
        <v>2877</v>
      </c>
      <c r="D35" t="s">
        <v>85</v>
      </c>
      <c r="E35">
        <v>11.4</v>
      </c>
      <c r="F35">
        <v>16.3</v>
      </c>
      <c r="I35" t="s">
        <v>86</v>
      </c>
      <c r="J35" t="s">
        <v>94</v>
      </c>
    </row>
    <row r="36" spans="1:10" x14ac:dyDescent="0.2">
      <c r="A36" s="22" t="s">
        <v>102</v>
      </c>
      <c r="B36" s="23">
        <v>1035</v>
      </c>
      <c r="C36">
        <v>2499</v>
      </c>
      <c r="D36" t="s">
        <v>88</v>
      </c>
      <c r="E36">
        <v>6.2</v>
      </c>
      <c r="F36">
        <v>9.1999999999999993</v>
      </c>
      <c r="I36" t="s">
        <v>93</v>
      </c>
      <c r="J36" t="s">
        <v>87</v>
      </c>
    </row>
    <row r="37" spans="1:10" x14ac:dyDescent="0.2">
      <c r="A37" s="22" t="s">
        <v>102</v>
      </c>
      <c r="B37" s="23">
        <v>1036</v>
      </c>
      <c r="C37">
        <v>2499</v>
      </c>
      <c r="D37" t="s">
        <v>88</v>
      </c>
      <c r="E37">
        <v>6.2</v>
      </c>
      <c r="F37">
        <v>9.1999999999999993</v>
      </c>
      <c r="I37" t="s">
        <v>86</v>
      </c>
      <c r="J37" t="s">
        <v>99</v>
      </c>
    </row>
    <row r="38" spans="1:10" x14ac:dyDescent="0.2">
      <c r="A38" s="22" t="s">
        <v>102</v>
      </c>
      <c r="B38" s="23">
        <v>1037</v>
      </c>
      <c r="C38">
        <v>6622</v>
      </c>
      <c r="D38" t="s">
        <v>103</v>
      </c>
      <c r="E38">
        <v>42</v>
      </c>
      <c r="F38">
        <v>77</v>
      </c>
      <c r="I38" t="s">
        <v>86</v>
      </c>
      <c r="J38" t="s">
        <v>99</v>
      </c>
    </row>
    <row r="39" spans="1:10" x14ac:dyDescent="0.2">
      <c r="A39" s="22" t="s">
        <v>102</v>
      </c>
      <c r="B39" s="23">
        <v>1038</v>
      </c>
      <c r="C39">
        <v>2499</v>
      </c>
      <c r="D39" t="s">
        <v>88</v>
      </c>
      <c r="E39">
        <v>6.2</v>
      </c>
      <c r="F39">
        <v>9.1999999999999993</v>
      </c>
      <c r="I39" t="s">
        <v>86</v>
      </c>
      <c r="J39" t="s">
        <v>99</v>
      </c>
    </row>
    <row r="40" spans="1:10" x14ac:dyDescent="0.2">
      <c r="A40" s="22" t="s">
        <v>102</v>
      </c>
      <c r="B40" s="23">
        <v>1039</v>
      </c>
      <c r="C40">
        <v>2877</v>
      </c>
      <c r="D40" t="s">
        <v>85</v>
      </c>
      <c r="E40">
        <v>11.4</v>
      </c>
      <c r="F40">
        <v>16.3</v>
      </c>
      <c r="I40" t="s">
        <v>86</v>
      </c>
      <c r="J40" t="s">
        <v>87</v>
      </c>
    </row>
    <row r="41" spans="1:10" x14ac:dyDescent="0.2">
      <c r="A41" s="22" t="s">
        <v>102</v>
      </c>
      <c r="B41" s="23">
        <v>1040</v>
      </c>
      <c r="C41">
        <v>1109</v>
      </c>
      <c r="D41" t="s">
        <v>92</v>
      </c>
      <c r="E41">
        <v>3</v>
      </c>
      <c r="F41">
        <v>8</v>
      </c>
      <c r="I41" t="s">
        <v>86</v>
      </c>
      <c r="J41" t="s">
        <v>90</v>
      </c>
    </row>
    <row r="42" spans="1:10" x14ac:dyDescent="0.2">
      <c r="A42" s="22" t="s">
        <v>102</v>
      </c>
      <c r="B42" s="23">
        <v>1041</v>
      </c>
      <c r="C42">
        <v>2499</v>
      </c>
      <c r="D42" t="s">
        <v>88</v>
      </c>
      <c r="E42">
        <v>6.2</v>
      </c>
      <c r="F42">
        <v>9.1999999999999993</v>
      </c>
      <c r="I42" t="s">
        <v>83</v>
      </c>
      <c r="J42" t="s">
        <v>84</v>
      </c>
    </row>
    <row r="43" spans="1:10" x14ac:dyDescent="0.2">
      <c r="A43" s="22" t="s">
        <v>102</v>
      </c>
      <c r="B43" s="23">
        <v>1042</v>
      </c>
      <c r="C43">
        <v>8722</v>
      </c>
      <c r="D43" t="s">
        <v>91</v>
      </c>
      <c r="E43">
        <v>344</v>
      </c>
      <c r="F43">
        <v>502</v>
      </c>
      <c r="I43" t="s">
        <v>89</v>
      </c>
      <c r="J43" t="s">
        <v>84</v>
      </c>
    </row>
    <row r="44" spans="1:10" x14ac:dyDescent="0.2">
      <c r="A44" s="22" t="s">
        <v>102</v>
      </c>
      <c r="B44" s="23">
        <v>1043</v>
      </c>
      <c r="C44">
        <v>2242</v>
      </c>
      <c r="D44" t="s">
        <v>98</v>
      </c>
      <c r="E44">
        <v>60</v>
      </c>
      <c r="F44">
        <v>124</v>
      </c>
      <c r="I44" t="s">
        <v>89</v>
      </c>
      <c r="J44" t="s">
        <v>87</v>
      </c>
    </row>
    <row r="45" spans="1:10" x14ac:dyDescent="0.2">
      <c r="A45" s="22" t="s">
        <v>102</v>
      </c>
      <c r="B45" s="23">
        <v>1044</v>
      </c>
      <c r="C45">
        <v>2877</v>
      </c>
      <c r="D45" t="s">
        <v>85</v>
      </c>
      <c r="E45">
        <v>11.4</v>
      </c>
      <c r="F45">
        <v>16.3</v>
      </c>
      <c r="I45" t="s">
        <v>89</v>
      </c>
      <c r="J45" t="s">
        <v>87</v>
      </c>
    </row>
    <row r="46" spans="1:10" x14ac:dyDescent="0.2">
      <c r="A46" s="22" t="s">
        <v>102</v>
      </c>
      <c r="B46" s="23">
        <v>1045</v>
      </c>
      <c r="C46">
        <v>8722</v>
      </c>
      <c r="D46" t="s">
        <v>91</v>
      </c>
      <c r="E46">
        <v>344</v>
      </c>
      <c r="F46">
        <v>502</v>
      </c>
      <c r="I46" t="s">
        <v>93</v>
      </c>
      <c r="J46" t="s">
        <v>90</v>
      </c>
    </row>
    <row r="47" spans="1:10" x14ac:dyDescent="0.2">
      <c r="A47" s="22" t="s">
        <v>102</v>
      </c>
      <c r="B47" s="23">
        <v>1046</v>
      </c>
      <c r="C47">
        <v>6119</v>
      </c>
      <c r="D47" t="s">
        <v>101</v>
      </c>
      <c r="E47">
        <v>9</v>
      </c>
      <c r="F47">
        <v>14</v>
      </c>
      <c r="I47" t="s">
        <v>86</v>
      </c>
      <c r="J47" t="s">
        <v>100</v>
      </c>
    </row>
    <row r="48" spans="1:10" x14ac:dyDescent="0.2">
      <c r="A48" s="22" t="s">
        <v>102</v>
      </c>
      <c r="B48" s="23">
        <v>1047</v>
      </c>
      <c r="C48">
        <v>6622</v>
      </c>
      <c r="D48" t="s">
        <v>103</v>
      </c>
      <c r="E48">
        <v>42</v>
      </c>
      <c r="F48">
        <v>77</v>
      </c>
      <c r="I48" t="s">
        <v>93</v>
      </c>
      <c r="J48" t="s">
        <v>90</v>
      </c>
    </row>
    <row r="49" spans="1:10" x14ac:dyDescent="0.2">
      <c r="A49" s="22" t="s">
        <v>102</v>
      </c>
      <c r="B49" s="23">
        <v>1048</v>
      </c>
      <c r="C49">
        <v>8722</v>
      </c>
      <c r="D49" t="s">
        <v>91</v>
      </c>
      <c r="E49">
        <v>344</v>
      </c>
      <c r="F49">
        <v>502</v>
      </c>
      <c r="I49" t="s">
        <v>83</v>
      </c>
      <c r="J49" t="s">
        <v>90</v>
      </c>
    </row>
    <row r="50" spans="1:10" x14ac:dyDescent="0.2">
      <c r="A50" s="22" t="s">
        <v>104</v>
      </c>
      <c r="B50" s="23">
        <v>1049</v>
      </c>
      <c r="C50">
        <v>2499</v>
      </c>
      <c r="D50" t="s">
        <v>88</v>
      </c>
      <c r="E50">
        <v>6.2</v>
      </c>
      <c r="F50">
        <v>9.1999999999999993</v>
      </c>
      <c r="I50" t="s">
        <v>83</v>
      </c>
      <c r="J50" t="s">
        <v>94</v>
      </c>
    </row>
    <row r="51" spans="1:10" x14ac:dyDescent="0.2">
      <c r="A51" s="22" t="s">
        <v>104</v>
      </c>
      <c r="B51" s="23">
        <v>1050</v>
      </c>
      <c r="C51">
        <v>2877</v>
      </c>
      <c r="D51" t="s">
        <v>85</v>
      </c>
      <c r="E51">
        <v>11.4</v>
      </c>
      <c r="F51">
        <v>16.3</v>
      </c>
      <c r="I51" t="s">
        <v>83</v>
      </c>
      <c r="J51" t="s">
        <v>90</v>
      </c>
    </row>
    <row r="52" spans="1:10" x14ac:dyDescent="0.2">
      <c r="A52" s="22" t="s">
        <v>104</v>
      </c>
      <c r="B52" s="23">
        <v>1051</v>
      </c>
      <c r="C52">
        <v>6119</v>
      </c>
      <c r="D52" t="s">
        <v>101</v>
      </c>
      <c r="E52">
        <v>9</v>
      </c>
      <c r="F52">
        <v>14</v>
      </c>
      <c r="I52" t="s">
        <v>89</v>
      </c>
      <c r="J52" t="s">
        <v>100</v>
      </c>
    </row>
    <row r="53" spans="1:10" x14ac:dyDescent="0.2">
      <c r="A53" s="22" t="s">
        <v>104</v>
      </c>
      <c r="B53" s="23">
        <v>1052</v>
      </c>
      <c r="C53">
        <v>6622</v>
      </c>
      <c r="D53" t="s">
        <v>103</v>
      </c>
      <c r="E53">
        <v>42</v>
      </c>
      <c r="F53">
        <v>77</v>
      </c>
      <c r="I53" t="s">
        <v>89</v>
      </c>
      <c r="J53" t="s">
        <v>90</v>
      </c>
    </row>
    <row r="54" spans="1:10" x14ac:dyDescent="0.2">
      <c r="A54" s="22" t="s">
        <v>104</v>
      </c>
      <c r="B54" s="23">
        <v>1053</v>
      </c>
      <c r="C54">
        <v>2242</v>
      </c>
      <c r="D54" t="s">
        <v>98</v>
      </c>
      <c r="E54">
        <v>60</v>
      </c>
      <c r="F54">
        <v>124</v>
      </c>
      <c r="I54" t="s">
        <v>83</v>
      </c>
      <c r="J54" t="s">
        <v>87</v>
      </c>
    </row>
    <row r="55" spans="1:10" x14ac:dyDescent="0.2">
      <c r="A55" s="22" t="s">
        <v>104</v>
      </c>
      <c r="B55" s="23">
        <v>1054</v>
      </c>
      <c r="C55">
        <v>4421</v>
      </c>
      <c r="D55" t="s">
        <v>95</v>
      </c>
      <c r="E55">
        <v>45</v>
      </c>
      <c r="F55">
        <v>87</v>
      </c>
      <c r="I55" t="s">
        <v>89</v>
      </c>
      <c r="J55" t="s">
        <v>99</v>
      </c>
    </row>
    <row r="56" spans="1:10" x14ac:dyDescent="0.2">
      <c r="A56" s="22" t="s">
        <v>104</v>
      </c>
      <c r="B56" s="23">
        <v>1055</v>
      </c>
      <c r="C56">
        <v>6119</v>
      </c>
      <c r="D56" t="s">
        <v>101</v>
      </c>
      <c r="E56">
        <v>9</v>
      </c>
      <c r="F56">
        <v>14</v>
      </c>
      <c r="I56" t="s">
        <v>86</v>
      </c>
      <c r="J56" t="s">
        <v>99</v>
      </c>
    </row>
    <row r="57" spans="1:10" x14ac:dyDescent="0.2">
      <c r="A57" s="22" t="s">
        <v>104</v>
      </c>
      <c r="B57" s="23">
        <v>1056</v>
      </c>
      <c r="C57">
        <v>1109</v>
      </c>
      <c r="D57" t="s">
        <v>92</v>
      </c>
      <c r="E57">
        <v>3</v>
      </c>
      <c r="F57">
        <v>8</v>
      </c>
      <c r="I57" t="s">
        <v>89</v>
      </c>
      <c r="J57" t="s">
        <v>87</v>
      </c>
    </row>
    <row r="58" spans="1:10" x14ac:dyDescent="0.2">
      <c r="A58" s="22" t="s">
        <v>104</v>
      </c>
      <c r="B58" s="23">
        <v>1057</v>
      </c>
      <c r="C58">
        <v>2499</v>
      </c>
      <c r="D58" t="s">
        <v>88</v>
      </c>
      <c r="E58">
        <v>6.2</v>
      </c>
      <c r="F58">
        <v>9.1999999999999993</v>
      </c>
      <c r="I58" t="s">
        <v>86</v>
      </c>
      <c r="J58" t="s">
        <v>87</v>
      </c>
    </row>
    <row r="59" spans="1:10" x14ac:dyDescent="0.2">
      <c r="A59" s="22" t="s">
        <v>104</v>
      </c>
      <c r="B59" s="23">
        <v>1058</v>
      </c>
      <c r="C59">
        <v>6119</v>
      </c>
      <c r="D59" t="s">
        <v>101</v>
      </c>
      <c r="E59">
        <v>9</v>
      </c>
      <c r="F59">
        <v>14</v>
      </c>
      <c r="I59" t="s">
        <v>93</v>
      </c>
      <c r="J59" t="s">
        <v>90</v>
      </c>
    </row>
    <row r="60" spans="1:10" x14ac:dyDescent="0.2">
      <c r="A60" s="22" t="s">
        <v>104</v>
      </c>
      <c r="B60" s="23">
        <v>1059</v>
      </c>
      <c r="C60">
        <v>2242</v>
      </c>
      <c r="D60" t="s">
        <v>98</v>
      </c>
      <c r="E60">
        <v>60</v>
      </c>
      <c r="F60">
        <v>124</v>
      </c>
      <c r="I60" t="s">
        <v>89</v>
      </c>
      <c r="J60" t="s">
        <v>90</v>
      </c>
    </row>
    <row r="61" spans="1:10" x14ac:dyDescent="0.2">
      <c r="A61" s="22" t="s">
        <v>104</v>
      </c>
      <c r="B61" s="23">
        <v>1060</v>
      </c>
      <c r="C61">
        <v>6119</v>
      </c>
      <c r="D61" t="s">
        <v>101</v>
      </c>
      <c r="E61">
        <v>9</v>
      </c>
      <c r="F61">
        <v>14</v>
      </c>
      <c r="I61" t="s">
        <v>89</v>
      </c>
      <c r="J61" t="s">
        <v>99</v>
      </c>
    </row>
    <row r="62" spans="1:10" x14ac:dyDescent="0.2">
      <c r="A62" s="22" t="s">
        <v>105</v>
      </c>
      <c r="B62" s="23">
        <v>1061</v>
      </c>
      <c r="C62">
        <v>1109</v>
      </c>
      <c r="D62" t="s">
        <v>92</v>
      </c>
      <c r="E62">
        <v>3</v>
      </c>
      <c r="F62">
        <v>8</v>
      </c>
      <c r="I62" t="s">
        <v>89</v>
      </c>
      <c r="J62" t="s">
        <v>99</v>
      </c>
    </row>
    <row r="63" spans="1:10" x14ac:dyDescent="0.2">
      <c r="A63" s="22" t="s">
        <v>105</v>
      </c>
      <c r="B63" s="23">
        <v>1062</v>
      </c>
      <c r="C63">
        <v>2499</v>
      </c>
      <c r="D63" t="s">
        <v>88</v>
      </c>
      <c r="E63">
        <v>6.2</v>
      </c>
      <c r="F63">
        <v>9.1999999999999993</v>
      </c>
      <c r="I63" t="s">
        <v>83</v>
      </c>
      <c r="J63" t="s">
        <v>90</v>
      </c>
    </row>
    <row r="64" spans="1:10" x14ac:dyDescent="0.2">
      <c r="A64" s="22" t="s">
        <v>105</v>
      </c>
      <c r="B64" s="23">
        <v>1063</v>
      </c>
      <c r="C64">
        <v>1109</v>
      </c>
      <c r="D64" t="s">
        <v>92</v>
      </c>
      <c r="E64">
        <v>3</v>
      </c>
      <c r="F64">
        <v>8</v>
      </c>
      <c r="I64" t="s">
        <v>89</v>
      </c>
      <c r="J64" t="s">
        <v>87</v>
      </c>
    </row>
    <row r="65" spans="1:10" x14ac:dyDescent="0.2">
      <c r="A65" s="22" t="s">
        <v>105</v>
      </c>
      <c r="B65" s="23">
        <v>1064</v>
      </c>
      <c r="C65">
        <v>2499</v>
      </c>
      <c r="D65" t="s">
        <v>88</v>
      </c>
      <c r="E65">
        <v>6.2</v>
      </c>
      <c r="F65">
        <v>9.1999999999999993</v>
      </c>
      <c r="I65" t="s">
        <v>93</v>
      </c>
      <c r="J65" t="s">
        <v>90</v>
      </c>
    </row>
    <row r="66" spans="1:10" x14ac:dyDescent="0.2">
      <c r="A66" s="22" t="s">
        <v>105</v>
      </c>
      <c r="B66" s="23">
        <v>1065</v>
      </c>
      <c r="C66">
        <v>2499</v>
      </c>
      <c r="D66" t="s">
        <v>88</v>
      </c>
      <c r="E66">
        <v>6.2</v>
      </c>
      <c r="F66">
        <v>9.1999999999999993</v>
      </c>
      <c r="I66" t="s">
        <v>89</v>
      </c>
      <c r="J66" t="s">
        <v>84</v>
      </c>
    </row>
    <row r="67" spans="1:10" x14ac:dyDescent="0.2">
      <c r="A67" s="22" t="s">
        <v>105</v>
      </c>
      <c r="B67" s="23">
        <v>1066</v>
      </c>
      <c r="C67">
        <v>2877</v>
      </c>
      <c r="D67" t="s">
        <v>85</v>
      </c>
      <c r="E67">
        <v>11.4</v>
      </c>
      <c r="F67">
        <v>16.3</v>
      </c>
      <c r="I67" t="s">
        <v>89</v>
      </c>
      <c r="J67" t="s">
        <v>99</v>
      </c>
    </row>
    <row r="68" spans="1:10" x14ac:dyDescent="0.2">
      <c r="A68" s="22" t="s">
        <v>105</v>
      </c>
      <c r="B68" s="23">
        <v>1067</v>
      </c>
      <c r="C68">
        <v>2877</v>
      </c>
      <c r="D68" t="s">
        <v>85</v>
      </c>
      <c r="E68">
        <v>11.4</v>
      </c>
      <c r="F68">
        <v>16.3</v>
      </c>
      <c r="I68" t="s">
        <v>89</v>
      </c>
      <c r="J68" t="s">
        <v>100</v>
      </c>
    </row>
    <row r="69" spans="1:10" x14ac:dyDescent="0.2">
      <c r="A69" s="22" t="s">
        <v>105</v>
      </c>
      <c r="B69" s="23">
        <v>1068</v>
      </c>
      <c r="C69">
        <v>6119</v>
      </c>
      <c r="D69" t="s">
        <v>101</v>
      </c>
      <c r="E69">
        <v>9</v>
      </c>
      <c r="F69">
        <v>14</v>
      </c>
      <c r="I69" t="s">
        <v>86</v>
      </c>
      <c r="J69" t="s">
        <v>87</v>
      </c>
    </row>
    <row r="70" spans="1:10" x14ac:dyDescent="0.2">
      <c r="A70" s="22" t="s">
        <v>105</v>
      </c>
      <c r="B70" s="23">
        <v>1069</v>
      </c>
      <c r="C70">
        <v>1109</v>
      </c>
      <c r="D70" t="s">
        <v>92</v>
      </c>
      <c r="E70">
        <v>3</v>
      </c>
      <c r="F70">
        <v>8</v>
      </c>
      <c r="I70" t="s">
        <v>89</v>
      </c>
      <c r="J70" t="s">
        <v>90</v>
      </c>
    </row>
    <row r="71" spans="1:10" x14ac:dyDescent="0.2">
      <c r="A71" s="22" t="s">
        <v>105</v>
      </c>
      <c r="B71" s="23">
        <v>1070</v>
      </c>
      <c r="C71">
        <v>2499</v>
      </c>
      <c r="D71" t="s">
        <v>88</v>
      </c>
      <c r="E71">
        <v>6.2</v>
      </c>
      <c r="F71">
        <v>9.1999999999999993</v>
      </c>
      <c r="I71" t="s">
        <v>93</v>
      </c>
      <c r="J71" t="s">
        <v>90</v>
      </c>
    </row>
    <row r="72" spans="1:10" x14ac:dyDescent="0.2">
      <c r="A72" s="22" t="s">
        <v>105</v>
      </c>
      <c r="B72" s="23">
        <v>1071</v>
      </c>
      <c r="C72">
        <v>1109</v>
      </c>
      <c r="D72" t="s">
        <v>92</v>
      </c>
      <c r="E72">
        <v>3</v>
      </c>
      <c r="F72">
        <v>8</v>
      </c>
      <c r="I72" t="s">
        <v>83</v>
      </c>
      <c r="J72" t="s">
        <v>90</v>
      </c>
    </row>
    <row r="73" spans="1:10" x14ac:dyDescent="0.2">
      <c r="A73" s="22" t="s">
        <v>105</v>
      </c>
      <c r="B73" s="23">
        <v>1072</v>
      </c>
      <c r="C73">
        <v>1109</v>
      </c>
      <c r="D73" t="s">
        <v>92</v>
      </c>
      <c r="E73">
        <v>3</v>
      </c>
      <c r="F73">
        <v>8</v>
      </c>
      <c r="I73" t="s">
        <v>89</v>
      </c>
      <c r="J73" t="s">
        <v>99</v>
      </c>
    </row>
    <row r="74" spans="1:10" x14ac:dyDescent="0.2">
      <c r="A74" s="22" t="s">
        <v>105</v>
      </c>
      <c r="B74" s="23">
        <v>1073</v>
      </c>
      <c r="C74">
        <v>6622</v>
      </c>
      <c r="D74" t="s">
        <v>103</v>
      </c>
      <c r="E74">
        <v>42</v>
      </c>
      <c r="F74">
        <v>77</v>
      </c>
      <c r="I74" t="s">
        <v>89</v>
      </c>
      <c r="J74" t="s">
        <v>87</v>
      </c>
    </row>
    <row r="75" spans="1:10" x14ac:dyDescent="0.2">
      <c r="A75" s="22" t="s">
        <v>105</v>
      </c>
      <c r="B75" s="23">
        <v>1074</v>
      </c>
      <c r="C75">
        <v>2877</v>
      </c>
      <c r="D75" t="s">
        <v>85</v>
      </c>
      <c r="E75">
        <v>11.4</v>
      </c>
      <c r="F75">
        <v>16.3</v>
      </c>
      <c r="I75" t="s">
        <v>89</v>
      </c>
      <c r="J75" t="s">
        <v>90</v>
      </c>
    </row>
    <row r="76" spans="1:10" x14ac:dyDescent="0.2">
      <c r="A76" s="22" t="s">
        <v>105</v>
      </c>
      <c r="B76" s="23">
        <v>1075</v>
      </c>
      <c r="C76">
        <v>1109</v>
      </c>
      <c r="D76" t="s">
        <v>92</v>
      </c>
      <c r="E76">
        <v>3</v>
      </c>
      <c r="F76">
        <v>8</v>
      </c>
      <c r="I76" t="s">
        <v>93</v>
      </c>
      <c r="J76" t="s">
        <v>87</v>
      </c>
    </row>
    <row r="77" spans="1:10" x14ac:dyDescent="0.2">
      <c r="A77" s="22" t="s">
        <v>105</v>
      </c>
      <c r="B77" s="23">
        <v>1076</v>
      </c>
      <c r="C77">
        <v>1109</v>
      </c>
      <c r="D77" t="s">
        <v>92</v>
      </c>
      <c r="E77">
        <v>3</v>
      </c>
      <c r="F77">
        <v>8</v>
      </c>
      <c r="I77" t="s">
        <v>86</v>
      </c>
      <c r="J77" t="s">
        <v>90</v>
      </c>
    </row>
    <row r="78" spans="1:10" x14ac:dyDescent="0.2">
      <c r="A78" s="22" t="s">
        <v>105</v>
      </c>
      <c r="B78" s="23">
        <v>1077</v>
      </c>
      <c r="C78">
        <v>9822</v>
      </c>
      <c r="D78" t="s">
        <v>82</v>
      </c>
      <c r="E78">
        <v>58.3</v>
      </c>
      <c r="F78">
        <v>98.4</v>
      </c>
      <c r="I78" t="s">
        <v>93</v>
      </c>
      <c r="J78" t="s">
        <v>90</v>
      </c>
    </row>
    <row r="79" spans="1:10" x14ac:dyDescent="0.2">
      <c r="A79" s="22" t="s">
        <v>105</v>
      </c>
      <c r="B79" s="23">
        <v>1078</v>
      </c>
      <c r="C79">
        <v>2877</v>
      </c>
      <c r="D79" t="s">
        <v>85</v>
      </c>
      <c r="E79">
        <v>11.4</v>
      </c>
      <c r="F79">
        <v>16.3</v>
      </c>
      <c r="I79" t="s">
        <v>86</v>
      </c>
      <c r="J79" t="s">
        <v>99</v>
      </c>
    </row>
    <row r="80" spans="1:10" x14ac:dyDescent="0.2">
      <c r="A80" s="22" t="s">
        <v>106</v>
      </c>
      <c r="B80" s="23">
        <v>1079</v>
      </c>
      <c r="C80">
        <v>2877</v>
      </c>
      <c r="D80" t="s">
        <v>85</v>
      </c>
      <c r="E80">
        <v>11.4</v>
      </c>
      <c r="F80">
        <v>16.3</v>
      </c>
      <c r="I80" t="s">
        <v>86</v>
      </c>
      <c r="J80" t="s">
        <v>84</v>
      </c>
    </row>
    <row r="81" spans="1:10" x14ac:dyDescent="0.2">
      <c r="A81" s="22" t="s">
        <v>106</v>
      </c>
      <c r="B81" s="23">
        <v>1080</v>
      </c>
      <c r="C81">
        <v>4421</v>
      </c>
      <c r="D81" t="s">
        <v>95</v>
      </c>
      <c r="E81">
        <v>45</v>
      </c>
      <c r="F81">
        <v>87</v>
      </c>
      <c r="I81" t="s">
        <v>89</v>
      </c>
      <c r="J81" t="s">
        <v>87</v>
      </c>
    </row>
    <row r="82" spans="1:10" x14ac:dyDescent="0.2">
      <c r="A82" s="22" t="s">
        <v>106</v>
      </c>
      <c r="B82" s="23">
        <v>1081</v>
      </c>
      <c r="C82">
        <v>6119</v>
      </c>
      <c r="D82" t="s">
        <v>101</v>
      </c>
      <c r="E82">
        <v>9</v>
      </c>
      <c r="F82">
        <v>14</v>
      </c>
      <c r="I82" t="s">
        <v>89</v>
      </c>
      <c r="J82" t="s">
        <v>100</v>
      </c>
    </row>
    <row r="83" spans="1:10" x14ac:dyDescent="0.2">
      <c r="A83" s="22" t="s">
        <v>106</v>
      </c>
      <c r="B83" s="23">
        <v>1082</v>
      </c>
      <c r="C83">
        <v>1109</v>
      </c>
      <c r="D83" t="s">
        <v>92</v>
      </c>
      <c r="E83">
        <v>3</v>
      </c>
      <c r="F83">
        <v>8</v>
      </c>
      <c r="I83" t="s">
        <v>83</v>
      </c>
      <c r="J83" t="s">
        <v>87</v>
      </c>
    </row>
    <row r="84" spans="1:10" x14ac:dyDescent="0.2">
      <c r="A84" s="22" t="s">
        <v>106</v>
      </c>
      <c r="B84" s="23">
        <v>1083</v>
      </c>
      <c r="C84">
        <v>1109</v>
      </c>
      <c r="D84" t="s">
        <v>92</v>
      </c>
      <c r="E84">
        <v>3</v>
      </c>
      <c r="F84">
        <v>8</v>
      </c>
      <c r="I84" t="s">
        <v>83</v>
      </c>
      <c r="J84" t="s">
        <v>99</v>
      </c>
    </row>
    <row r="85" spans="1:10" x14ac:dyDescent="0.2">
      <c r="A85" s="22" t="s">
        <v>106</v>
      </c>
      <c r="B85" s="23">
        <v>1084</v>
      </c>
      <c r="C85">
        <v>6119</v>
      </c>
      <c r="D85" t="s">
        <v>101</v>
      </c>
      <c r="E85">
        <v>9</v>
      </c>
      <c r="F85">
        <v>14</v>
      </c>
      <c r="I85" t="s">
        <v>83</v>
      </c>
      <c r="J85" t="s">
        <v>90</v>
      </c>
    </row>
    <row r="86" spans="1:10" x14ac:dyDescent="0.2">
      <c r="A86" s="22" t="s">
        <v>106</v>
      </c>
      <c r="B86" s="23">
        <v>1085</v>
      </c>
      <c r="C86">
        <v>9822</v>
      </c>
      <c r="D86" t="s">
        <v>82</v>
      </c>
      <c r="E86">
        <v>58.3</v>
      </c>
      <c r="F86">
        <v>98.4</v>
      </c>
      <c r="I86" t="s">
        <v>89</v>
      </c>
      <c r="J86" t="s">
        <v>99</v>
      </c>
    </row>
    <row r="87" spans="1:10" x14ac:dyDescent="0.2">
      <c r="A87" s="22" t="s">
        <v>106</v>
      </c>
      <c r="B87" s="23">
        <v>1086</v>
      </c>
      <c r="C87">
        <v>1109</v>
      </c>
      <c r="D87" t="s">
        <v>92</v>
      </c>
      <c r="E87">
        <v>3</v>
      </c>
      <c r="F87">
        <v>8</v>
      </c>
      <c r="I87" t="s">
        <v>93</v>
      </c>
      <c r="J87" t="s">
        <v>90</v>
      </c>
    </row>
    <row r="88" spans="1:10" x14ac:dyDescent="0.2">
      <c r="A88" s="22" t="s">
        <v>106</v>
      </c>
      <c r="B88" s="23">
        <v>1087</v>
      </c>
      <c r="C88">
        <v>2499</v>
      </c>
      <c r="D88" t="s">
        <v>88</v>
      </c>
      <c r="E88">
        <v>6.2</v>
      </c>
      <c r="F88">
        <v>9.1999999999999993</v>
      </c>
      <c r="I88" t="s">
        <v>83</v>
      </c>
      <c r="J88" t="s">
        <v>87</v>
      </c>
    </row>
    <row r="89" spans="1:10" x14ac:dyDescent="0.2">
      <c r="A89" s="22" t="s">
        <v>106</v>
      </c>
      <c r="B89" s="23">
        <v>1088</v>
      </c>
      <c r="C89">
        <v>2499</v>
      </c>
      <c r="D89" t="s">
        <v>88</v>
      </c>
      <c r="E89">
        <v>6.2</v>
      </c>
      <c r="F89">
        <v>9.1999999999999993</v>
      </c>
      <c r="I89" t="s">
        <v>83</v>
      </c>
      <c r="J89" t="s">
        <v>84</v>
      </c>
    </row>
    <row r="90" spans="1:10" x14ac:dyDescent="0.2">
      <c r="A90" s="22" t="s">
        <v>106</v>
      </c>
      <c r="B90" s="23">
        <v>1089</v>
      </c>
      <c r="C90">
        <v>6119</v>
      </c>
      <c r="D90" t="s">
        <v>101</v>
      </c>
      <c r="E90">
        <v>9</v>
      </c>
      <c r="F90">
        <v>14</v>
      </c>
      <c r="I90" t="s">
        <v>89</v>
      </c>
      <c r="J90" t="s">
        <v>99</v>
      </c>
    </row>
    <row r="91" spans="1:10" x14ac:dyDescent="0.2">
      <c r="A91" s="22" t="s">
        <v>106</v>
      </c>
      <c r="B91" s="23">
        <v>1090</v>
      </c>
      <c r="C91">
        <v>2877</v>
      </c>
      <c r="D91" t="s">
        <v>85</v>
      </c>
      <c r="E91">
        <v>11.4</v>
      </c>
      <c r="F91">
        <v>16.3</v>
      </c>
      <c r="I91" t="s">
        <v>83</v>
      </c>
      <c r="J91" t="s">
        <v>87</v>
      </c>
    </row>
    <row r="92" spans="1:10" x14ac:dyDescent="0.2">
      <c r="A92" s="22" t="s">
        <v>106</v>
      </c>
      <c r="B92" s="23">
        <v>1091</v>
      </c>
      <c r="C92">
        <v>2877</v>
      </c>
      <c r="D92" t="s">
        <v>85</v>
      </c>
      <c r="E92">
        <v>11.4</v>
      </c>
      <c r="F92">
        <v>16.3</v>
      </c>
      <c r="I92" t="s">
        <v>93</v>
      </c>
      <c r="J92" t="s">
        <v>99</v>
      </c>
    </row>
    <row r="93" spans="1:10" x14ac:dyDescent="0.2">
      <c r="A93" s="22" t="s">
        <v>106</v>
      </c>
      <c r="B93" s="23">
        <v>1092</v>
      </c>
      <c r="C93">
        <v>2877</v>
      </c>
      <c r="D93" t="s">
        <v>85</v>
      </c>
      <c r="E93">
        <v>11.4</v>
      </c>
      <c r="F93">
        <v>16.3</v>
      </c>
      <c r="I93" t="s">
        <v>89</v>
      </c>
      <c r="J93" t="s">
        <v>87</v>
      </c>
    </row>
    <row r="94" spans="1:10" x14ac:dyDescent="0.2">
      <c r="A94" s="22" t="s">
        <v>106</v>
      </c>
      <c r="B94" s="23">
        <v>1093</v>
      </c>
      <c r="C94">
        <v>6119</v>
      </c>
      <c r="D94" t="s">
        <v>101</v>
      </c>
      <c r="E94">
        <v>9</v>
      </c>
      <c r="F94">
        <v>14</v>
      </c>
      <c r="I94" t="s">
        <v>86</v>
      </c>
      <c r="J94" t="s">
        <v>90</v>
      </c>
    </row>
    <row r="95" spans="1:10" x14ac:dyDescent="0.2">
      <c r="A95" s="22" t="s">
        <v>106</v>
      </c>
      <c r="B95" s="23">
        <v>1094</v>
      </c>
      <c r="C95">
        <v>6119</v>
      </c>
      <c r="D95" t="s">
        <v>101</v>
      </c>
      <c r="E95">
        <v>9</v>
      </c>
      <c r="F95">
        <v>14</v>
      </c>
      <c r="I95" t="s">
        <v>89</v>
      </c>
      <c r="J95" t="s">
        <v>87</v>
      </c>
    </row>
    <row r="96" spans="1:10" x14ac:dyDescent="0.2">
      <c r="A96" s="22" t="s">
        <v>106</v>
      </c>
      <c r="B96" s="23">
        <v>1095</v>
      </c>
      <c r="C96">
        <v>2499</v>
      </c>
      <c r="D96" t="s">
        <v>88</v>
      </c>
      <c r="E96">
        <v>6.2</v>
      </c>
      <c r="F96">
        <v>9.1999999999999993</v>
      </c>
      <c r="I96" t="s">
        <v>93</v>
      </c>
      <c r="J96" t="s">
        <v>90</v>
      </c>
    </row>
    <row r="97" spans="1:10" x14ac:dyDescent="0.2">
      <c r="A97" s="22" t="s">
        <v>106</v>
      </c>
      <c r="B97" s="23">
        <v>1096</v>
      </c>
      <c r="C97">
        <v>6119</v>
      </c>
      <c r="D97" t="s">
        <v>101</v>
      </c>
      <c r="E97">
        <v>9</v>
      </c>
      <c r="F97">
        <v>14</v>
      </c>
      <c r="I97" t="s">
        <v>89</v>
      </c>
      <c r="J97" t="s">
        <v>90</v>
      </c>
    </row>
    <row r="98" spans="1:10" x14ac:dyDescent="0.2">
      <c r="A98" s="22" t="s">
        <v>106</v>
      </c>
      <c r="B98" s="23">
        <v>1097</v>
      </c>
      <c r="C98">
        <v>9212</v>
      </c>
      <c r="D98" t="s">
        <v>96</v>
      </c>
      <c r="E98">
        <v>4</v>
      </c>
      <c r="F98">
        <v>7</v>
      </c>
      <c r="I98" t="s">
        <v>93</v>
      </c>
      <c r="J98" t="s">
        <v>99</v>
      </c>
    </row>
    <row r="99" spans="1:10" x14ac:dyDescent="0.2">
      <c r="A99" s="22" t="s">
        <v>106</v>
      </c>
      <c r="B99" s="23">
        <v>1098</v>
      </c>
      <c r="C99">
        <v>2877</v>
      </c>
      <c r="D99" t="s">
        <v>85</v>
      </c>
      <c r="E99">
        <v>11.4</v>
      </c>
      <c r="F99">
        <v>16.3</v>
      </c>
      <c r="I99" t="s">
        <v>86</v>
      </c>
      <c r="J99" t="s">
        <v>84</v>
      </c>
    </row>
    <row r="100" spans="1:10" x14ac:dyDescent="0.2">
      <c r="A100" s="22" t="s">
        <v>107</v>
      </c>
      <c r="B100" s="23">
        <v>1099</v>
      </c>
      <c r="C100">
        <v>2877</v>
      </c>
      <c r="D100" t="s">
        <v>85</v>
      </c>
      <c r="E100">
        <v>11.4</v>
      </c>
      <c r="F100">
        <v>16.3</v>
      </c>
      <c r="I100" t="s">
        <v>89</v>
      </c>
      <c r="J100" t="s">
        <v>87</v>
      </c>
    </row>
    <row r="101" spans="1:10" x14ac:dyDescent="0.2">
      <c r="A101" s="22" t="s">
        <v>107</v>
      </c>
      <c r="B101" s="23">
        <v>1100</v>
      </c>
      <c r="C101">
        <v>6119</v>
      </c>
      <c r="D101" t="s">
        <v>101</v>
      </c>
      <c r="E101">
        <v>9</v>
      </c>
      <c r="F101">
        <v>14</v>
      </c>
      <c r="I101" t="s">
        <v>83</v>
      </c>
      <c r="J101" t="s">
        <v>100</v>
      </c>
    </row>
    <row r="102" spans="1:10" x14ac:dyDescent="0.2">
      <c r="A102" s="22" t="s">
        <v>107</v>
      </c>
      <c r="B102" s="23">
        <v>1101</v>
      </c>
      <c r="C102">
        <v>2499</v>
      </c>
      <c r="D102" t="s">
        <v>88</v>
      </c>
      <c r="E102">
        <v>6.2</v>
      </c>
      <c r="F102">
        <v>9.1999999999999993</v>
      </c>
      <c r="I102" t="s">
        <v>89</v>
      </c>
      <c r="J102" t="s">
        <v>87</v>
      </c>
    </row>
    <row r="103" spans="1:10" x14ac:dyDescent="0.2">
      <c r="A103" s="22" t="s">
        <v>107</v>
      </c>
      <c r="B103" s="23">
        <v>1102</v>
      </c>
      <c r="C103">
        <v>2242</v>
      </c>
      <c r="D103" t="s">
        <v>98</v>
      </c>
      <c r="E103">
        <v>60</v>
      </c>
      <c r="F103">
        <v>124</v>
      </c>
      <c r="I103" t="s">
        <v>86</v>
      </c>
      <c r="J103" t="s">
        <v>99</v>
      </c>
    </row>
    <row r="104" spans="1:10" x14ac:dyDescent="0.2">
      <c r="A104" s="22" t="s">
        <v>107</v>
      </c>
      <c r="B104" s="23">
        <v>1103</v>
      </c>
      <c r="C104">
        <v>2877</v>
      </c>
      <c r="D104" t="s">
        <v>85</v>
      </c>
      <c r="E104">
        <v>11.4</v>
      </c>
      <c r="F104">
        <v>16.3</v>
      </c>
      <c r="I104" t="s">
        <v>86</v>
      </c>
      <c r="J104" t="s">
        <v>90</v>
      </c>
    </row>
    <row r="105" spans="1:10" x14ac:dyDescent="0.2">
      <c r="A105" s="22" t="s">
        <v>107</v>
      </c>
      <c r="B105" s="23">
        <v>1104</v>
      </c>
      <c r="C105">
        <v>2877</v>
      </c>
      <c r="D105" t="s">
        <v>85</v>
      </c>
      <c r="E105">
        <v>11.4</v>
      </c>
      <c r="F105">
        <v>16.3</v>
      </c>
      <c r="I105" t="s">
        <v>89</v>
      </c>
      <c r="J105" t="s">
        <v>99</v>
      </c>
    </row>
    <row r="106" spans="1:10" x14ac:dyDescent="0.2">
      <c r="A106" s="22" t="s">
        <v>107</v>
      </c>
      <c r="B106" s="23">
        <v>1105</v>
      </c>
      <c r="C106">
        <v>2499</v>
      </c>
      <c r="D106" t="s">
        <v>88</v>
      </c>
      <c r="E106">
        <v>6.2</v>
      </c>
      <c r="F106">
        <v>9.1999999999999993</v>
      </c>
      <c r="I106" t="s">
        <v>86</v>
      </c>
      <c r="J106" t="s">
        <v>90</v>
      </c>
    </row>
    <row r="107" spans="1:10" x14ac:dyDescent="0.2">
      <c r="A107" s="22" t="s">
        <v>107</v>
      </c>
      <c r="B107" s="23">
        <v>1106</v>
      </c>
      <c r="C107">
        <v>9822</v>
      </c>
      <c r="D107" t="s">
        <v>82</v>
      </c>
      <c r="E107">
        <v>58.3</v>
      </c>
      <c r="F107">
        <v>98.4</v>
      </c>
      <c r="I107" t="s">
        <v>86</v>
      </c>
      <c r="J107" t="s">
        <v>87</v>
      </c>
    </row>
    <row r="108" spans="1:10" x14ac:dyDescent="0.2">
      <c r="A108" s="22" t="s">
        <v>107</v>
      </c>
      <c r="B108" s="23">
        <v>1107</v>
      </c>
      <c r="C108">
        <v>1109</v>
      </c>
      <c r="D108" t="s">
        <v>92</v>
      </c>
      <c r="E108">
        <v>3</v>
      </c>
      <c r="F108">
        <v>8</v>
      </c>
      <c r="I108" t="s">
        <v>93</v>
      </c>
      <c r="J108" t="s">
        <v>84</v>
      </c>
    </row>
    <row r="109" spans="1:10" x14ac:dyDescent="0.2">
      <c r="A109" s="22" t="s">
        <v>107</v>
      </c>
      <c r="B109" s="23">
        <v>1108</v>
      </c>
      <c r="C109">
        <v>9822</v>
      </c>
      <c r="D109" t="s">
        <v>82</v>
      </c>
      <c r="E109">
        <v>58.3</v>
      </c>
      <c r="F109">
        <v>98.4</v>
      </c>
      <c r="I109" t="s">
        <v>89</v>
      </c>
      <c r="J109" t="s">
        <v>99</v>
      </c>
    </row>
    <row r="110" spans="1:10" x14ac:dyDescent="0.2">
      <c r="A110" s="22" t="s">
        <v>107</v>
      </c>
      <c r="B110" s="23">
        <v>1109</v>
      </c>
      <c r="C110">
        <v>8722</v>
      </c>
      <c r="D110" t="s">
        <v>91</v>
      </c>
      <c r="E110">
        <v>344</v>
      </c>
      <c r="F110">
        <v>502</v>
      </c>
      <c r="I110" t="s">
        <v>86</v>
      </c>
      <c r="J110" t="s">
        <v>87</v>
      </c>
    </row>
    <row r="111" spans="1:10" x14ac:dyDescent="0.2">
      <c r="A111" s="22" t="s">
        <v>107</v>
      </c>
      <c r="B111" s="23">
        <v>1110</v>
      </c>
      <c r="C111">
        <v>8722</v>
      </c>
      <c r="D111" t="s">
        <v>91</v>
      </c>
      <c r="E111">
        <v>344</v>
      </c>
      <c r="F111">
        <v>502</v>
      </c>
      <c r="I111" t="s">
        <v>93</v>
      </c>
      <c r="J111" t="s">
        <v>99</v>
      </c>
    </row>
    <row r="112" spans="1:10" x14ac:dyDescent="0.2">
      <c r="A112" s="22" t="s">
        <v>107</v>
      </c>
      <c r="B112" s="23">
        <v>1111</v>
      </c>
      <c r="C112">
        <v>6622</v>
      </c>
      <c r="D112" t="s">
        <v>103</v>
      </c>
      <c r="E112">
        <v>42</v>
      </c>
      <c r="F112">
        <v>77</v>
      </c>
      <c r="I112" t="s">
        <v>93</v>
      </c>
      <c r="J112" t="s">
        <v>87</v>
      </c>
    </row>
    <row r="113" spans="1:10" x14ac:dyDescent="0.2">
      <c r="A113" s="22" t="s">
        <v>107</v>
      </c>
      <c r="B113" s="23">
        <v>1112</v>
      </c>
      <c r="C113">
        <v>6622</v>
      </c>
      <c r="D113" t="s">
        <v>103</v>
      </c>
      <c r="E113">
        <v>42</v>
      </c>
      <c r="F113">
        <v>77</v>
      </c>
      <c r="I113" t="s">
        <v>89</v>
      </c>
      <c r="J113" t="s">
        <v>90</v>
      </c>
    </row>
    <row r="114" spans="1:10" x14ac:dyDescent="0.2">
      <c r="A114" s="22" t="s">
        <v>107</v>
      </c>
      <c r="B114" s="23">
        <v>1113</v>
      </c>
      <c r="C114">
        <v>9822</v>
      </c>
      <c r="D114" t="s">
        <v>82</v>
      </c>
      <c r="E114">
        <v>58.3</v>
      </c>
      <c r="F114">
        <v>98.4</v>
      </c>
      <c r="I114" t="s">
        <v>83</v>
      </c>
      <c r="J114" t="s">
        <v>87</v>
      </c>
    </row>
    <row r="115" spans="1:10" x14ac:dyDescent="0.2">
      <c r="A115" s="22" t="s">
        <v>107</v>
      </c>
      <c r="B115" s="23">
        <v>1114</v>
      </c>
      <c r="C115">
        <v>2242</v>
      </c>
      <c r="D115" t="s">
        <v>98</v>
      </c>
      <c r="E115">
        <v>60</v>
      </c>
      <c r="F115">
        <v>124</v>
      </c>
      <c r="I115" t="s">
        <v>86</v>
      </c>
      <c r="J115" t="s">
        <v>90</v>
      </c>
    </row>
    <row r="116" spans="1:10" x14ac:dyDescent="0.2">
      <c r="A116" s="22" t="s">
        <v>107</v>
      </c>
      <c r="B116" s="23">
        <v>1115</v>
      </c>
      <c r="C116">
        <v>8722</v>
      </c>
      <c r="D116" t="s">
        <v>91</v>
      </c>
      <c r="E116">
        <v>344</v>
      </c>
      <c r="F116">
        <v>502</v>
      </c>
      <c r="I116" t="s">
        <v>83</v>
      </c>
      <c r="J116" t="s">
        <v>90</v>
      </c>
    </row>
    <row r="117" spans="1:10" x14ac:dyDescent="0.2">
      <c r="A117" s="22" t="s">
        <v>107</v>
      </c>
      <c r="B117" s="23">
        <v>1116</v>
      </c>
      <c r="C117">
        <v>6622</v>
      </c>
      <c r="D117" t="s">
        <v>103</v>
      </c>
      <c r="E117">
        <v>42</v>
      </c>
      <c r="F117">
        <v>77</v>
      </c>
      <c r="I117" t="s">
        <v>89</v>
      </c>
      <c r="J117" t="s">
        <v>99</v>
      </c>
    </row>
    <row r="118" spans="1:10" x14ac:dyDescent="0.2">
      <c r="A118" s="22" t="s">
        <v>107</v>
      </c>
      <c r="B118" s="23">
        <v>1117</v>
      </c>
      <c r="C118">
        <v>8722</v>
      </c>
      <c r="D118" t="s">
        <v>91</v>
      </c>
      <c r="E118">
        <v>344</v>
      </c>
      <c r="F118">
        <v>502</v>
      </c>
      <c r="I118" t="s">
        <v>93</v>
      </c>
      <c r="J118" t="s">
        <v>84</v>
      </c>
    </row>
    <row r="119" spans="1:10" x14ac:dyDescent="0.2">
      <c r="A119" s="22" t="s">
        <v>107</v>
      </c>
      <c r="B119" s="23">
        <v>1118</v>
      </c>
      <c r="C119">
        <v>9822</v>
      </c>
      <c r="D119" t="s">
        <v>82</v>
      </c>
      <c r="E119">
        <v>58.3</v>
      </c>
      <c r="F119">
        <v>98.4</v>
      </c>
      <c r="I119" t="s">
        <v>86</v>
      </c>
      <c r="J119" t="s">
        <v>87</v>
      </c>
    </row>
    <row r="120" spans="1:10" x14ac:dyDescent="0.2">
      <c r="A120" s="22" t="s">
        <v>107</v>
      </c>
      <c r="B120" s="23">
        <v>1119</v>
      </c>
      <c r="C120">
        <v>2242</v>
      </c>
      <c r="D120" t="s">
        <v>98</v>
      </c>
      <c r="E120">
        <v>60</v>
      </c>
      <c r="F120">
        <v>124</v>
      </c>
      <c r="I120" t="s">
        <v>83</v>
      </c>
      <c r="J120" t="s">
        <v>100</v>
      </c>
    </row>
    <row r="121" spans="1:10" x14ac:dyDescent="0.2">
      <c r="A121" s="22" t="s">
        <v>107</v>
      </c>
      <c r="B121" s="23">
        <v>1120</v>
      </c>
      <c r="C121">
        <v>2242</v>
      </c>
      <c r="D121" t="s">
        <v>98</v>
      </c>
      <c r="E121">
        <v>60</v>
      </c>
      <c r="F121">
        <v>124</v>
      </c>
      <c r="I121" t="s">
        <v>89</v>
      </c>
      <c r="J121" t="s">
        <v>87</v>
      </c>
    </row>
    <row r="122" spans="1:10" x14ac:dyDescent="0.2">
      <c r="A122" s="22" t="s">
        <v>107</v>
      </c>
      <c r="B122" s="23">
        <v>1121</v>
      </c>
      <c r="C122">
        <v>4421</v>
      </c>
      <c r="D122" t="s">
        <v>95</v>
      </c>
      <c r="E122">
        <v>45</v>
      </c>
      <c r="F122">
        <v>87</v>
      </c>
      <c r="I122" t="s">
        <v>89</v>
      </c>
      <c r="J122" t="s">
        <v>99</v>
      </c>
    </row>
    <row r="123" spans="1:10" x14ac:dyDescent="0.2">
      <c r="A123" s="22" t="s">
        <v>107</v>
      </c>
      <c r="B123" s="23">
        <v>1122</v>
      </c>
      <c r="C123">
        <v>8722</v>
      </c>
      <c r="D123" t="s">
        <v>91</v>
      </c>
      <c r="E123">
        <v>344</v>
      </c>
      <c r="F123">
        <v>502</v>
      </c>
      <c r="I123" t="s">
        <v>89</v>
      </c>
      <c r="J123" t="s">
        <v>90</v>
      </c>
    </row>
    <row r="124" spans="1:10" x14ac:dyDescent="0.2">
      <c r="A124" s="22" t="s">
        <v>107</v>
      </c>
      <c r="B124" s="23">
        <v>1123</v>
      </c>
      <c r="C124">
        <v>9822</v>
      </c>
      <c r="D124" t="s">
        <v>82</v>
      </c>
      <c r="E124">
        <v>58.3</v>
      </c>
      <c r="F124">
        <v>98.4</v>
      </c>
      <c r="I124" t="s">
        <v>89</v>
      </c>
      <c r="J124" t="s">
        <v>99</v>
      </c>
    </row>
    <row r="125" spans="1:10" x14ac:dyDescent="0.2">
      <c r="A125" s="22" t="s">
        <v>107</v>
      </c>
      <c r="B125" s="23">
        <v>1124</v>
      </c>
      <c r="C125">
        <v>4421</v>
      </c>
      <c r="D125" t="s">
        <v>95</v>
      </c>
      <c r="E125">
        <v>45</v>
      </c>
      <c r="F125">
        <v>87</v>
      </c>
      <c r="I125" t="s">
        <v>89</v>
      </c>
      <c r="J125" t="s">
        <v>90</v>
      </c>
    </row>
    <row r="126" spans="1:10" x14ac:dyDescent="0.2">
      <c r="A126" s="22" t="s">
        <v>108</v>
      </c>
      <c r="B126" s="23">
        <v>1125</v>
      </c>
      <c r="C126">
        <v>2242</v>
      </c>
      <c r="D126" t="s">
        <v>98</v>
      </c>
      <c r="E126">
        <v>60</v>
      </c>
      <c r="F126">
        <v>124</v>
      </c>
      <c r="I126" t="s">
        <v>89</v>
      </c>
      <c r="J126" t="s">
        <v>87</v>
      </c>
    </row>
    <row r="127" spans="1:10" x14ac:dyDescent="0.2">
      <c r="A127" s="22" t="s">
        <v>108</v>
      </c>
      <c r="B127" s="23">
        <v>1126</v>
      </c>
      <c r="C127">
        <v>9212</v>
      </c>
      <c r="D127" t="s">
        <v>96</v>
      </c>
      <c r="E127">
        <v>4</v>
      </c>
      <c r="F127">
        <v>7</v>
      </c>
      <c r="I127" t="s">
        <v>89</v>
      </c>
      <c r="J127" t="s">
        <v>84</v>
      </c>
    </row>
    <row r="128" spans="1:10" x14ac:dyDescent="0.2">
      <c r="A128" s="22" t="s">
        <v>108</v>
      </c>
      <c r="B128" s="23">
        <v>1127</v>
      </c>
      <c r="C128">
        <v>8722</v>
      </c>
      <c r="D128" t="s">
        <v>91</v>
      </c>
      <c r="E128">
        <v>344</v>
      </c>
      <c r="F128">
        <v>502</v>
      </c>
      <c r="I128" t="s">
        <v>83</v>
      </c>
      <c r="J128" t="s">
        <v>99</v>
      </c>
    </row>
    <row r="129" spans="1:10" x14ac:dyDescent="0.2">
      <c r="A129" s="22" t="s">
        <v>108</v>
      </c>
      <c r="B129" s="23">
        <v>1128</v>
      </c>
      <c r="C129">
        <v>6622</v>
      </c>
      <c r="D129" t="s">
        <v>103</v>
      </c>
      <c r="E129">
        <v>42</v>
      </c>
      <c r="F129">
        <v>77</v>
      </c>
      <c r="I129" t="s">
        <v>86</v>
      </c>
      <c r="J129" t="s">
        <v>87</v>
      </c>
    </row>
    <row r="130" spans="1:10" x14ac:dyDescent="0.2">
      <c r="A130" s="22" t="s">
        <v>108</v>
      </c>
      <c r="B130" s="23">
        <v>1129</v>
      </c>
      <c r="C130">
        <v>9822</v>
      </c>
      <c r="D130" t="s">
        <v>82</v>
      </c>
      <c r="E130">
        <v>58.3</v>
      </c>
      <c r="F130">
        <v>98.4</v>
      </c>
      <c r="I130" t="s">
        <v>93</v>
      </c>
      <c r="J130" t="s">
        <v>99</v>
      </c>
    </row>
    <row r="131" spans="1:10" x14ac:dyDescent="0.2">
      <c r="A131" s="22" t="s">
        <v>108</v>
      </c>
      <c r="B131" s="23">
        <v>1130</v>
      </c>
      <c r="C131">
        <v>4421</v>
      </c>
      <c r="D131" t="s">
        <v>95</v>
      </c>
      <c r="E131">
        <v>45</v>
      </c>
      <c r="F131">
        <v>87</v>
      </c>
      <c r="I131" t="s">
        <v>93</v>
      </c>
      <c r="J131" t="s">
        <v>87</v>
      </c>
    </row>
    <row r="132" spans="1:10" x14ac:dyDescent="0.2">
      <c r="A132" s="22" t="s">
        <v>108</v>
      </c>
      <c r="B132" s="23">
        <v>1131</v>
      </c>
      <c r="C132">
        <v>9212</v>
      </c>
      <c r="D132" t="s">
        <v>96</v>
      </c>
      <c r="E132">
        <v>4</v>
      </c>
      <c r="F132">
        <v>7</v>
      </c>
      <c r="I132" t="s">
        <v>93</v>
      </c>
      <c r="J132" t="s">
        <v>90</v>
      </c>
    </row>
    <row r="133" spans="1:10" x14ac:dyDescent="0.2">
      <c r="A133" s="22" t="s">
        <v>108</v>
      </c>
      <c r="B133" s="23">
        <v>1132</v>
      </c>
      <c r="C133">
        <v>9212</v>
      </c>
      <c r="D133" t="s">
        <v>96</v>
      </c>
      <c r="E133">
        <v>4</v>
      </c>
      <c r="F133">
        <v>7</v>
      </c>
      <c r="I133" t="s">
        <v>93</v>
      </c>
      <c r="J133" t="s">
        <v>87</v>
      </c>
    </row>
    <row r="134" spans="1:10" x14ac:dyDescent="0.2">
      <c r="A134" s="22" t="s">
        <v>108</v>
      </c>
      <c r="B134" s="23">
        <v>1133</v>
      </c>
      <c r="C134">
        <v>9822</v>
      </c>
      <c r="D134" t="s">
        <v>82</v>
      </c>
      <c r="E134">
        <v>58.3</v>
      </c>
      <c r="F134">
        <v>98.4</v>
      </c>
      <c r="I134" t="s">
        <v>83</v>
      </c>
      <c r="J134" t="s">
        <v>90</v>
      </c>
    </row>
    <row r="135" spans="1:10" x14ac:dyDescent="0.2">
      <c r="A135" s="22" t="s">
        <v>108</v>
      </c>
      <c r="B135" s="23">
        <v>1134</v>
      </c>
      <c r="C135">
        <v>9822</v>
      </c>
      <c r="D135" t="s">
        <v>82</v>
      </c>
      <c r="E135">
        <v>58.3</v>
      </c>
      <c r="F135">
        <v>98.4</v>
      </c>
      <c r="I135" t="s">
        <v>89</v>
      </c>
      <c r="J135" t="s">
        <v>90</v>
      </c>
    </row>
    <row r="136" spans="1:10" x14ac:dyDescent="0.2">
      <c r="A136" s="22" t="s">
        <v>108</v>
      </c>
      <c r="B136" s="23">
        <v>1135</v>
      </c>
      <c r="C136">
        <v>8722</v>
      </c>
      <c r="D136" t="s">
        <v>91</v>
      </c>
      <c r="E136">
        <v>344</v>
      </c>
      <c r="F136">
        <v>502</v>
      </c>
      <c r="I136" t="s">
        <v>83</v>
      </c>
      <c r="J136" t="s">
        <v>99</v>
      </c>
    </row>
    <row r="137" spans="1:10" x14ac:dyDescent="0.2">
      <c r="A137" s="22" t="s">
        <v>108</v>
      </c>
      <c r="B137" s="23">
        <v>1136</v>
      </c>
      <c r="C137">
        <v>2242</v>
      </c>
      <c r="D137" t="s">
        <v>98</v>
      </c>
      <c r="E137">
        <v>60</v>
      </c>
      <c r="F137">
        <v>124</v>
      </c>
      <c r="I137" t="s">
        <v>89</v>
      </c>
      <c r="J137" t="s">
        <v>84</v>
      </c>
    </row>
    <row r="138" spans="1:10" x14ac:dyDescent="0.2">
      <c r="A138" s="22" t="s">
        <v>108</v>
      </c>
      <c r="B138" s="23">
        <v>1137</v>
      </c>
      <c r="C138">
        <v>9822</v>
      </c>
      <c r="D138" t="s">
        <v>82</v>
      </c>
      <c r="E138">
        <v>58.3</v>
      </c>
      <c r="F138">
        <v>98.4</v>
      </c>
      <c r="I138" t="s">
        <v>86</v>
      </c>
      <c r="J138" t="s">
        <v>87</v>
      </c>
    </row>
    <row r="139" spans="1:10" x14ac:dyDescent="0.2">
      <c r="A139" s="22" t="s">
        <v>108</v>
      </c>
      <c r="B139" s="23">
        <v>1138</v>
      </c>
      <c r="C139">
        <v>8722</v>
      </c>
      <c r="D139" t="s">
        <v>91</v>
      </c>
      <c r="E139">
        <v>344</v>
      </c>
      <c r="F139">
        <v>502</v>
      </c>
      <c r="I139" t="s">
        <v>83</v>
      </c>
      <c r="J139" t="s">
        <v>100</v>
      </c>
    </row>
    <row r="140" spans="1:10" x14ac:dyDescent="0.2">
      <c r="A140" s="22" t="s">
        <v>108</v>
      </c>
      <c r="B140" s="23">
        <v>1139</v>
      </c>
      <c r="C140">
        <v>4421</v>
      </c>
      <c r="D140" t="s">
        <v>95</v>
      </c>
      <c r="E140">
        <v>45</v>
      </c>
      <c r="F140">
        <v>87</v>
      </c>
      <c r="I140" t="s">
        <v>89</v>
      </c>
      <c r="J140" t="s">
        <v>87</v>
      </c>
    </row>
    <row r="141" spans="1:10" x14ac:dyDescent="0.2">
      <c r="A141" s="22" t="s">
        <v>108</v>
      </c>
      <c r="B141" s="23">
        <v>1140</v>
      </c>
      <c r="C141">
        <v>4421</v>
      </c>
      <c r="D141" t="s">
        <v>95</v>
      </c>
      <c r="E141">
        <v>45</v>
      </c>
      <c r="F141">
        <v>87</v>
      </c>
      <c r="I141" t="s">
        <v>86</v>
      </c>
      <c r="J141" t="s">
        <v>99</v>
      </c>
    </row>
    <row r="142" spans="1:10" x14ac:dyDescent="0.2">
      <c r="A142" s="22" t="s">
        <v>108</v>
      </c>
      <c r="B142" s="23">
        <v>1141</v>
      </c>
      <c r="C142">
        <v>9212</v>
      </c>
      <c r="D142" t="s">
        <v>96</v>
      </c>
      <c r="E142">
        <v>4</v>
      </c>
      <c r="F142">
        <v>7</v>
      </c>
      <c r="I142" t="s">
        <v>86</v>
      </c>
      <c r="J142" t="s">
        <v>90</v>
      </c>
    </row>
    <row r="143" spans="1:10" x14ac:dyDescent="0.2">
      <c r="A143" s="22" t="s">
        <v>109</v>
      </c>
      <c r="B143" s="23">
        <v>1142</v>
      </c>
      <c r="C143">
        <v>2242</v>
      </c>
      <c r="D143" t="s">
        <v>98</v>
      </c>
      <c r="E143">
        <v>60</v>
      </c>
      <c r="F143">
        <v>124</v>
      </c>
      <c r="I143" t="s">
        <v>86</v>
      </c>
      <c r="J143" t="s">
        <v>99</v>
      </c>
    </row>
    <row r="144" spans="1:10" x14ac:dyDescent="0.2">
      <c r="A144" s="22" t="s">
        <v>109</v>
      </c>
      <c r="B144" s="23">
        <v>1143</v>
      </c>
      <c r="C144">
        <v>9822</v>
      </c>
      <c r="D144" t="s">
        <v>82</v>
      </c>
      <c r="E144">
        <v>58.3</v>
      </c>
      <c r="F144">
        <v>98.4</v>
      </c>
      <c r="I144" t="s">
        <v>93</v>
      </c>
      <c r="J144" t="s">
        <v>90</v>
      </c>
    </row>
    <row r="145" spans="1:10" x14ac:dyDescent="0.2">
      <c r="A145" s="22" t="s">
        <v>109</v>
      </c>
      <c r="B145" s="23">
        <v>1144</v>
      </c>
      <c r="C145">
        <v>2242</v>
      </c>
      <c r="D145" t="s">
        <v>98</v>
      </c>
      <c r="E145">
        <v>60</v>
      </c>
      <c r="F145">
        <v>124</v>
      </c>
      <c r="I145" t="s">
        <v>93</v>
      </c>
      <c r="J145" t="s">
        <v>87</v>
      </c>
    </row>
    <row r="146" spans="1:10" x14ac:dyDescent="0.2">
      <c r="A146" s="22" t="s">
        <v>109</v>
      </c>
      <c r="B146" s="23">
        <v>1145</v>
      </c>
      <c r="C146">
        <v>4421</v>
      </c>
      <c r="D146" t="s">
        <v>95</v>
      </c>
      <c r="E146">
        <v>45</v>
      </c>
      <c r="F146">
        <v>87</v>
      </c>
      <c r="I146" t="s">
        <v>93</v>
      </c>
      <c r="J146" t="s">
        <v>84</v>
      </c>
    </row>
    <row r="147" spans="1:10" x14ac:dyDescent="0.2">
      <c r="A147" s="22" t="s">
        <v>109</v>
      </c>
      <c r="B147" s="23">
        <v>1146</v>
      </c>
      <c r="C147">
        <v>8722</v>
      </c>
      <c r="D147" t="s">
        <v>91</v>
      </c>
      <c r="E147">
        <v>344</v>
      </c>
      <c r="F147">
        <v>502</v>
      </c>
      <c r="I147" t="s">
        <v>93</v>
      </c>
      <c r="J147" t="s">
        <v>99</v>
      </c>
    </row>
    <row r="148" spans="1:10" x14ac:dyDescent="0.2">
      <c r="A148" s="22" t="s">
        <v>109</v>
      </c>
      <c r="B148" s="23">
        <v>1147</v>
      </c>
      <c r="C148">
        <v>9822</v>
      </c>
      <c r="D148" t="s">
        <v>82</v>
      </c>
      <c r="E148">
        <v>58.3</v>
      </c>
      <c r="F148">
        <v>98.4</v>
      </c>
      <c r="I148" t="s">
        <v>83</v>
      </c>
      <c r="J148" t="s">
        <v>87</v>
      </c>
    </row>
    <row r="149" spans="1:10" x14ac:dyDescent="0.2">
      <c r="A149" s="22" t="s">
        <v>109</v>
      </c>
      <c r="B149" s="23">
        <v>1148</v>
      </c>
      <c r="C149">
        <v>9212</v>
      </c>
      <c r="D149" t="s">
        <v>96</v>
      </c>
      <c r="E149">
        <v>4</v>
      </c>
      <c r="F149">
        <v>7</v>
      </c>
      <c r="I149" t="s">
        <v>89</v>
      </c>
      <c r="J149" t="s">
        <v>90</v>
      </c>
    </row>
    <row r="150" spans="1:10" x14ac:dyDescent="0.2">
      <c r="A150" s="22" t="s">
        <v>109</v>
      </c>
      <c r="B150" s="23">
        <v>1149</v>
      </c>
      <c r="C150">
        <v>8722</v>
      </c>
      <c r="D150" t="s">
        <v>91</v>
      </c>
      <c r="E150">
        <v>344</v>
      </c>
      <c r="F150">
        <v>502</v>
      </c>
      <c r="I150" t="s">
        <v>83</v>
      </c>
      <c r="J150" t="s">
        <v>90</v>
      </c>
    </row>
    <row r="151" spans="1:10" x14ac:dyDescent="0.2">
      <c r="A151" s="22" t="s">
        <v>110</v>
      </c>
      <c r="B151" s="23">
        <v>1150</v>
      </c>
      <c r="C151">
        <v>2242</v>
      </c>
      <c r="D151" t="s">
        <v>98</v>
      </c>
      <c r="E151">
        <v>60</v>
      </c>
      <c r="F151">
        <v>124</v>
      </c>
      <c r="I151" t="s">
        <v>89</v>
      </c>
      <c r="J151" t="s">
        <v>100</v>
      </c>
    </row>
    <row r="152" spans="1:10" x14ac:dyDescent="0.2">
      <c r="A152" s="22" t="s">
        <v>110</v>
      </c>
      <c r="B152" s="23">
        <v>1151</v>
      </c>
      <c r="C152">
        <v>2242</v>
      </c>
      <c r="D152" t="s">
        <v>98</v>
      </c>
      <c r="E152">
        <v>60</v>
      </c>
      <c r="F152">
        <v>124</v>
      </c>
      <c r="I152" t="s">
        <v>86</v>
      </c>
      <c r="J152" t="s">
        <v>87</v>
      </c>
    </row>
    <row r="153" spans="1:10" x14ac:dyDescent="0.2">
      <c r="A153" s="22" t="s">
        <v>110</v>
      </c>
      <c r="B153" s="23">
        <v>1152</v>
      </c>
      <c r="C153">
        <v>4421</v>
      </c>
      <c r="D153" t="s">
        <v>95</v>
      </c>
      <c r="E153">
        <v>45</v>
      </c>
      <c r="F153">
        <v>87</v>
      </c>
      <c r="I153" t="s">
        <v>83</v>
      </c>
      <c r="J153" t="s">
        <v>99</v>
      </c>
    </row>
    <row r="154" spans="1:10" x14ac:dyDescent="0.2">
      <c r="A154" s="22" t="s">
        <v>110</v>
      </c>
      <c r="B154" s="23">
        <v>1153</v>
      </c>
      <c r="C154">
        <v>8722</v>
      </c>
      <c r="D154" t="s">
        <v>91</v>
      </c>
      <c r="E154">
        <v>344</v>
      </c>
      <c r="F154">
        <v>502</v>
      </c>
      <c r="I154" t="s">
        <v>89</v>
      </c>
      <c r="J154" t="s">
        <v>90</v>
      </c>
    </row>
    <row r="155" spans="1:10" x14ac:dyDescent="0.2">
      <c r="A155" s="22" t="s">
        <v>110</v>
      </c>
      <c r="B155" s="23">
        <v>1154</v>
      </c>
      <c r="C155">
        <v>9822</v>
      </c>
      <c r="D155" t="s">
        <v>82</v>
      </c>
      <c r="E155">
        <v>58.3</v>
      </c>
      <c r="F155">
        <v>98.4</v>
      </c>
      <c r="I155" t="s">
        <v>86</v>
      </c>
      <c r="J155" t="s">
        <v>99</v>
      </c>
    </row>
    <row r="156" spans="1:10" x14ac:dyDescent="0.2">
      <c r="A156" s="22" t="s">
        <v>110</v>
      </c>
      <c r="B156" s="23">
        <v>1155</v>
      </c>
      <c r="C156">
        <v>4421</v>
      </c>
      <c r="D156" t="s">
        <v>95</v>
      </c>
      <c r="E156">
        <v>45</v>
      </c>
      <c r="F156">
        <v>87</v>
      </c>
      <c r="I156" t="s">
        <v>89</v>
      </c>
      <c r="J156" t="s">
        <v>90</v>
      </c>
    </row>
    <row r="157" spans="1:10" x14ac:dyDescent="0.2">
      <c r="A157" s="22" t="s">
        <v>110</v>
      </c>
      <c r="B157" s="23">
        <v>1156</v>
      </c>
      <c r="C157">
        <v>2242</v>
      </c>
      <c r="D157" t="s">
        <v>98</v>
      </c>
      <c r="E157">
        <v>60</v>
      </c>
      <c r="F157">
        <v>124</v>
      </c>
      <c r="I157" t="s">
        <v>89</v>
      </c>
      <c r="J157" t="s">
        <v>87</v>
      </c>
    </row>
    <row r="158" spans="1:10" x14ac:dyDescent="0.2">
      <c r="A158" s="22" t="s">
        <v>110</v>
      </c>
      <c r="B158" s="23">
        <v>1157</v>
      </c>
      <c r="C158">
        <v>9212</v>
      </c>
      <c r="D158" t="s">
        <v>96</v>
      </c>
      <c r="E158">
        <v>4</v>
      </c>
      <c r="F158">
        <v>7</v>
      </c>
      <c r="I158" t="s">
        <v>89</v>
      </c>
      <c r="J158" t="s">
        <v>84</v>
      </c>
    </row>
    <row r="159" spans="1:10" x14ac:dyDescent="0.2">
      <c r="A159" s="22" t="s">
        <v>111</v>
      </c>
      <c r="B159" s="23">
        <v>1158</v>
      </c>
      <c r="C159">
        <v>8722</v>
      </c>
      <c r="D159" t="s">
        <v>91</v>
      </c>
      <c r="E159">
        <v>344</v>
      </c>
      <c r="F159">
        <v>502</v>
      </c>
      <c r="I159" t="s">
        <v>83</v>
      </c>
      <c r="J159" t="s">
        <v>99</v>
      </c>
    </row>
    <row r="160" spans="1:10" x14ac:dyDescent="0.2">
      <c r="A160" s="22" t="s">
        <v>111</v>
      </c>
      <c r="B160" s="23">
        <v>1159</v>
      </c>
      <c r="C160">
        <v>6622</v>
      </c>
      <c r="D160" t="s">
        <v>103</v>
      </c>
      <c r="E160">
        <v>42</v>
      </c>
      <c r="F160">
        <v>77</v>
      </c>
      <c r="I160" t="s">
        <v>89</v>
      </c>
      <c r="J160" t="s">
        <v>87</v>
      </c>
    </row>
    <row r="161" spans="1:10" x14ac:dyDescent="0.2">
      <c r="A161" s="22" t="s">
        <v>111</v>
      </c>
      <c r="B161" s="23">
        <v>1160</v>
      </c>
      <c r="C161">
        <v>9822</v>
      </c>
      <c r="D161" t="s">
        <v>82</v>
      </c>
      <c r="E161">
        <v>58.3</v>
      </c>
      <c r="F161">
        <v>98.4</v>
      </c>
      <c r="I161" t="s">
        <v>93</v>
      </c>
      <c r="J161" t="s">
        <v>99</v>
      </c>
    </row>
    <row r="162" spans="1:10" x14ac:dyDescent="0.2">
      <c r="A162" s="22" t="s">
        <v>111</v>
      </c>
      <c r="B162" s="23">
        <v>1161</v>
      </c>
      <c r="C162">
        <v>4421</v>
      </c>
      <c r="D162" t="s">
        <v>95</v>
      </c>
      <c r="E162">
        <v>45</v>
      </c>
      <c r="F162">
        <v>87</v>
      </c>
      <c r="I162" t="s">
        <v>86</v>
      </c>
      <c r="J162" t="s">
        <v>87</v>
      </c>
    </row>
    <row r="163" spans="1:10" x14ac:dyDescent="0.2">
      <c r="A163" s="22" t="s">
        <v>111</v>
      </c>
      <c r="B163" s="23">
        <v>1162</v>
      </c>
      <c r="C163">
        <v>9212</v>
      </c>
      <c r="D163" t="s">
        <v>96</v>
      </c>
      <c r="E163">
        <v>4</v>
      </c>
      <c r="F163">
        <v>7</v>
      </c>
      <c r="I163" t="s">
        <v>83</v>
      </c>
      <c r="J163" t="s">
        <v>90</v>
      </c>
    </row>
    <row r="164" spans="1:10" x14ac:dyDescent="0.2">
      <c r="A164" s="22" t="s">
        <v>111</v>
      </c>
      <c r="B164" s="23">
        <v>1163</v>
      </c>
      <c r="C164">
        <v>9212</v>
      </c>
      <c r="D164" t="s">
        <v>96</v>
      </c>
      <c r="E164">
        <v>4</v>
      </c>
      <c r="F164">
        <v>7</v>
      </c>
      <c r="I164" t="s">
        <v>89</v>
      </c>
      <c r="J164" t="s">
        <v>87</v>
      </c>
    </row>
    <row r="165" spans="1:10" x14ac:dyDescent="0.2">
      <c r="A165" s="22" t="s">
        <v>111</v>
      </c>
      <c r="B165" s="23">
        <v>1164</v>
      </c>
      <c r="C165">
        <v>9822</v>
      </c>
      <c r="D165" t="s">
        <v>82</v>
      </c>
      <c r="E165">
        <v>58.3</v>
      </c>
      <c r="F165">
        <v>98.4</v>
      </c>
      <c r="I165" t="s">
        <v>89</v>
      </c>
      <c r="J165" t="s">
        <v>90</v>
      </c>
    </row>
    <row r="166" spans="1:10" x14ac:dyDescent="0.2">
      <c r="A166" s="22" t="s">
        <v>111</v>
      </c>
      <c r="B166" s="23">
        <v>1165</v>
      </c>
      <c r="C166">
        <v>9822</v>
      </c>
      <c r="D166" t="s">
        <v>82</v>
      </c>
      <c r="E166">
        <v>58.3</v>
      </c>
      <c r="F166">
        <v>98.4</v>
      </c>
      <c r="I166" t="s">
        <v>89</v>
      </c>
      <c r="J166" t="s">
        <v>90</v>
      </c>
    </row>
    <row r="167" spans="1:10" x14ac:dyDescent="0.2">
      <c r="A167" s="22" t="s">
        <v>111</v>
      </c>
      <c r="B167" s="23">
        <v>1166</v>
      </c>
      <c r="C167">
        <v>8722</v>
      </c>
      <c r="D167" t="s">
        <v>91</v>
      </c>
      <c r="E167">
        <v>344</v>
      </c>
      <c r="F167">
        <v>502</v>
      </c>
      <c r="I167" t="s">
        <v>89</v>
      </c>
      <c r="J167" t="s">
        <v>99</v>
      </c>
    </row>
    <row r="168" spans="1:10" x14ac:dyDescent="0.2">
      <c r="A168" s="22" t="s">
        <v>112</v>
      </c>
      <c r="B168" s="23">
        <v>1167</v>
      </c>
      <c r="C168">
        <v>2242</v>
      </c>
      <c r="D168" t="s">
        <v>98</v>
      </c>
      <c r="E168">
        <v>60</v>
      </c>
      <c r="F168">
        <v>124</v>
      </c>
      <c r="I168" t="s">
        <v>89</v>
      </c>
      <c r="J168" t="s">
        <v>84</v>
      </c>
    </row>
    <row r="169" spans="1:10" x14ac:dyDescent="0.2">
      <c r="A169" s="22" t="s">
        <v>112</v>
      </c>
      <c r="B169" s="23">
        <v>1168</v>
      </c>
      <c r="C169">
        <v>9822</v>
      </c>
      <c r="D169" t="s">
        <v>82</v>
      </c>
      <c r="E169">
        <v>58.3</v>
      </c>
      <c r="F169">
        <v>98.4</v>
      </c>
      <c r="I169" t="s">
        <v>89</v>
      </c>
      <c r="J169" t="s">
        <v>87</v>
      </c>
    </row>
    <row r="170" spans="1:10" x14ac:dyDescent="0.2">
      <c r="A170" s="22" t="s">
        <v>112</v>
      </c>
      <c r="B170" s="23">
        <v>1169</v>
      </c>
      <c r="C170">
        <v>8722</v>
      </c>
      <c r="D170" t="s">
        <v>91</v>
      </c>
      <c r="E170">
        <v>344</v>
      </c>
      <c r="F170">
        <v>502</v>
      </c>
      <c r="I170" t="s">
        <v>89</v>
      </c>
      <c r="J170" t="s">
        <v>100</v>
      </c>
    </row>
    <row r="171" spans="1:10" x14ac:dyDescent="0.2">
      <c r="A171" s="22" t="s">
        <v>112</v>
      </c>
      <c r="B171" s="23">
        <v>1170</v>
      </c>
      <c r="C171">
        <v>4421</v>
      </c>
      <c r="D171" t="s">
        <v>95</v>
      </c>
      <c r="E171">
        <v>45</v>
      </c>
      <c r="F171">
        <v>87</v>
      </c>
      <c r="I171" t="s">
        <v>83</v>
      </c>
      <c r="J171" t="s">
        <v>87</v>
      </c>
    </row>
    <row r="172" spans="1:10" x14ac:dyDescent="0.2">
      <c r="A172" s="22" t="s">
        <v>112</v>
      </c>
      <c r="B172" s="23">
        <v>1171</v>
      </c>
      <c r="C172">
        <v>4421</v>
      </c>
      <c r="D172" t="s">
        <v>95</v>
      </c>
      <c r="E172">
        <v>45</v>
      </c>
      <c r="F172">
        <v>87</v>
      </c>
      <c r="I172" t="s">
        <v>86</v>
      </c>
      <c r="J17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</vt:lpstr>
      <vt:lpstr>Gradebook</vt:lpstr>
      <vt:lpstr>Decision Maker</vt:lpstr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Cheng</dc:creator>
  <cp:lastModifiedBy>Anna Cheng</cp:lastModifiedBy>
  <dcterms:created xsi:type="dcterms:W3CDTF">2022-02-01T11:55:58Z</dcterms:created>
  <dcterms:modified xsi:type="dcterms:W3CDTF">2022-02-03T07:41:20Z</dcterms:modified>
</cp:coreProperties>
</file>