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nnah\Desktop\"/>
    </mc:Choice>
  </mc:AlternateContent>
  <xr:revisionPtr revIDLastSave="0" documentId="13_ncr:1_{E8207F62-068B-4767-A430-0F056689326B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1.GDPpc" sheetId="1" r:id="rId1"/>
    <sheet name="2.Convergence club" sheetId="3" r:id="rId2"/>
    <sheet name="4.Time to double" sheetId="4" r:id="rId3"/>
    <sheet name="3.HDI" sheetId="6" r:id="rId4"/>
  </sheets>
  <definedNames>
    <definedName name="_xlnm._FilterDatabase" localSheetId="1" hidden="1">'2.Convergence club'!$B$49:$AO$85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1" i="4" l="1"/>
  <c r="BF4" i="4"/>
  <c r="BK4" i="4"/>
  <c r="AP5" i="4"/>
  <c r="AQ5" i="4"/>
  <c r="AR5" i="4"/>
  <c r="AS5" i="4"/>
  <c r="AT5" i="4"/>
  <c r="AU5" i="4"/>
  <c r="AV5" i="4"/>
  <c r="AW5" i="4"/>
  <c r="AX5" i="4"/>
  <c r="AY5" i="4"/>
  <c r="BF5" i="4"/>
  <c r="BK5" i="4"/>
  <c r="BF6" i="4"/>
  <c r="BK6" i="4"/>
  <c r="BF7" i="4"/>
  <c r="BK7" i="4"/>
  <c r="AP8" i="4"/>
  <c r="AQ8" i="4"/>
  <c r="AR8" i="4"/>
  <c r="AS8" i="4"/>
  <c r="AT8" i="4"/>
  <c r="AU8" i="4"/>
  <c r="AV8" i="4"/>
  <c r="AW8" i="4"/>
  <c r="AX8" i="4"/>
  <c r="AY8" i="4"/>
  <c r="BF8" i="4"/>
  <c r="BK8" i="4"/>
  <c r="BF9" i="4"/>
  <c r="BK9" i="4"/>
  <c r="BF10" i="4"/>
  <c r="BK10" i="4"/>
  <c r="BF12" i="4"/>
  <c r="BK12" i="4"/>
  <c r="BF13" i="4"/>
  <c r="BK13" i="4"/>
  <c r="AP14" i="4"/>
  <c r="AQ14" i="4"/>
  <c r="AR14" i="4"/>
  <c r="AS14" i="4"/>
  <c r="AT14" i="4"/>
  <c r="AU14" i="4"/>
  <c r="AV14" i="4"/>
  <c r="AW14" i="4"/>
  <c r="AX14" i="4"/>
  <c r="AY14" i="4"/>
  <c r="BF14" i="4"/>
  <c r="BK14" i="4"/>
  <c r="BF15" i="4"/>
  <c r="BK15" i="4"/>
  <c r="BF16" i="4"/>
  <c r="BK16" i="4"/>
  <c r="AP17" i="4"/>
  <c r="AQ17" i="4"/>
  <c r="AR17" i="4"/>
  <c r="AS17" i="4"/>
  <c r="AT17" i="4"/>
  <c r="AU17" i="4"/>
  <c r="AV17" i="4"/>
  <c r="AW17" i="4"/>
  <c r="AX17" i="4"/>
  <c r="AY17" i="4"/>
  <c r="BF17" i="4"/>
  <c r="BK17" i="4"/>
  <c r="BF3" i="4"/>
  <c r="BK3" i="4"/>
  <c r="BE4" i="4"/>
  <c r="BJ4" i="4"/>
  <c r="AF5" i="4"/>
  <c r="AG5" i="4"/>
  <c r="AH5" i="4"/>
  <c r="AI5" i="4"/>
  <c r="AJ5" i="4"/>
  <c r="AK5" i="4"/>
  <c r="AL5" i="4"/>
  <c r="AM5" i="4"/>
  <c r="AN5" i="4"/>
  <c r="AO5" i="4"/>
  <c r="BE5" i="4"/>
  <c r="BJ5" i="4"/>
  <c r="BE6" i="4"/>
  <c r="BJ6" i="4"/>
  <c r="BE7" i="4"/>
  <c r="BJ7" i="4"/>
  <c r="AF8" i="4"/>
  <c r="AG8" i="4"/>
  <c r="AH8" i="4"/>
  <c r="AI8" i="4"/>
  <c r="AJ8" i="4"/>
  <c r="AK8" i="4"/>
  <c r="AL8" i="4"/>
  <c r="AM8" i="4"/>
  <c r="AN8" i="4"/>
  <c r="AO8" i="4"/>
  <c r="BE8" i="4"/>
  <c r="BJ8" i="4"/>
  <c r="BE9" i="4"/>
  <c r="BJ9" i="4"/>
  <c r="BE10" i="4"/>
  <c r="BJ10" i="4"/>
  <c r="AF11" i="4"/>
  <c r="AG11" i="4"/>
  <c r="AH11" i="4"/>
  <c r="AI11" i="4"/>
  <c r="AJ11" i="4"/>
  <c r="AK11" i="4"/>
  <c r="AL11" i="4"/>
  <c r="AM11" i="4"/>
  <c r="AN11" i="4"/>
  <c r="AO11" i="4"/>
  <c r="BE11" i="4"/>
  <c r="BJ11" i="4"/>
  <c r="BE12" i="4"/>
  <c r="BJ12" i="4"/>
  <c r="BE13" i="4"/>
  <c r="BJ13" i="4"/>
  <c r="AF14" i="4"/>
  <c r="AG14" i="4"/>
  <c r="AH14" i="4"/>
  <c r="AI14" i="4"/>
  <c r="AJ14" i="4"/>
  <c r="AK14" i="4"/>
  <c r="AL14" i="4"/>
  <c r="AM14" i="4"/>
  <c r="AN14" i="4"/>
  <c r="AO14" i="4"/>
  <c r="BE14" i="4"/>
  <c r="BJ14" i="4"/>
  <c r="BE15" i="4"/>
  <c r="BJ15" i="4"/>
  <c r="BE16" i="4"/>
  <c r="BJ16" i="4"/>
  <c r="AF17" i="4"/>
  <c r="AG17" i="4"/>
  <c r="AH17" i="4"/>
  <c r="AI17" i="4"/>
  <c r="AJ17" i="4"/>
  <c r="AK17" i="4"/>
  <c r="AL17" i="4"/>
  <c r="AM17" i="4"/>
  <c r="AN17" i="4"/>
  <c r="AO17" i="4"/>
  <c r="BE17" i="4"/>
  <c r="BJ17" i="4"/>
  <c r="BE3" i="4"/>
  <c r="BJ3" i="4"/>
  <c r="BD4" i="4"/>
  <c r="BI4" i="4"/>
  <c r="V5" i="4"/>
  <c r="W5" i="4"/>
  <c r="X5" i="4"/>
  <c r="Y5" i="4"/>
  <c r="Z5" i="4"/>
  <c r="AA5" i="4"/>
  <c r="AB5" i="4"/>
  <c r="AC5" i="4"/>
  <c r="AD5" i="4"/>
  <c r="AE5" i="4"/>
  <c r="BD5" i="4"/>
  <c r="BI5" i="4"/>
  <c r="BD6" i="4"/>
  <c r="BI6" i="4"/>
  <c r="BD7" i="4"/>
  <c r="BI7" i="4"/>
  <c r="V8" i="4"/>
  <c r="W8" i="4"/>
  <c r="X8" i="4"/>
  <c r="Y8" i="4"/>
  <c r="Z8" i="4"/>
  <c r="AA8" i="4"/>
  <c r="AB8" i="4"/>
  <c r="AC8" i="4"/>
  <c r="AD8" i="4"/>
  <c r="AE8" i="4"/>
  <c r="BD8" i="4"/>
  <c r="BI8" i="4"/>
  <c r="BD9" i="4"/>
  <c r="BI9" i="4"/>
  <c r="BD10" i="4"/>
  <c r="BI10" i="4"/>
  <c r="V11" i="4"/>
  <c r="W11" i="4"/>
  <c r="X11" i="4"/>
  <c r="Y11" i="4"/>
  <c r="Z11" i="4"/>
  <c r="AA11" i="4"/>
  <c r="AB11" i="4"/>
  <c r="AC11" i="4"/>
  <c r="AD11" i="4"/>
  <c r="AE11" i="4"/>
  <c r="BD11" i="4"/>
  <c r="BI11" i="4"/>
  <c r="BD12" i="4"/>
  <c r="BI12" i="4"/>
  <c r="BD13" i="4"/>
  <c r="BI13" i="4"/>
  <c r="V14" i="4"/>
  <c r="W14" i="4"/>
  <c r="X14" i="4"/>
  <c r="Y14" i="4"/>
  <c r="Z14" i="4"/>
  <c r="AA14" i="4"/>
  <c r="AB14" i="4"/>
  <c r="AC14" i="4"/>
  <c r="AD14" i="4"/>
  <c r="AE14" i="4"/>
  <c r="BD14" i="4"/>
  <c r="BI14" i="4"/>
  <c r="BD15" i="4"/>
  <c r="BI15" i="4"/>
  <c r="BD16" i="4"/>
  <c r="BI16" i="4"/>
  <c r="BD3" i="4"/>
  <c r="BI3" i="4"/>
  <c r="BC4" i="4"/>
  <c r="BH4" i="4"/>
  <c r="L5" i="4"/>
  <c r="M5" i="4"/>
  <c r="N5" i="4"/>
  <c r="O5" i="4"/>
  <c r="P5" i="4"/>
  <c r="Q5" i="4"/>
  <c r="R5" i="4"/>
  <c r="S5" i="4"/>
  <c r="T5" i="4"/>
  <c r="U5" i="4"/>
  <c r="BC5" i="4"/>
  <c r="BH5" i="4"/>
  <c r="BC6" i="4"/>
  <c r="BH6" i="4"/>
  <c r="BC7" i="4"/>
  <c r="BH7" i="4"/>
  <c r="L8" i="4"/>
  <c r="M8" i="4"/>
  <c r="N8" i="4"/>
  <c r="O8" i="4"/>
  <c r="P8" i="4"/>
  <c r="Q8" i="4"/>
  <c r="R8" i="4"/>
  <c r="S8" i="4"/>
  <c r="T8" i="4"/>
  <c r="U8" i="4"/>
  <c r="BC8" i="4"/>
  <c r="BH8" i="4"/>
  <c r="BC9" i="4"/>
  <c r="BH9" i="4"/>
  <c r="BC10" i="4"/>
  <c r="BH10" i="4"/>
  <c r="L11" i="4"/>
  <c r="M11" i="4"/>
  <c r="N11" i="4"/>
  <c r="O11" i="4"/>
  <c r="P11" i="4"/>
  <c r="Q11" i="4"/>
  <c r="R11" i="4"/>
  <c r="S11" i="4"/>
  <c r="T11" i="4"/>
  <c r="U11" i="4"/>
  <c r="BC11" i="4"/>
  <c r="BH11" i="4"/>
  <c r="BC12" i="4"/>
  <c r="BH12" i="4"/>
  <c r="BC13" i="4"/>
  <c r="BH13" i="4"/>
  <c r="BC15" i="4"/>
  <c r="BH15" i="4"/>
  <c r="BC16" i="4"/>
  <c r="BH16" i="4"/>
  <c r="BC3" i="4"/>
  <c r="BH3" i="4"/>
  <c r="BB4" i="4"/>
  <c r="BG4" i="4"/>
  <c r="C5" i="4"/>
  <c r="D5" i="4"/>
  <c r="E5" i="4"/>
  <c r="F5" i="4"/>
  <c r="G5" i="4"/>
  <c r="H5" i="4"/>
  <c r="I5" i="4"/>
  <c r="J5" i="4"/>
  <c r="K5" i="4"/>
  <c r="BB5" i="4"/>
  <c r="BG5" i="4"/>
  <c r="BB6" i="4"/>
  <c r="BG6" i="4"/>
  <c r="BB7" i="4"/>
  <c r="BG7" i="4"/>
  <c r="C8" i="4"/>
  <c r="D8" i="4"/>
  <c r="E8" i="4"/>
  <c r="F8" i="4"/>
  <c r="G8" i="4"/>
  <c r="H8" i="4"/>
  <c r="I8" i="4"/>
  <c r="J8" i="4"/>
  <c r="K8" i="4"/>
  <c r="BB8" i="4"/>
  <c r="BG8" i="4"/>
  <c r="BB9" i="4"/>
  <c r="BG9" i="4"/>
  <c r="BB10" i="4"/>
  <c r="BG10" i="4"/>
  <c r="C11" i="4"/>
  <c r="D11" i="4"/>
  <c r="E11" i="4"/>
  <c r="F11" i="4"/>
  <c r="G11" i="4"/>
  <c r="H11" i="4"/>
  <c r="I11" i="4"/>
  <c r="J11" i="4"/>
  <c r="K11" i="4"/>
  <c r="BB11" i="4"/>
  <c r="BG11" i="4"/>
  <c r="BB12" i="4"/>
  <c r="BG12" i="4"/>
  <c r="BB15" i="4"/>
  <c r="BG15" i="4"/>
  <c r="BB16" i="4"/>
  <c r="BG16" i="4"/>
  <c r="BB3" i="4"/>
  <c r="BG3" i="4"/>
  <c r="V17" i="4"/>
  <c r="W17" i="4"/>
  <c r="X17" i="4"/>
  <c r="Y17" i="4"/>
  <c r="Z17" i="4"/>
  <c r="AA17" i="4"/>
  <c r="AB17" i="4"/>
  <c r="AC17" i="4"/>
  <c r="AD17" i="4"/>
  <c r="AE17" i="4"/>
  <c r="BD17" i="4"/>
  <c r="L14" i="4"/>
  <c r="M14" i="4"/>
  <c r="N14" i="4"/>
  <c r="O14" i="4"/>
  <c r="P14" i="4"/>
  <c r="Q14" i="4"/>
  <c r="R14" i="4"/>
  <c r="S14" i="4"/>
  <c r="T14" i="4"/>
  <c r="U14" i="4"/>
  <c r="BC14" i="4"/>
  <c r="L17" i="4"/>
  <c r="M17" i="4"/>
  <c r="N17" i="4"/>
  <c r="O17" i="4"/>
  <c r="P17" i="4"/>
  <c r="Q17" i="4"/>
  <c r="R17" i="4"/>
  <c r="S17" i="4"/>
  <c r="T17" i="4"/>
  <c r="U17" i="4"/>
  <c r="BC17" i="4"/>
  <c r="BB13" i="4"/>
  <c r="C14" i="4"/>
  <c r="D14" i="4"/>
  <c r="E14" i="4"/>
  <c r="F14" i="4"/>
  <c r="G14" i="4"/>
  <c r="H14" i="4"/>
  <c r="I14" i="4"/>
  <c r="J14" i="4"/>
  <c r="K14" i="4"/>
  <c r="BB14" i="4"/>
  <c r="C17" i="4"/>
  <c r="D17" i="4"/>
  <c r="E17" i="4"/>
  <c r="F17" i="4"/>
  <c r="G17" i="4"/>
  <c r="H17" i="4"/>
  <c r="I17" i="4"/>
  <c r="J17" i="4"/>
  <c r="K17" i="4"/>
  <c r="BB17" i="4"/>
  <c r="I5" i="6"/>
  <c r="I6" i="6"/>
  <c r="I4" i="6"/>
  <c r="I3" i="6"/>
  <c r="G6" i="6"/>
  <c r="H6" i="6"/>
  <c r="G5" i="6"/>
  <c r="H5" i="6"/>
  <c r="G4" i="6"/>
  <c r="H4" i="6"/>
  <c r="G3" i="6"/>
  <c r="H3" i="6"/>
  <c r="F6" i="6"/>
  <c r="F5" i="6"/>
  <c r="F4" i="6"/>
  <c r="F3" i="6"/>
  <c r="AG5" i="3"/>
  <c r="AI82" i="3"/>
  <c r="AI83" i="3"/>
  <c r="AI51" i="3"/>
  <c r="AI49" i="3"/>
  <c r="AI77" i="3"/>
  <c r="AI60" i="3"/>
  <c r="AI66" i="3"/>
  <c r="AI71" i="3"/>
  <c r="AI70" i="3"/>
  <c r="AI64" i="3"/>
  <c r="AI55" i="3"/>
  <c r="AI53" i="3"/>
  <c r="AI73" i="3"/>
  <c r="AI72" i="3"/>
  <c r="AI54" i="3"/>
  <c r="AI61" i="3"/>
  <c r="AI79" i="3"/>
  <c r="AI62" i="3"/>
  <c r="AI74" i="3"/>
  <c r="AI75" i="3"/>
  <c r="AI69" i="3"/>
  <c r="AI58" i="3"/>
  <c r="AI59" i="3"/>
  <c r="AI57" i="3"/>
  <c r="AI67" i="3"/>
  <c r="AI65" i="3"/>
  <c r="AI52" i="3"/>
  <c r="AI81" i="3"/>
  <c r="AI85" i="3"/>
  <c r="AI76" i="3"/>
  <c r="AI68" i="3"/>
  <c r="AI84" i="3"/>
  <c r="AI80" i="3"/>
  <c r="AI50" i="3"/>
  <c r="AI56" i="3"/>
  <c r="AI78" i="3"/>
  <c r="AI63" i="3"/>
  <c r="AS10" i="3"/>
  <c r="AH82" i="3"/>
  <c r="AH83" i="3"/>
  <c r="AH51" i="3"/>
  <c r="AH49" i="3"/>
  <c r="AH77" i="3"/>
  <c r="AH60" i="3"/>
  <c r="AH66" i="3"/>
  <c r="AH71" i="3"/>
  <c r="AH70" i="3"/>
  <c r="AH64" i="3"/>
  <c r="AH55" i="3"/>
  <c r="AH53" i="3"/>
  <c r="AH73" i="3"/>
  <c r="AH72" i="3"/>
  <c r="AH54" i="3"/>
  <c r="AH61" i="3"/>
  <c r="AH79" i="3"/>
  <c r="AH62" i="3"/>
  <c r="AH74" i="3"/>
  <c r="AH75" i="3"/>
  <c r="AH69" i="3"/>
  <c r="AH58" i="3"/>
  <c r="AH59" i="3"/>
  <c r="AH57" i="3"/>
  <c r="AH67" i="3"/>
  <c r="AH65" i="3"/>
  <c r="AH52" i="3"/>
  <c r="AH81" i="3"/>
  <c r="AH85" i="3"/>
  <c r="AH76" i="3"/>
  <c r="AH68" i="3"/>
  <c r="AH84" i="3"/>
  <c r="AH80" i="3"/>
  <c r="AH50" i="3"/>
  <c r="AH56" i="3"/>
  <c r="AH78" i="3"/>
  <c r="AH63" i="3"/>
  <c r="AR10" i="3"/>
  <c r="AG82" i="3"/>
  <c r="AG83" i="3"/>
  <c r="AG51" i="3"/>
  <c r="AG49" i="3"/>
  <c r="AG77" i="3"/>
  <c r="AG60" i="3"/>
  <c r="AG66" i="3"/>
  <c r="AG71" i="3"/>
  <c r="AG70" i="3"/>
  <c r="AG64" i="3"/>
  <c r="AG55" i="3"/>
  <c r="AG53" i="3"/>
  <c r="AG73" i="3"/>
  <c r="AG72" i="3"/>
  <c r="AG54" i="3"/>
  <c r="AG61" i="3"/>
  <c r="AG79" i="3"/>
  <c r="AG62" i="3"/>
  <c r="AG74" i="3"/>
  <c r="AG75" i="3"/>
  <c r="AG69" i="3"/>
  <c r="AG58" i="3"/>
  <c r="AG59" i="3"/>
  <c r="AG57" i="3"/>
  <c r="AG67" i="3"/>
  <c r="AG65" i="3"/>
  <c r="AG52" i="3"/>
  <c r="AG81" i="3"/>
  <c r="AG85" i="3"/>
  <c r="AG76" i="3"/>
  <c r="AG68" i="3"/>
  <c r="AG84" i="3"/>
  <c r="AG80" i="3"/>
  <c r="AG50" i="3"/>
  <c r="AG56" i="3"/>
  <c r="AG78" i="3"/>
  <c r="AG63" i="3"/>
  <c r="AQ10" i="3"/>
  <c r="AR8" i="3"/>
  <c r="AS8" i="3"/>
  <c r="AQ8" i="3"/>
  <c r="AH44" i="3"/>
  <c r="AH45" i="3"/>
  <c r="AH46" i="3"/>
  <c r="AH47" i="3"/>
  <c r="AH48" i="3"/>
  <c r="AR7" i="3"/>
  <c r="AI44" i="3"/>
  <c r="AI45" i="3"/>
  <c r="AI46" i="3"/>
  <c r="AI47" i="3"/>
  <c r="AI48" i="3"/>
  <c r="AS7" i="3"/>
  <c r="AG44" i="3"/>
  <c r="AG45" i="3"/>
  <c r="AG46" i="3"/>
  <c r="AG47" i="3"/>
  <c r="AG48" i="3"/>
  <c r="AQ7" i="3"/>
  <c r="AH38" i="3"/>
  <c r="AH39" i="3"/>
  <c r="AH40" i="3"/>
  <c r="AH41" i="3"/>
  <c r="AH42" i="3"/>
  <c r="AH43" i="3"/>
  <c r="AR6" i="3"/>
  <c r="AI38" i="3"/>
  <c r="AI39" i="3"/>
  <c r="AI40" i="3"/>
  <c r="AI41" i="3"/>
  <c r="AI42" i="3"/>
  <c r="AI43" i="3"/>
  <c r="AS6" i="3"/>
  <c r="AG38" i="3"/>
  <c r="AG39" i="3"/>
  <c r="AG40" i="3"/>
  <c r="AG41" i="3"/>
  <c r="AG42" i="3"/>
  <c r="AG43" i="3"/>
  <c r="AQ6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R5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S5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Q5" i="3"/>
  <c r="AH8" i="3"/>
  <c r="AH9" i="3"/>
  <c r="AH10" i="3"/>
  <c r="AH11" i="3"/>
  <c r="AH12" i="3"/>
  <c r="AH13" i="3"/>
  <c r="AH14" i="3"/>
  <c r="AH15" i="3"/>
  <c r="AH16" i="3"/>
  <c r="AH17" i="3"/>
  <c r="AR4" i="3"/>
  <c r="AI8" i="3"/>
  <c r="AI9" i="3"/>
  <c r="AI10" i="3"/>
  <c r="AI11" i="3"/>
  <c r="AI12" i="3"/>
  <c r="AI13" i="3"/>
  <c r="AI14" i="3"/>
  <c r="AI15" i="3"/>
  <c r="AI16" i="3"/>
  <c r="AI17" i="3"/>
  <c r="AS4" i="3"/>
  <c r="AG8" i="3"/>
  <c r="AG9" i="3"/>
  <c r="AG10" i="3"/>
  <c r="AG11" i="3"/>
  <c r="AG12" i="3"/>
  <c r="AG13" i="3"/>
  <c r="AG14" i="3"/>
  <c r="AG15" i="3"/>
  <c r="AG16" i="3"/>
  <c r="AG17" i="3"/>
  <c r="AQ4" i="3"/>
  <c r="AH3" i="3"/>
  <c r="AH4" i="3"/>
  <c r="AH5" i="3"/>
  <c r="AH6" i="3"/>
  <c r="AH7" i="3"/>
  <c r="AR3" i="3"/>
  <c r="AI3" i="3"/>
  <c r="AI4" i="3"/>
  <c r="AI5" i="3"/>
  <c r="AI6" i="3"/>
  <c r="AI7" i="3"/>
  <c r="AS3" i="3"/>
  <c r="AG3" i="3"/>
  <c r="AG4" i="3"/>
  <c r="AG6" i="3"/>
  <c r="AG7" i="3"/>
  <c r="AQ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83" i="3"/>
  <c r="AL65" i="3"/>
  <c r="AL62" i="3"/>
  <c r="AL61" i="3"/>
  <c r="AL84" i="3"/>
  <c r="AL67" i="3"/>
  <c r="AL85" i="3"/>
  <c r="AL82" i="3"/>
  <c r="AL58" i="3"/>
  <c r="AL81" i="3"/>
  <c r="AL50" i="3"/>
  <c r="AL49" i="3"/>
  <c r="AL78" i="3"/>
  <c r="AL80" i="3"/>
  <c r="AL54" i="3"/>
  <c r="AL52" i="3"/>
  <c r="AL57" i="3"/>
  <c r="AL64" i="3"/>
  <c r="AL76" i="3"/>
  <c r="AL74" i="3"/>
  <c r="AL69" i="3"/>
  <c r="AL75" i="3"/>
  <c r="AL53" i="3"/>
  <c r="AL60" i="3"/>
  <c r="AL73" i="3"/>
  <c r="AL68" i="3"/>
  <c r="AL77" i="3"/>
  <c r="AL51" i="3"/>
  <c r="AL59" i="3"/>
  <c r="AL72" i="3"/>
  <c r="AL79" i="3"/>
  <c r="AL66" i="3"/>
  <c r="AL55" i="3"/>
  <c r="AL56" i="3"/>
  <c r="AL70" i="3"/>
  <c r="AL71" i="3"/>
  <c r="AL63" i="3"/>
  <c r="AL86" i="3"/>
  <c r="AL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83" i="3"/>
  <c r="AK65" i="3"/>
  <c r="AK62" i="3"/>
  <c r="AK61" i="3"/>
  <c r="AK84" i="3"/>
  <c r="AK67" i="3"/>
  <c r="AK85" i="3"/>
  <c r="AK82" i="3"/>
  <c r="AK58" i="3"/>
  <c r="AK81" i="3"/>
  <c r="AK50" i="3"/>
  <c r="AK49" i="3"/>
  <c r="AK78" i="3"/>
  <c r="AK80" i="3"/>
  <c r="AK54" i="3"/>
  <c r="AK52" i="3"/>
  <c r="AK57" i="3"/>
  <c r="AK64" i="3"/>
  <c r="AK76" i="3"/>
  <c r="AK74" i="3"/>
  <c r="AK69" i="3"/>
  <c r="AK75" i="3"/>
  <c r="AK53" i="3"/>
  <c r="AK60" i="3"/>
  <c r="AK73" i="3"/>
  <c r="AK68" i="3"/>
  <c r="AK77" i="3"/>
  <c r="AK51" i="3"/>
  <c r="AK59" i="3"/>
  <c r="AK72" i="3"/>
  <c r="AK79" i="3"/>
  <c r="AK66" i="3"/>
  <c r="AK55" i="3"/>
  <c r="AK56" i="3"/>
  <c r="AK70" i="3"/>
  <c r="AK71" i="3"/>
  <c r="AK63" i="3"/>
  <c r="AK86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83" i="3"/>
  <c r="AJ65" i="3"/>
  <c r="AJ62" i="3"/>
  <c r="AJ61" i="3"/>
  <c r="AJ84" i="3"/>
  <c r="AJ67" i="3"/>
  <c r="AJ85" i="3"/>
  <c r="AJ82" i="3"/>
  <c r="AJ58" i="3"/>
  <c r="AJ81" i="3"/>
  <c r="AJ50" i="3"/>
  <c r="AJ49" i="3"/>
  <c r="AJ78" i="3"/>
  <c r="AJ80" i="3"/>
  <c r="AJ54" i="3"/>
  <c r="AJ52" i="3"/>
  <c r="AJ57" i="3"/>
  <c r="AJ64" i="3"/>
  <c r="AJ76" i="3"/>
  <c r="AJ74" i="3"/>
  <c r="AJ69" i="3"/>
  <c r="AJ75" i="3"/>
  <c r="AJ53" i="3"/>
  <c r="AJ60" i="3"/>
  <c r="AJ73" i="3"/>
  <c r="AJ68" i="3"/>
  <c r="AJ77" i="3"/>
  <c r="AJ51" i="3"/>
  <c r="AJ59" i="3"/>
  <c r="AJ72" i="3"/>
  <c r="AJ79" i="3"/>
  <c r="AJ66" i="3"/>
  <c r="AJ55" i="3"/>
  <c r="AJ56" i="3"/>
  <c r="AJ70" i="3"/>
  <c r="AJ71" i="3"/>
  <c r="AJ63" i="3"/>
  <c r="AJ86" i="3"/>
  <c r="AJ3" i="3"/>
  <c r="AI86" i="3"/>
  <c r="AH86" i="3"/>
  <c r="AG86" i="3"/>
  <c r="F120" i="1"/>
  <c r="E120" i="1"/>
  <c r="G120" i="1"/>
  <c r="F131" i="1"/>
  <c r="E131" i="1"/>
  <c r="G131" i="1"/>
  <c r="F82" i="1"/>
  <c r="E82" i="1"/>
  <c r="G82" i="1"/>
  <c r="F69" i="1"/>
  <c r="E69" i="1"/>
  <c r="G69" i="1"/>
  <c r="F145" i="1"/>
  <c r="E145" i="1"/>
  <c r="G145" i="1"/>
  <c r="F8" i="1"/>
  <c r="E8" i="1"/>
  <c r="G8" i="1"/>
  <c r="F144" i="1"/>
  <c r="E144" i="1"/>
  <c r="G144" i="1"/>
  <c r="F19" i="1"/>
  <c r="E19" i="1"/>
  <c r="G19" i="1"/>
  <c r="F67" i="1"/>
  <c r="E67" i="1"/>
  <c r="G67" i="1"/>
  <c r="F125" i="1"/>
  <c r="E125" i="1"/>
  <c r="G125" i="1"/>
  <c r="F7" i="1"/>
  <c r="E7" i="1"/>
  <c r="G7" i="1"/>
  <c r="F142" i="1"/>
  <c r="E142" i="1"/>
  <c r="G142" i="1"/>
  <c r="F32" i="1"/>
  <c r="E32" i="1"/>
  <c r="G32" i="1"/>
  <c r="F119" i="1"/>
  <c r="E119" i="1"/>
  <c r="G119" i="1"/>
  <c r="F154" i="1"/>
  <c r="E154" i="1"/>
  <c r="G154" i="1"/>
  <c r="F109" i="1"/>
  <c r="E109" i="1"/>
  <c r="G109" i="1"/>
  <c r="F107" i="1"/>
  <c r="E107" i="1"/>
  <c r="G107" i="1"/>
  <c r="F85" i="1"/>
  <c r="E85" i="1"/>
  <c r="G85" i="1"/>
  <c r="F47" i="1"/>
  <c r="E47" i="1"/>
  <c r="G47" i="1"/>
  <c r="F65" i="1"/>
  <c r="E65" i="1"/>
  <c r="G65" i="1"/>
  <c r="F101" i="1"/>
  <c r="E101" i="1"/>
  <c r="G101" i="1"/>
  <c r="F122" i="1"/>
  <c r="E122" i="1"/>
  <c r="G122" i="1"/>
  <c r="F132" i="1"/>
  <c r="E132" i="1"/>
  <c r="G132" i="1"/>
  <c r="F63" i="1"/>
  <c r="E63" i="1"/>
  <c r="G63" i="1"/>
  <c r="F129" i="1"/>
  <c r="E129" i="1"/>
  <c r="G129" i="1"/>
  <c r="F103" i="1"/>
  <c r="E103" i="1"/>
  <c r="G103" i="1"/>
  <c r="F17" i="1"/>
  <c r="E17" i="1"/>
  <c r="G17" i="1"/>
  <c r="F6" i="1"/>
  <c r="E6" i="1"/>
  <c r="G6" i="1"/>
  <c r="F71" i="1"/>
  <c r="E71" i="1"/>
  <c r="G71" i="1"/>
  <c r="F87" i="1"/>
  <c r="E87" i="1"/>
  <c r="G87" i="1"/>
  <c r="F38" i="1"/>
  <c r="E38" i="1"/>
  <c r="G38" i="1"/>
  <c r="F41" i="1"/>
  <c r="E41" i="1"/>
  <c r="G41" i="1"/>
  <c r="F88" i="1"/>
  <c r="E88" i="1"/>
  <c r="G88" i="1"/>
  <c r="F86" i="1"/>
  <c r="E86" i="1"/>
  <c r="G86" i="1"/>
  <c r="F70" i="1"/>
  <c r="E70" i="1"/>
  <c r="G70" i="1"/>
  <c r="F43" i="1"/>
  <c r="E43" i="1"/>
  <c r="G43" i="1"/>
  <c r="F46" i="1"/>
  <c r="E46" i="1"/>
  <c r="G46" i="1"/>
  <c r="F89" i="1"/>
  <c r="E89" i="1"/>
  <c r="G89" i="1"/>
  <c r="F57" i="1"/>
  <c r="E57" i="1"/>
  <c r="G57" i="1"/>
  <c r="F27" i="1"/>
  <c r="E27" i="1"/>
  <c r="G27" i="1"/>
  <c r="F51" i="1"/>
  <c r="E51" i="1"/>
  <c r="G51" i="1"/>
  <c r="F9" i="1"/>
  <c r="E9" i="1"/>
  <c r="G9" i="1"/>
  <c r="F48" i="1"/>
  <c r="E48" i="1"/>
  <c r="G48" i="1"/>
  <c r="F36" i="1"/>
  <c r="E36" i="1"/>
  <c r="G36" i="1"/>
  <c r="F90" i="1"/>
  <c r="E90" i="1"/>
  <c r="G90" i="1"/>
  <c r="F58" i="1"/>
  <c r="E58" i="1"/>
  <c r="G58" i="1"/>
  <c r="F163" i="1"/>
  <c r="E163" i="1"/>
  <c r="G163" i="1"/>
  <c r="F84" i="1"/>
  <c r="E84" i="1"/>
  <c r="G84" i="1"/>
  <c r="F76" i="1"/>
  <c r="E76" i="1"/>
  <c r="G76" i="1"/>
  <c r="F80" i="1"/>
  <c r="E80" i="1"/>
  <c r="G80" i="1"/>
  <c r="F135" i="1"/>
  <c r="E135" i="1"/>
  <c r="G135" i="1"/>
  <c r="F91" i="1"/>
  <c r="E91" i="1"/>
  <c r="G91" i="1"/>
  <c r="F60" i="1"/>
  <c r="E60" i="1"/>
  <c r="G60" i="1"/>
  <c r="F143" i="1"/>
  <c r="E143" i="1"/>
  <c r="G143" i="1"/>
  <c r="F146" i="1"/>
  <c r="E146" i="1"/>
  <c r="G146" i="1"/>
  <c r="F104" i="1"/>
  <c r="E104" i="1"/>
  <c r="G104" i="1"/>
  <c r="F45" i="1"/>
  <c r="E45" i="1"/>
  <c r="G45" i="1"/>
  <c r="F62" i="1"/>
  <c r="E62" i="1"/>
  <c r="G62" i="1"/>
  <c r="F118" i="1"/>
  <c r="E118" i="1"/>
  <c r="G118" i="1"/>
  <c r="F116" i="1"/>
  <c r="E116" i="1"/>
  <c r="G116" i="1"/>
  <c r="F61" i="1"/>
  <c r="E61" i="1"/>
  <c r="G61" i="1"/>
  <c r="F83" i="1"/>
  <c r="E83" i="1"/>
  <c r="G83" i="1"/>
  <c r="F96" i="1"/>
  <c r="E96" i="1"/>
  <c r="G96" i="1"/>
  <c r="F26" i="1"/>
  <c r="E26" i="1"/>
  <c r="G26" i="1"/>
  <c r="F66" i="1"/>
  <c r="E66" i="1"/>
  <c r="G66" i="1"/>
  <c r="F3" i="1"/>
  <c r="E3" i="1"/>
  <c r="G3" i="1"/>
  <c r="F152" i="1"/>
  <c r="E152" i="1"/>
  <c r="G152" i="1"/>
  <c r="F137" i="1"/>
  <c r="E137" i="1"/>
  <c r="G137" i="1"/>
  <c r="F56" i="1"/>
  <c r="E56" i="1"/>
  <c r="G56" i="1"/>
  <c r="F10" i="1"/>
  <c r="E10" i="1"/>
  <c r="G10" i="1"/>
  <c r="F55" i="1"/>
  <c r="E55" i="1"/>
  <c r="G55" i="1"/>
  <c r="F16" i="1"/>
  <c r="E16" i="1"/>
  <c r="G16" i="1"/>
  <c r="F100" i="1"/>
  <c r="E100" i="1"/>
  <c r="G100" i="1"/>
  <c r="F123" i="1"/>
  <c r="E123" i="1"/>
  <c r="G123" i="1"/>
  <c r="F111" i="1"/>
  <c r="E111" i="1"/>
  <c r="G111" i="1"/>
  <c r="F28" i="1"/>
  <c r="E28" i="1"/>
  <c r="G28" i="1"/>
  <c r="F24" i="1"/>
  <c r="E24" i="1"/>
  <c r="G24" i="1"/>
  <c r="F112" i="1"/>
  <c r="E112" i="1"/>
  <c r="G112" i="1"/>
  <c r="F35" i="1"/>
  <c r="E35" i="1"/>
  <c r="G35" i="1"/>
  <c r="F158" i="1"/>
  <c r="E158" i="1"/>
  <c r="G158" i="1"/>
  <c r="F140" i="1"/>
  <c r="E140" i="1"/>
  <c r="G140" i="1"/>
  <c r="F68" i="1"/>
  <c r="E68" i="1"/>
  <c r="G68" i="1"/>
  <c r="F93" i="1"/>
  <c r="E93" i="1"/>
  <c r="G93" i="1"/>
  <c r="F64" i="1"/>
  <c r="E64" i="1"/>
  <c r="G64" i="1"/>
  <c r="F37" i="1"/>
  <c r="E37" i="1"/>
  <c r="G37" i="1"/>
  <c r="F147" i="1"/>
  <c r="E147" i="1"/>
  <c r="G147" i="1"/>
  <c r="F128" i="1"/>
  <c r="E128" i="1"/>
  <c r="G128" i="1"/>
  <c r="F108" i="1"/>
  <c r="E108" i="1"/>
  <c r="G108" i="1"/>
  <c r="F53" i="1"/>
  <c r="E53" i="1"/>
  <c r="G53" i="1"/>
  <c r="F117" i="1"/>
  <c r="E117" i="1"/>
  <c r="G117" i="1"/>
  <c r="F150" i="1"/>
  <c r="E150" i="1"/>
  <c r="G150" i="1"/>
  <c r="F73" i="1"/>
  <c r="E73" i="1"/>
  <c r="G73" i="1"/>
  <c r="F79" i="1"/>
  <c r="E79" i="1"/>
  <c r="G79" i="1"/>
  <c r="F12" i="1"/>
  <c r="E12" i="1"/>
  <c r="G12" i="1"/>
  <c r="F138" i="1"/>
  <c r="E138" i="1"/>
  <c r="G138" i="1"/>
  <c r="F136" i="1"/>
  <c r="E136" i="1"/>
  <c r="G136" i="1"/>
  <c r="F102" i="1"/>
  <c r="E102" i="1"/>
  <c r="G102" i="1"/>
  <c r="F99" i="1"/>
  <c r="E99" i="1"/>
  <c r="G99" i="1"/>
  <c r="F121" i="1"/>
  <c r="E121" i="1"/>
  <c r="G121" i="1"/>
  <c r="F156" i="1"/>
  <c r="E156" i="1"/>
  <c r="G156" i="1"/>
  <c r="F54" i="1"/>
  <c r="E54" i="1"/>
  <c r="G54" i="1"/>
  <c r="F22" i="1"/>
  <c r="E22" i="1"/>
  <c r="G22" i="1"/>
  <c r="F153" i="1"/>
  <c r="E153" i="1"/>
  <c r="G153" i="1"/>
  <c r="F13" i="1"/>
  <c r="E13" i="1"/>
  <c r="G13" i="1"/>
  <c r="F134" i="1"/>
  <c r="E134" i="1"/>
  <c r="G134" i="1"/>
  <c r="F81" i="1"/>
  <c r="E81" i="1"/>
  <c r="G81" i="1"/>
  <c r="F106" i="1"/>
  <c r="E106" i="1"/>
  <c r="G106" i="1"/>
  <c r="F126" i="1"/>
  <c r="E126" i="1"/>
  <c r="G126" i="1"/>
  <c r="F4" i="1"/>
  <c r="E4" i="1"/>
  <c r="G4" i="1"/>
  <c r="F52" i="1"/>
  <c r="E52" i="1"/>
  <c r="G52" i="1"/>
  <c r="F155" i="1"/>
  <c r="E155" i="1"/>
  <c r="G155" i="1"/>
  <c r="F21" i="1"/>
  <c r="E21" i="1"/>
  <c r="G21" i="1"/>
  <c r="F75" i="1"/>
  <c r="E75" i="1"/>
  <c r="G75" i="1"/>
  <c r="F44" i="1"/>
  <c r="E44" i="1"/>
  <c r="G44" i="1"/>
  <c r="F92" i="1"/>
  <c r="E92" i="1"/>
  <c r="G92" i="1"/>
  <c r="F59" i="1"/>
  <c r="E59" i="1"/>
  <c r="G59" i="1"/>
  <c r="F124" i="1"/>
  <c r="E124" i="1"/>
  <c r="G124" i="1"/>
  <c r="F77" i="1"/>
  <c r="E77" i="1"/>
  <c r="G77" i="1"/>
  <c r="F31" i="1"/>
  <c r="E31" i="1"/>
  <c r="G31" i="1"/>
  <c r="F98" i="1"/>
  <c r="E98" i="1"/>
  <c r="G98" i="1"/>
  <c r="F113" i="1"/>
  <c r="E113" i="1"/>
  <c r="G113" i="1"/>
  <c r="F127" i="1"/>
  <c r="E127" i="1"/>
  <c r="G127" i="1"/>
  <c r="F39" i="1"/>
  <c r="E39" i="1"/>
  <c r="G39" i="1"/>
  <c r="F23" i="1"/>
  <c r="E23" i="1"/>
  <c r="G23" i="1"/>
  <c r="F72" i="1"/>
  <c r="E72" i="1"/>
  <c r="G72" i="1"/>
  <c r="F78" i="1"/>
  <c r="E78" i="1"/>
  <c r="G78" i="1"/>
  <c r="F94" i="1"/>
  <c r="E94" i="1"/>
  <c r="G94" i="1"/>
  <c r="F105" i="1"/>
  <c r="E105" i="1"/>
  <c r="G105" i="1"/>
  <c r="F50" i="1"/>
  <c r="E50" i="1"/>
  <c r="G50" i="1"/>
  <c r="F148" i="1"/>
  <c r="E148" i="1"/>
  <c r="G148" i="1"/>
  <c r="F34" i="1"/>
  <c r="E34" i="1"/>
  <c r="G34" i="1"/>
  <c r="F20" i="1"/>
  <c r="E20" i="1"/>
  <c r="G20" i="1"/>
  <c r="F74" i="1"/>
  <c r="E74" i="1"/>
  <c r="G74" i="1"/>
  <c r="F151" i="1"/>
  <c r="E151" i="1"/>
  <c r="G151" i="1"/>
  <c r="F29" i="1"/>
  <c r="E29" i="1"/>
  <c r="G29" i="1"/>
  <c r="F30" i="1"/>
  <c r="E30" i="1"/>
  <c r="G30" i="1"/>
  <c r="F49" i="1"/>
  <c r="E49" i="1"/>
  <c r="G49" i="1"/>
  <c r="F161" i="1"/>
  <c r="E161" i="1"/>
  <c r="G161" i="1"/>
  <c r="F130" i="1"/>
  <c r="E130" i="1"/>
  <c r="G130" i="1"/>
  <c r="F11" i="1"/>
  <c r="E11" i="1"/>
  <c r="G11" i="1"/>
  <c r="F5" i="1"/>
  <c r="E5" i="1"/>
  <c r="G5" i="1"/>
  <c r="F157" i="1"/>
  <c r="E157" i="1"/>
  <c r="G157" i="1"/>
  <c r="F110" i="1"/>
  <c r="E110" i="1"/>
  <c r="G110" i="1"/>
  <c r="F114" i="1"/>
  <c r="E114" i="1"/>
  <c r="G114" i="1"/>
  <c r="F115" i="1"/>
  <c r="E115" i="1"/>
  <c r="G115" i="1"/>
  <c r="F97" i="1"/>
  <c r="E97" i="1"/>
  <c r="G97" i="1"/>
  <c r="F33" i="1"/>
  <c r="E33" i="1"/>
  <c r="G33" i="1"/>
  <c r="F42" i="1"/>
  <c r="E42" i="1"/>
  <c r="G42" i="1"/>
  <c r="F149" i="1"/>
  <c r="E149" i="1"/>
  <c r="G149" i="1"/>
  <c r="F139" i="1"/>
  <c r="E139" i="1"/>
  <c r="G139" i="1"/>
  <c r="F133" i="1"/>
  <c r="E133" i="1"/>
  <c r="G133" i="1"/>
  <c r="F159" i="1"/>
  <c r="E159" i="1"/>
  <c r="G159" i="1"/>
  <c r="F40" i="1"/>
  <c r="E40" i="1"/>
  <c r="G40" i="1"/>
  <c r="F18" i="1"/>
  <c r="E18" i="1"/>
  <c r="G18" i="1"/>
  <c r="F14" i="1"/>
  <c r="E14" i="1"/>
  <c r="G14" i="1"/>
  <c r="F25" i="1"/>
  <c r="E25" i="1"/>
  <c r="G25" i="1"/>
  <c r="F162" i="1"/>
  <c r="E162" i="1"/>
  <c r="G162" i="1"/>
  <c r="F15" i="1"/>
  <c r="E15" i="1"/>
  <c r="G15" i="1"/>
  <c r="F141" i="1"/>
  <c r="E141" i="1"/>
  <c r="G141" i="1"/>
  <c r="F95" i="1"/>
  <c r="E95" i="1"/>
  <c r="G95" i="1"/>
  <c r="E160" i="1"/>
  <c r="F160" i="1"/>
  <c r="G160" i="1"/>
  <c r="AP11" i="4"/>
  <c r="AQ11" i="4"/>
  <c r="AR11" i="4"/>
  <c r="AS11" i="4"/>
  <c r="AT11" i="4"/>
  <c r="AU11" i="4"/>
  <c r="AV11" i="4"/>
  <c r="AW11" i="4"/>
  <c r="AX11" i="4"/>
  <c r="AY11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</calcChain>
</file>

<file path=xl/sharedStrings.xml><?xml version="1.0" encoding="utf-8"?>
<sst xmlns="http://schemas.openxmlformats.org/spreadsheetml/2006/main" count="440" uniqueCount="230">
  <si>
    <t>St. Lucia</t>
  </si>
  <si>
    <t>Russian Federation</t>
  </si>
  <si>
    <t>Kosovo</t>
  </si>
  <si>
    <t>Macao SAR, China</t>
  </si>
  <si>
    <t>Lao PDR</t>
  </si>
  <si>
    <t>Chad</t>
  </si>
  <si>
    <t>Nauru</t>
  </si>
  <si>
    <t>Kiribati</t>
  </si>
  <si>
    <t>Timor-Leste</t>
  </si>
  <si>
    <t>Lebanon</t>
  </si>
  <si>
    <t>Nepal</t>
  </si>
  <si>
    <t>Ecuador</t>
  </si>
  <si>
    <t>Ethiopia</t>
  </si>
  <si>
    <t>Data from database: World Development Indicators</t>
  </si>
  <si>
    <t>Angola</t>
  </si>
  <si>
    <t>United Arab Emirates</t>
  </si>
  <si>
    <t>Montenegro</t>
  </si>
  <si>
    <t>Switzerland</t>
  </si>
  <si>
    <t>Peru</t>
  </si>
  <si>
    <t>Equatorial Guinea</t>
  </si>
  <si>
    <t>Iceland</t>
  </si>
  <si>
    <t>Bhutan</t>
  </si>
  <si>
    <t>Myanmar</t>
  </si>
  <si>
    <t>Botswana</t>
  </si>
  <si>
    <t>Bulgaria</t>
  </si>
  <si>
    <t>Central African Republic</t>
  </si>
  <si>
    <t>Cameroon</t>
  </si>
  <si>
    <t>Guinea-Bissau</t>
  </si>
  <si>
    <t>Sudan</t>
  </si>
  <si>
    <t>Guatemala</t>
  </si>
  <si>
    <t>Fiji</t>
  </si>
  <si>
    <t>South Africa</t>
  </si>
  <si>
    <t>Dominica</t>
  </si>
  <si>
    <t>Kuwait</t>
  </si>
  <si>
    <t>Mongolia</t>
  </si>
  <si>
    <t>New Zealand</t>
  </si>
  <si>
    <t>Panama</t>
  </si>
  <si>
    <t>Togo</t>
  </si>
  <si>
    <t>Sri Lanka</t>
  </si>
  <si>
    <t>Singapore</t>
  </si>
  <si>
    <t>Paraguay</t>
  </si>
  <si>
    <t>Mozambique</t>
  </si>
  <si>
    <t>Congo, Rep.</t>
  </si>
  <si>
    <t>Korea, Rep.</t>
  </si>
  <si>
    <t>Nigeria</t>
  </si>
  <si>
    <t>Sierra Leone</t>
  </si>
  <si>
    <t>Tajikistan</t>
  </si>
  <si>
    <t>Iraq</t>
  </si>
  <si>
    <t>Ukraine</t>
  </si>
  <si>
    <t>Guyana</t>
  </si>
  <si>
    <t>Uruguay</t>
  </si>
  <si>
    <t>Algeria</t>
  </si>
  <si>
    <t>Moldova</t>
  </si>
  <si>
    <t>San Marino</t>
  </si>
  <si>
    <t>Czech Republic</t>
  </si>
  <si>
    <t>Tanzania</t>
  </si>
  <si>
    <t>Israel</t>
  </si>
  <si>
    <t>Argentina</t>
  </si>
  <si>
    <t>Cote d'Ivoire</t>
  </si>
  <si>
    <t>Grenada</t>
  </si>
  <si>
    <t>Japan</t>
  </si>
  <si>
    <t>Barbados</t>
  </si>
  <si>
    <t>Armenia</t>
  </si>
  <si>
    <t>Uzbekistan</t>
  </si>
  <si>
    <t>Djibouti</t>
  </si>
  <si>
    <t>Congo, Dem. Rep.</t>
  </si>
  <si>
    <t>Georgia</t>
  </si>
  <si>
    <t>Brunei Darussalam</t>
  </si>
  <si>
    <t>Cabo Verde</t>
  </si>
  <si>
    <t>Dominican Republic</t>
  </si>
  <si>
    <t>Senegal</t>
  </si>
  <si>
    <t>North Macedonia</t>
  </si>
  <si>
    <t>Benin</t>
  </si>
  <si>
    <t>Haiti</t>
  </si>
  <si>
    <t>Norway</t>
  </si>
  <si>
    <t>Uganda</t>
  </si>
  <si>
    <t>Cambodia</t>
  </si>
  <si>
    <t>United Kingdom</t>
  </si>
  <si>
    <t>Malaysia</t>
  </si>
  <si>
    <t>Guinea</t>
  </si>
  <si>
    <t>United States</t>
  </si>
  <si>
    <t>Micronesia, Fed. Sts.</t>
  </si>
  <si>
    <t>Vietnam</t>
  </si>
  <si>
    <t>Burkina Faso</t>
  </si>
  <si>
    <t>Last Updated: 10/15/2020</t>
  </si>
  <si>
    <t>Gambia, The</t>
  </si>
  <si>
    <t>Kenya</t>
  </si>
  <si>
    <t>Indonesia</t>
  </si>
  <si>
    <t>Seychelles</t>
  </si>
  <si>
    <t>Egypt, Arab Rep.</t>
  </si>
  <si>
    <t>Ghana</t>
  </si>
  <si>
    <t>Mali</t>
  </si>
  <si>
    <t>Oman</t>
  </si>
  <si>
    <t>Bahamas, The</t>
  </si>
  <si>
    <t>Palau</t>
  </si>
  <si>
    <t>Maldives</t>
  </si>
  <si>
    <t>Mauritania</t>
  </si>
  <si>
    <t>El Salvador</t>
  </si>
  <si>
    <t>Qatar</t>
  </si>
  <si>
    <t>Honduras</t>
  </si>
  <si>
    <t>Costa Rica</t>
  </si>
  <si>
    <t>Eswatini</t>
  </si>
  <si>
    <t>Rwanda</t>
  </si>
  <si>
    <t>Solomon Islands</t>
  </si>
  <si>
    <t>Zambia</t>
  </si>
  <si>
    <t>Gabon</t>
  </si>
  <si>
    <t>China</t>
  </si>
  <si>
    <t>Denmark</t>
  </si>
  <si>
    <t>Jamaica</t>
  </si>
  <si>
    <t>Albania</t>
  </si>
  <si>
    <t>Poland</t>
  </si>
  <si>
    <t>Country Name</t>
  </si>
  <si>
    <t>Bosnia and Herzegovina</t>
  </si>
  <si>
    <t>Nicaragua</t>
  </si>
  <si>
    <t>Hong Kong SAR, China</t>
  </si>
  <si>
    <t>Sao Tome and Principe</t>
  </si>
  <si>
    <t>Philippines</t>
  </si>
  <si>
    <t>Romania</t>
  </si>
  <si>
    <t>Bolivia</t>
  </si>
  <si>
    <t>Canada</t>
  </si>
  <si>
    <t>Bangladesh</t>
  </si>
  <si>
    <t>Kyrgyz Republic</t>
  </si>
  <si>
    <t>Afghanistan</t>
  </si>
  <si>
    <t>Suriname</t>
  </si>
  <si>
    <t>St. Vincent and the Grenadines</t>
  </si>
  <si>
    <t>Curacao</t>
  </si>
  <si>
    <t>St. Kitts and Nevis</t>
  </si>
  <si>
    <t>Colombia</t>
  </si>
  <si>
    <t>Saudi Arabia</t>
  </si>
  <si>
    <t>Australia</t>
  </si>
  <si>
    <t>Samoa</t>
  </si>
  <si>
    <t>Sweden</t>
  </si>
  <si>
    <t>Papua New Guinea</t>
  </si>
  <si>
    <t>Lesotho</t>
  </si>
  <si>
    <t>Turkey</t>
  </si>
  <si>
    <t>Libya</t>
  </si>
  <si>
    <t>Azerbaijan</t>
  </si>
  <si>
    <t>Tonga</t>
  </si>
  <si>
    <t>Bahrain</t>
  </si>
  <si>
    <t>Brazil</t>
  </si>
  <si>
    <t>Belarus</t>
  </si>
  <si>
    <t>Malawi</t>
  </si>
  <si>
    <t>Vanuatu</t>
  </si>
  <si>
    <t>Trinidad and Tobago</t>
  </si>
  <si>
    <t>Jordan</t>
  </si>
  <si>
    <t>Namibia</t>
  </si>
  <si>
    <t>Belize</t>
  </si>
  <si>
    <t>Niger</t>
  </si>
  <si>
    <t>Hungary</t>
  </si>
  <si>
    <t>Kazakhstan</t>
  </si>
  <si>
    <t>Cayman Islands</t>
  </si>
  <si>
    <t>Comoros</t>
  </si>
  <si>
    <t>Mauritius</t>
  </si>
  <si>
    <t>Mexico</t>
  </si>
  <si>
    <t>India</t>
  </si>
  <si>
    <t>Madagascar</t>
  </si>
  <si>
    <t>Morocco</t>
  </si>
  <si>
    <t>Pakistan</t>
  </si>
  <si>
    <t>Burundi</t>
  </si>
  <si>
    <t>Croatia</t>
  </si>
  <si>
    <t>Thailand</t>
  </si>
  <si>
    <t>Chile</t>
  </si>
  <si>
    <t>Serbia</t>
  </si>
  <si>
    <t>Tunisia</t>
  </si>
  <si>
    <t>Official e</t>
  </si>
  <si>
    <t>PPP e</t>
  </si>
  <si>
    <t>GDPpc LCU</t>
  </si>
  <si>
    <t>GDPpc at e</t>
  </si>
  <si>
    <t>GDPpc at PPP</t>
  </si>
  <si>
    <t>GDPpc at PPP/GDPpc at e</t>
  </si>
  <si>
    <t>Answer sheet</t>
  </si>
  <si>
    <t>Three most expensive countries</t>
  </si>
  <si>
    <t>Names</t>
  </si>
  <si>
    <t>Three cheapest countries</t>
  </si>
  <si>
    <t>GDPpc at e and at PPP e, 2018</t>
  </si>
  <si>
    <t>GDPpc at PPPe/GDPpc at e</t>
  </si>
  <si>
    <t>Region</t>
  </si>
  <si>
    <t>GDP per capita, PPP (constant 2017 international $)</t>
  </si>
  <si>
    <t>Annual growth rate GDPpc</t>
  </si>
  <si>
    <t>GDPpc/OECD</t>
  </si>
  <si>
    <t>OECD</t>
  </si>
  <si>
    <t>1990-99</t>
  </si>
  <si>
    <t>2000-09</t>
  </si>
  <si>
    <t>2010-19</t>
  </si>
  <si>
    <t>2000</t>
  </si>
  <si>
    <t>2010</t>
  </si>
  <si>
    <t>Annual growth rate</t>
  </si>
  <si>
    <t>ECA</t>
  </si>
  <si>
    <t>EAP</t>
  </si>
  <si>
    <t>LAC</t>
  </si>
  <si>
    <t>MENA</t>
  </si>
  <si>
    <t>SA</t>
  </si>
  <si>
    <t>SSA</t>
  </si>
  <si>
    <t>Number of SSA in Club</t>
  </si>
  <si>
    <t>Three leading SSA convergers</t>
  </si>
  <si>
    <t>Regions in Club</t>
  </si>
  <si>
    <t>Top converger</t>
  </si>
  <si>
    <t>Puerto Rico</t>
  </si>
  <si>
    <t>Zimbabwe</t>
  </si>
  <si>
    <t>OECD members</t>
  </si>
  <si>
    <t xml:space="preserve"> </t>
  </si>
  <si>
    <t>Average annual growth rate</t>
  </si>
  <si>
    <t>Time to double</t>
  </si>
  <si>
    <t>Country</t>
  </si>
  <si>
    <t>Series Name</t>
  </si>
  <si>
    <t>1971-79</t>
  </si>
  <si>
    <t>1980-89</t>
  </si>
  <si>
    <t>Population, total</t>
  </si>
  <si>
    <t>GDP (constant 2010 US$)</t>
  </si>
  <si>
    <t>GDP (constant 2005 US$)</t>
  </si>
  <si>
    <t>GDPpc (constant 2010 US$)</t>
  </si>
  <si>
    <t>GDPpc (constant 2005 US$)</t>
  </si>
  <si>
    <t>HDI for the BICS</t>
  </si>
  <si>
    <t>Life expectancy at birth</t>
  </si>
  <si>
    <t>Mean years of schooling</t>
  </si>
  <si>
    <t>PPP GDPpc</t>
  </si>
  <si>
    <t>Health index</t>
  </si>
  <si>
    <t>Education index</t>
  </si>
  <si>
    <t>Income index</t>
  </si>
  <si>
    <t>HDI</t>
  </si>
  <si>
    <t>Top country</t>
  </si>
  <si>
    <t>Maximum</t>
  </si>
  <si>
    <t>Minimum</t>
  </si>
  <si>
    <t>US</t>
  </si>
  <si>
    <t>Congo DR</t>
  </si>
  <si>
    <t xml:space="preserve"> Iceland</t>
  </si>
  <si>
    <t xml:space="preserve"> Uganda</t>
  </si>
  <si>
    <t xml:space="preserve"> China</t>
  </si>
  <si>
    <t xml:space="preserve"> Mauritius</t>
  </si>
  <si>
    <t>don’t DO PART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</si>
</sst>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/>
    <xf numFmtId="1" fontId="0" fillId="0" borderId="5" xfId="0" applyNumberFormat="1" applyBorder="1" applyAlignment="1">
      <alignment horizontal="center"/>
    </xf>
    <xf numFmtId="9" fontId="1" fillId="0" borderId="4" xfId="1" applyFont="1" applyBorder="1"/>
    <xf numFmtId="0" fontId="1" fillId="0" borderId="4" xfId="0" quotePrefix="1" applyFont="1" applyBorder="1" applyAlignment="1">
      <alignment horizontal="center"/>
    </xf>
    <xf numFmtId="0" fontId="4" fillId="0" borderId="0" xfId="0" applyFont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165" fontId="0" fillId="2" borderId="1" xfId="0" applyNumberFormat="1" applyFill="1" applyBorder="1" applyAlignment="1">
      <alignment horizontal="center"/>
    </xf>
    <xf numFmtId="0" fontId="0" fillId="3" borderId="4" xfId="0" applyFill="1" applyBorder="1"/>
    <xf numFmtId="0" fontId="0" fillId="0" borderId="4" xfId="0" applyBorder="1" applyAlignment="1">
      <alignment horizontal="center"/>
    </xf>
    <xf numFmtId="0" fontId="0" fillId="3" borderId="5" xfId="0" applyFill="1" applyBorder="1"/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4" xfId="0" applyFill="1" applyBorder="1"/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Covergence</a:t>
            </a:r>
            <a:r>
              <a:rPr lang="en-US" baseline="0"/>
              <a:t> Triangle 1990-99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9492563429571"/>
          <c:y val="0.17171296296296298"/>
          <c:w val="0.85408573928258968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countries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'2.Convergence club'!$AJ$3:$AJ$86</c:f>
              <c:numCache>
                <c:formatCode>0.00</c:formatCode>
                <c:ptCount val="84"/>
                <c:pt idx="0">
                  <c:v>0.26416902494065503</c:v>
                </c:pt>
                <c:pt idx="1">
                  <c:v>0.45885227796015515</c:v>
                </c:pt>
                <c:pt idx="2">
                  <c:v>0.17564329300191822</c:v>
                </c:pt>
                <c:pt idx="3">
                  <c:v>0.13174287080809075</c:v>
                </c:pt>
                <c:pt idx="4">
                  <c:v>0.11634116425515002</c:v>
                </c:pt>
                <c:pt idx="5">
                  <c:v>4.8477772348006036E-2</c:v>
                </c:pt>
                <c:pt idx="6">
                  <c:v>0.98060282615528505</c:v>
                </c:pt>
                <c:pt idx="7">
                  <c:v>0.15433526237735387</c:v>
                </c:pt>
                <c:pt idx="8">
                  <c:v>6.689467666968367E-2</c:v>
                </c:pt>
                <c:pt idx="9">
                  <c:v>0.35099330729366679</c:v>
                </c:pt>
                <c:pt idx="10">
                  <c:v>0.16969967168062727</c:v>
                </c:pt>
                <c:pt idx="11">
                  <c:v>8.3086301755187261E-2</c:v>
                </c:pt>
                <c:pt idx="12">
                  <c:v>0.14409464598439858</c:v>
                </c:pt>
                <c:pt idx="13">
                  <c:v>0.24206888061167917</c:v>
                </c:pt>
                <c:pt idx="14">
                  <c:v>5.6974986857444739E-2</c:v>
                </c:pt>
                <c:pt idx="15">
                  <c:v>0.48164045207711459</c:v>
                </c:pt>
                <c:pt idx="16">
                  <c:v>0.15620419550249628</c:v>
                </c:pt>
                <c:pt idx="17">
                  <c:v>0.35813193338793903</c:v>
                </c:pt>
                <c:pt idx="18">
                  <c:v>0.28571235634521869</c:v>
                </c:pt>
                <c:pt idx="19">
                  <c:v>0.32517233161671844</c:v>
                </c:pt>
                <c:pt idx="20">
                  <c:v>0.21122223943692739</c:v>
                </c:pt>
                <c:pt idx="21">
                  <c:v>0.28240593502882905</c:v>
                </c:pt>
                <c:pt idx="22">
                  <c:v>0.17926446686104078</c:v>
                </c:pt>
                <c:pt idx="23">
                  <c:v>0.18933188398213674</c:v>
                </c:pt>
                <c:pt idx="24">
                  <c:v>0.11891196092065923</c:v>
                </c:pt>
                <c:pt idx="25">
                  <c:v>7.4906841962632864E-2</c:v>
                </c:pt>
                <c:pt idx="26">
                  <c:v>0.13586245774910866</c:v>
                </c:pt>
                <c:pt idx="27">
                  <c:v>0.29254151417840479</c:v>
                </c:pt>
                <c:pt idx="28">
                  <c:v>0.50978331495567797</c:v>
                </c:pt>
                <c:pt idx="29">
                  <c:v>0.11761985304924209</c:v>
                </c:pt>
                <c:pt idx="30">
                  <c:v>0.36529413182194037</c:v>
                </c:pt>
                <c:pt idx="31">
                  <c:v>0.28853912552153288</c:v>
                </c:pt>
                <c:pt idx="32">
                  <c:v>0.17873789830940143</c:v>
                </c:pt>
                <c:pt idx="33">
                  <c:v>0.73535387056057711</c:v>
                </c:pt>
                <c:pt idx="34">
                  <c:v>0.34593317678215779</c:v>
                </c:pt>
                <c:pt idx="35">
                  <c:v>0.29307657651227786</c:v>
                </c:pt>
                <c:pt idx="36">
                  <c:v>0.20725473911602005</c:v>
                </c:pt>
                <c:pt idx="37">
                  <c:v>0.25379180574901106</c:v>
                </c:pt>
                <c:pt idx="38">
                  <c:v>0.25717753485614614</c:v>
                </c:pt>
                <c:pt idx="39">
                  <c:v>0.13002553392295499</c:v>
                </c:pt>
                <c:pt idx="40">
                  <c:v>0.18497435447985255</c:v>
                </c:pt>
                <c:pt idx="41">
                  <c:v>5.1679430103497681E-2</c:v>
                </c:pt>
                <c:pt idx="42">
                  <c:v>6.1624670203490828E-2</c:v>
                </c:pt>
                <c:pt idx="43">
                  <c:v>4.7979523171443238E-2</c:v>
                </c:pt>
                <c:pt idx="44">
                  <c:v>9.9287856509554143E-2</c:v>
                </c:pt>
                <c:pt idx="45">
                  <c:v>0.13205833820293059</c:v>
                </c:pt>
                <c:pt idx="46">
                  <c:v>2.6117194953746169E-2</c:v>
                </c:pt>
                <c:pt idx="47">
                  <c:v>0.15322295649004997</c:v>
                </c:pt>
                <c:pt idx="48">
                  <c:v>3.1892871064672236E-2</c:v>
                </c:pt>
                <c:pt idx="49">
                  <c:v>5.1378678814740647E-2</c:v>
                </c:pt>
                <c:pt idx="50">
                  <c:v>0.27204748868651085</c:v>
                </c:pt>
                <c:pt idx="51">
                  <c:v>7.9820895797094865E-2</c:v>
                </c:pt>
                <c:pt idx="52">
                  <c:v>4.7405859354438418E-2</c:v>
                </c:pt>
                <c:pt idx="53">
                  <c:v>4.5858503410926399E-2</c:v>
                </c:pt>
                <c:pt idx="54">
                  <c:v>0.10929912631426641</c:v>
                </c:pt>
                <c:pt idx="55">
                  <c:v>6.196248895249036E-2</c:v>
                </c:pt>
                <c:pt idx="56">
                  <c:v>7.8178899450586384E-2</c:v>
                </c:pt>
                <c:pt idx="57">
                  <c:v>1.6048855460513319E-2</c:v>
                </c:pt>
                <c:pt idx="58">
                  <c:v>3.4817322347492095E-2</c:v>
                </c:pt>
                <c:pt idx="59">
                  <c:v>0.30898042595040431</c:v>
                </c:pt>
                <c:pt idx="60">
                  <c:v>0.11319571779890468</c:v>
                </c:pt>
                <c:pt idx="61">
                  <c:v>4.3729292635281677E-2</c:v>
                </c:pt>
                <c:pt idx="62">
                  <c:v>7.4066835747187421E-2</c:v>
                </c:pt>
                <c:pt idx="63">
                  <c:v>5.9012666233793476E-2</c:v>
                </c:pt>
                <c:pt idx="64">
                  <c:v>0.1097428714422007</c:v>
                </c:pt>
                <c:pt idx="65">
                  <c:v>3.815331289947501E-2</c:v>
                </c:pt>
                <c:pt idx="66">
                  <c:v>4.8187634633037962E-2</c:v>
                </c:pt>
                <c:pt idx="67">
                  <c:v>3.0883372233440686E-2</c:v>
                </c:pt>
                <c:pt idx="68">
                  <c:v>7.4576980808405136E-2</c:v>
                </c:pt>
                <c:pt idx="69">
                  <c:v>4.9740264885541036E-2</c:v>
                </c:pt>
                <c:pt idx="70">
                  <c:v>0.19926200257179472</c:v>
                </c:pt>
                <c:pt idx="71">
                  <c:v>2.2862611414687196E-2</c:v>
                </c:pt>
                <c:pt idx="72">
                  <c:v>0.15802614466784287</c:v>
                </c:pt>
                <c:pt idx="73">
                  <c:v>6.3097334556489762E-2</c:v>
                </c:pt>
                <c:pt idx="74">
                  <c:v>0.11099247563628788</c:v>
                </c:pt>
                <c:pt idx="75">
                  <c:v>0.61896922526864651</c:v>
                </c:pt>
                <c:pt idx="76">
                  <c:v>0.35059894114316292</c:v>
                </c:pt>
                <c:pt idx="77">
                  <c:v>7.713249425920192E-2</c:v>
                </c:pt>
                <c:pt idx="78">
                  <c:v>0.12086365519233172</c:v>
                </c:pt>
                <c:pt idx="79">
                  <c:v>3.4179388237785234E-2</c:v>
                </c:pt>
                <c:pt idx="80">
                  <c:v>0.19607370954338318</c:v>
                </c:pt>
                <c:pt idx="81">
                  <c:v>4.0344477662293279E-2</c:v>
                </c:pt>
                <c:pt idx="82">
                  <c:v>4.0917710789680102E-2</c:v>
                </c:pt>
                <c:pt idx="83">
                  <c:v>1</c:v>
                </c:pt>
              </c:numCache>
            </c:numRef>
          </c:xVal>
          <c:yVal>
            <c:numRef>
              <c:f>'2.Convergence club'!$AG$3:$AG$86</c:f>
              <c:numCache>
                <c:formatCode>0.0</c:formatCode>
                <c:ptCount val="84"/>
                <c:pt idx="0">
                  <c:v>-9.4672341890958975</c:v>
                </c:pt>
                <c:pt idx="1">
                  <c:v>-4.1384927707451951</c:v>
                </c:pt>
                <c:pt idx="2">
                  <c:v>-6.3143851893304959</c:v>
                </c:pt>
                <c:pt idx="3">
                  <c:v>-13.782629946434666</c:v>
                </c:pt>
                <c:pt idx="4">
                  <c:v>-2.7470778681873642</c:v>
                </c:pt>
                <c:pt idx="5">
                  <c:v>9.7778937667034818</c:v>
                </c:pt>
                <c:pt idx="6">
                  <c:v>1.8080890764786695</c:v>
                </c:pt>
                <c:pt idx="7">
                  <c:v>2.8791513878559716</c:v>
                </c:pt>
                <c:pt idx="8">
                  <c:v>4.0173370228078875</c:v>
                </c:pt>
                <c:pt idx="9">
                  <c:v>4.665626814270496</c:v>
                </c:pt>
                <c:pt idx="10">
                  <c:v>-0.19677099367433337</c:v>
                </c:pt>
                <c:pt idx="11">
                  <c:v>2.1634350994770069</c:v>
                </c:pt>
                <c:pt idx="12">
                  <c:v>0.84118894988061133</c:v>
                </c:pt>
                <c:pt idx="13">
                  <c:v>3.4342098389575693</c:v>
                </c:pt>
                <c:pt idx="14">
                  <c:v>6.3272300744113164</c:v>
                </c:pt>
                <c:pt idx="15">
                  <c:v>3.3826370224564029</c:v>
                </c:pt>
                <c:pt idx="16">
                  <c:v>2.0276751209293176</c:v>
                </c:pt>
                <c:pt idx="17">
                  <c:v>1.2215406222857661</c:v>
                </c:pt>
                <c:pt idx="18">
                  <c:v>1.4821989427834081</c:v>
                </c:pt>
                <c:pt idx="19">
                  <c:v>2.4044789540290878</c:v>
                </c:pt>
                <c:pt idx="20">
                  <c:v>4.4230089483305424</c:v>
                </c:pt>
                <c:pt idx="21">
                  <c:v>0.28365915679329223</c:v>
                </c:pt>
                <c:pt idx="22">
                  <c:v>2.5775731659570367</c:v>
                </c:pt>
                <c:pt idx="23">
                  <c:v>1.6431855181546329</c:v>
                </c:pt>
                <c:pt idx="24">
                  <c:v>5.8624853329924287</c:v>
                </c:pt>
                <c:pt idx="25">
                  <c:v>-2.1080277021435001</c:v>
                </c:pt>
                <c:pt idx="26">
                  <c:v>0.43396977403926673</c:v>
                </c:pt>
                <c:pt idx="27">
                  <c:v>0.8599448823851219</c:v>
                </c:pt>
                <c:pt idx="28">
                  <c:v>1.3042122278838164</c:v>
                </c:pt>
                <c:pt idx="29">
                  <c:v>1.4497709959703675</c:v>
                </c:pt>
                <c:pt idx="30">
                  <c:v>2.8698705543331648</c:v>
                </c:pt>
                <c:pt idx="31">
                  <c:v>1.064579307389768</c:v>
                </c:pt>
                <c:pt idx="32">
                  <c:v>2.9158388855767381</c:v>
                </c:pt>
                <c:pt idx="33">
                  <c:v>3.3600853966161193</c:v>
                </c:pt>
                <c:pt idx="34">
                  <c:v>3.5819408291476895</c:v>
                </c:pt>
                <c:pt idx="35">
                  <c:v>-0.26999392909108355</c:v>
                </c:pt>
                <c:pt idx="36">
                  <c:v>2.3279179055649246</c:v>
                </c:pt>
                <c:pt idx="37">
                  <c:v>1.2634054775297221</c:v>
                </c:pt>
                <c:pt idx="38">
                  <c:v>5.9068103354281698</c:v>
                </c:pt>
                <c:pt idx="39">
                  <c:v>1.4006660366407742</c:v>
                </c:pt>
                <c:pt idx="40">
                  <c:v>2.7907299649309492</c:v>
                </c:pt>
                <c:pt idx="41">
                  <c:v>2.4239023914596203</c:v>
                </c:pt>
                <c:pt idx="42">
                  <c:v>3.9745021605541497</c:v>
                </c:pt>
                <c:pt idx="43">
                  <c:v>2.3556452710936204</c:v>
                </c:pt>
                <c:pt idx="44">
                  <c:v>0.93189021415307494</c:v>
                </c:pt>
                <c:pt idx="45">
                  <c:v>4.3976887205917636</c:v>
                </c:pt>
                <c:pt idx="46">
                  <c:v>0.38079948812410613</c:v>
                </c:pt>
                <c:pt idx="47">
                  <c:v>-8.4756117696038746E-2</c:v>
                </c:pt>
                <c:pt idx="48">
                  <c:v>-1.6491930583353631</c:v>
                </c:pt>
                <c:pt idx="49">
                  <c:v>1.530912206507784</c:v>
                </c:pt>
                <c:pt idx="50">
                  <c:v>3.8331067775169814</c:v>
                </c:pt>
                <c:pt idx="51">
                  <c:v>1.5166800119688517</c:v>
                </c:pt>
                <c:pt idx="52">
                  <c:v>-0.11312568560869485</c:v>
                </c:pt>
                <c:pt idx="53">
                  <c:v>0.91114179802969097</c:v>
                </c:pt>
                <c:pt idx="54">
                  <c:v>-0.83259827063758562</c:v>
                </c:pt>
                <c:pt idx="55">
                  <c:v>-7.9819187960952114</c:v>
                </c:pt>
                <c:pt idx="56">
                  <c:v>0.115677472214748</c:v>
                </c:pt>
                <c:pt idx="57">
                  <c:v>3.4103521765060929</c:v>
                </c:pt>
                <c:pt idx="58">
                  <c:v>2.6213165290943863</c:v>
                </c:pt>
                <c:pt idx="59">
                  <c:v>2.4061981980201042</c:v>
                </c:pt>
                <c:pt idx="60">
                  <c:v>1.4632631079666725</c:v>
                </c:pt>
                <c:pt idx="61">
                  <c:v>2.3209777861652681</c:v>
                </c:pt>
                <c:pt idx="62">
                  <c:v>1.1478130052553936</c:v>
                </c:pt>
                <c:pt idx="63">
                  <c:v>2.6830347885144601</c:v>
                </c:pt>
                <c:pt idx="64">
                  <c:v>-1.5699681783096997</c:v>
                </c:pt>
                <c:pt idx="65">
                  <c:v>-1.4442825543204862</c:v>
                </c:pt>
                <c:pt idx="66">
                  <c:v>1.3860492923198464</c:v>
                </c:pt>
                <c:pt idx="67">
                  <c:v>3.9564676312706215</c:v>
                </c:pt>
                <c:pt idx="68">
                  <c:v>-1.2097216641640762</c:v>
                </c:pt>
                <c:pt idx="69">
                  <c:v>-3.8652209355597544</c:v>
                </c:pt>
                <c:pt idx="70">
                  <c:v>0.92212505614399642</c:v>
                </c:pt>
                <c:pt idx="71">
                  <c:v>2.3059770724853212</c:v>
                </c:pt>
                <c:pt idx="72">
                  <c:v>0.17528940727251641</c:v>
                </c:pt>
                <c:pt idx="73">
                  <c:v>-1.3963818059826161</c:v>
                </c:pt>
                <c:pt idx="74">
                  <c:v>-1.3250247488972078</c:v>
                </c:pt>
                <c:pt idx="75">
                  <c:v>0.23419851421888627</c:v>
                </c:pt>
                <c:pt idx="76">
                  <c:v>-0.15999994587544419</c:v>
                </c:pt>
                <c:pt idx="77">
                  <c:v>-0.55417433267950233</c:v>
                </c:pt>
                <c:pt idx="78">
                  <c:v>-2.0331806743618563</c:v>
                </c:pt>
                <c:pt idx="79">
                  <c:v>-1.0825096791964306</c:v>
                </c:pt>
                <c:pt idx="80">
                  <c:v>-1.628122977189983</c:v>
                </c:pt>
                <c:pt idx="81">
                  <c:v>-4.717327426542206</c:v>
                </c:pt>
                <c:pt idx="82">
                  <c:v>-0.85083992655763385</c:v>
                </c:pt>
                <c:pt idx="83">
                  <c:v>1.875106211323363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9-4035-8169-7EB4220FDC29}"/>
            </c:ext>
          </c:extLst>
        </c:ser>
        <c:ser>
          <c:idx val="1"/>
          <c:order val="1"/>
          <c:tx>
            <c:v>OECD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'2.Convergence club'!$AJ$3:$AJ$86</c:f>
              <c:numCache>
                <c:formatCode>0.00</c:formatCode>
                <c:ptCount val="84"/>
                <c:pt idx="0">
                  <c:v>0.26416902494065503</c:v>
                </c:pt>
                <c:pt idx="1">
                  <c:v>0.45885227796015515</c:v>
                </c:pt>
                <c:pt idx="2">
                  <c:v>0.17564329300191822</c:v>
                </c:pt>
                <c:pt idx="3">
                  <c:v>0.13174287080809075</c:v>
                </c:pt>
                <c:pt idx="4">
                  <c:v>0.11634116425515002</c:v>
                </c:pt>
                <c:pt idx="5">
                  <c:v>4.8477772348006036E-2</c:v>
                </c:pt>
                <c:pt idx="6">
                  <c:v>0.98060282615528505</c:v>
                </c:pt>
                <c:pt idx="7">
                  <c:v>0.15433526237735387</c:v>
                </c:pt>
                <c:pt idx="8">
                  <c:v>6.689467666968367E-2</c:v>
                </c:pt>
                <c:pt idx="9">
                  <c:v>0.35099330729366679</c:v>
                </c:pt>
                <c:pt idx="10">
                  <c:v>0.16969967168062727</c:v>
                </c:pt>
                <c:pt idx="11">
                  <c:v>8.3086301755187261E-2</c:v>
                </c:pt>
                <c:pt idx="12">
                  <c:v>0.14409464598439858</c:v>
                </c:pt>
                <c:pt idx="13">
                  <c:v>0.24206888061167917</c:v>
                </c:pt>
                <c:pt idx="14">
                  <c:v>5.6974986857444739E-2</c:v>
                </c:pt>
                <c:pt idx="15">
                  <c:v>0.48164045207711459</c:v>
                </c:pt>
                <c:pt idx="16">
                  <c:v>0.15620419550249628</c:v>
                </c:pt>
                <c:pt idx="17">
                  <c:v>0.35813193338793903</c:v>
                </c:pt>
                <c:pt idx="18">
                  <c:v>0.28571235634521869</c:v>
                </c:pt>
                <c:pt idx="19">
                  <c:v>0.32517233161671844</c:v>
                </c:pt>
                <c:pt idx="20">
                  <c:v>0.21122223943692739</c:v>
                </c:pt>
                <c:pt idx="21">
                  <c:v>0.28240593502882905</c:v>
                </c:pt>
                <c:pt idx="22">
                  <c:v>0.17926446686104078</c:v>
                </c:pt>
                <c:pt idx="23">
                  <c:v>0.18933188398213674</c:v>
                </c:pt>
                <c:pt idx="24">
                  <c:v>0.11891196092065923</c:v>
                </c:pt>
                <c:pt idx="25">
                  <c:v>7.4906841962632864E-2</c:v>
                </c:pt>
                <c:pt idx="26">
                  <c:v>0.13586245774910866</c:v>
                </c:pt>
                <c:pt idx="27">
                  <c:v>0.29254151417840479</c:v>
                </c:pt>
                <c:pt idx="28">
                  <c:v>0.50978331495567797</c:v>
                </c:pt>
                <c:pt idx="29">
                  <c:v>0.11761985304924209</c:v>
                </c:pt>
                <c:pt idx="30">
                  <c:v>0.36529413182194037</c:v>
                </c:pt>
                <c:pt idx="31">
                  <c:v>0.28853912552153288</c:v>
                </c:pt>
                <c:pt idx="32">
                  <c:v>0.17873789830940143</c:v>
                </c:pt>
                <c:pt idx="33">
                  <c:v>0.73535387056057711</c:v>
                </c:pt>
                <c:pt idx="34">
                  <c:v>0.34593317678215779</c:v>
                </c:pt>
                <c:pt idx="35">
                  <c:v>0.29307657651227786</c:v>
                </c:pt>
                <c:pt idx="36">
                  <c:v>0.20725473911602005</c:v>
                </c:pt>
                <c:pt idx="37">
                  <c:v>0.25379180574901106</c:v>
                </c:pt>
                <c:pt idx="38">
                  <c:v>0.25717753485614614</c:v>
                </c:pt>
                <c:pt idx="39">
                  <c:v>0.13002553392295499</c:v>
                </c:pt>
                <c:pt idx="40">
                  <c:v>0.18497435447985255</c:v>
                </c:pt>
                <c:pt idx="41">
                  <c:v>5.1679430103497681E-2</c:v>
                </c:pt>
                <c:pt idx="42">
                  <c:v>6.1624670203490828E-2</c:v>
                </c:pt>
                <c:pt idx="43">
                  <c:v>4.7979523171443238E-2</c:v>
                </c:pt>
                <c:pt idx="44">
                  <c:v>9.9287856509554143E-2</c:v>
                </c:pt>
                <c:pt idx="45">
                  <c:v>0.13205833820293059</c:v>
                </c:pt>
                <c:pt idx="46">
                  <c:v>2.6117194953746169E-2</c:v>
                </c:pt>
                <c:pt idx="47">
                  <c:v>0.15322295649004997</c:v>
                </c:pt>
                <c:pt idx="48">
                  <c:v>3.1892871064672236E-2</c:v>
                </c:pt>
                <c:pt idx="49">
                  <c:v>5.1378678814740647E-2</c:v>
                </c:pt>
                <c:pt idx="50">
                  <c:v>0.27204748868651085</c:v>
                </c:pt>
                <c:pt idx="51">
                  <c:v>7.9820895797094865E-2</c:v>
                </c:pt>
                <c:pt idx="52">
                  <c:v>4.7405859354438418E-2</c:v>
                </c:pt>
                <c:pt idx="53">
                  <c:v>4.5858503410926399E-2</c:v>
                </c:pt>
                <c:pt idx="54">
                  <c:v>0.10929912631426641</c:v>
                </c:pt>
                <c:pt idx="55">
                  <c:v>6.196248895249036E-2</c:v>
                </c:pt>
                <c:pt idx="56">
                  <c:v>7.8178899450586384E-2</c:v>
                </c:pt>
                <c:pt idx="57">
                  <c:v>1.6048855460513319E-2</c:v>
                </c:pt>
                <c:pt idx="58">
                  <c:v>3.4817322347492095E-2</c:v>
                </c:pt>
                <c:pt idx="59">
                  <c:v>0.30898042595040431</c:v>
                </c:pt>
                <c:pt idx="60">
                  <c:v>0.11319571779890468</c:v>
                </c:pt>
                <c:pt idx="61">
                  <c:v>4.3729292635281677E-2</c:v>
                </c:pt>
                <c:pt idx="62">
                  <c:v>7.4066835747187421E-2</c:v>
                </c:pt>
                <c:pt idx="63">
                  <c:v>5.9012666233793476E-2</c:v>
                </c:pt>
                <c:pt idx="64">
                  <c:v>0.1097428714422007</c:v>
                </c:pt>
                <c:pt idx="65">
                  <c:v>3.815331289947501E-2</c:v>
                </c:pt>
                <c:pt idx="66">
                  <c:v>4.8187634633037962E-2</c:v>
                </c:pt>
                <c:pt idx="67">
                  <c:v>3.0883372233440686E-2</c:v>
                </c:pt>
                <c:pt idx="68">
                  <c:v>7.4576980808405136E-2</c:v>
                </c:pt>
                <c:pt idx="69">
                  <c:v>4.9740264885541036E-2</c:v>
                </c:pt>
                <c:pt idx="70">
                  <c:v>0.19926200257179472</c:v>
                </c:pt>
                <c:pt idx="71">
                  <c:v>2.2862611414687196E-2</c:v>
                </c:pt>
                <c:pt idx="72">
                  <c:v>0.15802614466784287</c:v>
                </c:pt>
                <c:pt idx="73">
                  <c:v>6.3097334556489762E-2</c:v>
                </c:pt>
                <c:pt idx="74">
                  <c:v>0.11099247563628788</c:v>
                </c:pt>
                <c:pt idx="75">
                  <c:v>0.61896922526864651</c:v>
                </c:pt>
                <c:pt idx="76">
                  <c:v>0.35059894114316292</c:v>
                </c:pt>
                <c:pt idx="77">
                  <c:v>7.713249425920192E-2</c:v>
                </c:pt>
                <c:pt idx="78">
                  <c:v>0.12086365519233172</c:v>
                </c:pt>
                <c:pt idx="79">
                  <c:v>3.4179388237785234E-2</c:v>
                </c:pt>
                <c:pt idx="80">
                  <c:v>0.19607370954338318</c:v>
                </c:pt>
                <c:pt idx="81">
                  <c:v>4.0344477662293279E-2</c:v>
                </c:pt>
                <c:pt idx="82">
                  <c:v>4.0917710789680102E-2</c:v>
                </c:pt>
                <c:pt idx="83">
                  <c:v>1</c:v>
                </c:pt>
              </c:numCache>
            </c:numRef>
          </c:xVal>
          <c:yVal>
            <c:numRef>
              <c:f>'2.Convergence club'!$AM$3:$AM$86</c:f>
              <c:numCache>
                <c:formatCode>General</c:formatCode>
                <c:ptCount val="84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9-4035-8169-7EB4220F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2895"/>
        <c:axId val="190180975"/>
      </c:scatterChart>
      <c:valAx>
        <c:axId val="190182895"/>
        <c:scaling>
          <c:orientation val="minMax"/>
          <c:max val="1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0975"/>
        <c:crosses val="autoZero"/>
        <c:crossBetween val="midCat"/>
      </c:valAx>
      <c:valAx>
        <c:axId val="19018097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Covergence</a:t>
            </a:r>
            <a:r>
              <a:rPr lang="en-US" baseline="0"/>
              <a:t> Triangle 2000-2010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countries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'2.Convergence club'!$AK$3:$AK$86</c:f>
              <c:numCache>
                <c:formatCode>0.00</c:formatCode>
                <c:ptCount val="84"/>
                <c:pt idx="0">
                  <c:v>0.13780998354884152</c:v>
                </c:pt>
                <c:pt idx="1">
                  <c:v>0.34849574441016423</c:v>
                </c:pt>
                <c:pt idx="2">
                  <c:v>0.10441919392023727</c:v>
                </c:pt>
                <c:pt idx="3">
                  <c:v>4.2476209719161467E-2</c:v>
                </c:pt>
                <c:pt idx="4">
                  <c:v>9.4499964056251939E-2</c:v>
                </c:pt>
                <c:pt idx="5">
                  <c:v>0.11706330400711613</c:v>
                </c:pt>
                <c:pt idx="6">
                  <c:v>1.2316721740851762</c:v>
                </c:pt>
                <c:pt idx="7">
                  <c:v>0.19294753926713995</c:v>
                </c:pt>
                <c:pt idx="8">
                  <c:v>9.7038181646830327E-2</c:v>
                </c:pt>
                <c:pt idx="9">
                  <c:v>0.53991808320544576</c:v>
                </c:pt>
                <c:pt idx="10">
                  <c:v>0.15359651531122001</c:v>
                </c:pt>
                <c:pt idx="11">
                  <c:v>9.7597793090687071E-2</c:v>
                </c:pt>
                <c:pt idx="12">
                  <c:v>0.15104624902631728</c:v>
                </c:pt>
                <c:pt idx="13">
                  <c:v>0.33301745514117348</c:v>
                </c:pt>
                <c:pt idx="14">
                  <c:v>0.10021631166454543</c:v>
                </c:pt>
                <c:pt idx="15">
                  <c:v>0.6316700002184592</c:v>
                </c:pt>
                <c:pt idx="16">
                  <c:v>0.18366415485109847</c:v>
                </c:pt>
                <c:pt idx="17">
                  <c:v>0.39330953301760757</c:v>
                </c:pt>
                <c:pt idx="18">
                  <c:v>0.30976183370634774</c:v>
                </c:pt>
                <c:pt idx="19">
                  <c:v>0.40925967822946546</c:v>
                </c:pt>
                <c:pt idx="20">
                  <c:v>0.31615410567251884</c:v>
                </c:pt>
                <c:pt idx="21">
                  <c:v>0.27729537532719239</c:v>
                </c:pt>
                <c:pt idx="22">
                  <c:v>0.22209204970237781</c:v>
                </c:pt>
                <c:pt idx="23">
                  <c:v>0.22040977552732202</c:v>
                </c:pt>
                <c:pt idx="24">
                  <c:v>0.19016900421768493</c:v>
                </c:pt>
                <c:pt idx="25">
                  <c:v>6.201572156445697E-2</c:v>
                </c:pt>
                <c:pt idx="26">
                  <c:v>0.13934643776469699</c:v>
                </c:pt>
                <c:pt idx="27">
                  <c:v>0.31687772284526677</c:v>
                </c:pt>
                <c:pt idx="28">
                  <c:v>0.6031030543310425</c:v>
                </c:pt>
                <c:pt idx="29">
                  <c:v>0.13460294583756721</c:v>
                </c:pt>
                <c:pt idx="30">
                  <c:v>0.49211553609872083</c:v>
                </c:pt>
                <c:pt idx="31">
                  <c:v>0.28923251816664752</c:v>
                </c:pt>
                <c:pt idx="32">
                  <c:v>0.21781422873030487</c:v>
                </c:pt>
                <c:pt idx="33">
                  <c:v>1.0216592682640941</c:v>
                </c:pt>
                <c:pt idx="34">
                  <c:v>0.45092859084068293</c:v>
                </c:pt>
                <c:pt idx="35">
                  <c:v>0.29070664358287629</c:v>
                </c:pt>
                <c:pt idx="36">
                  <c:v>0.26265695292946234</c:v>
                </c:pt>
                <c:pt idx="37">
                  <c:v>0.29039654848501434</c:v>
                </c:pt>
                <c:pt idx="38">
                  <c:v>0.4870665814838876</c:v>
                </c:pt>
                <c:pt idx="39">
                  <c:v>0.14829548614847407</c:v>
                </c:pt>
                <c:pt idx="40">
                  <c:v>0.24857040142593301</c:v>
                </c:pt>
                <c:pt idx="41">
                  <c:v>6.5716808415855504E-2</c:v>
                </c:pt>
                <c:pt idx="42">
                  <c:v>8.7290456735060695E-2</c:v>
                </c:pt>
                <c:pt idx="43">
                  <c:v>6.1414738626978209E-2</c:v>
                </c:pt>
                <c:pt idx="44">
                  <c:v>0.11006488813600228</c:v>
                </c:pt>
                <c:pt idx="45">
                  <c:v>0.2017893905831554</c:v>
                </c:pt>
                <c:pt idx="46">
                  <c:v>2.468173308045879E-2</c:v>
                </c:pt>
                <c:pt idx="47">
                  <c:v>0.13884101985820424</c:v>
                </c:pt>
                <c:pt idx="48">
                  <c:v>2.941629203588467E-2</c:v>
                </c:pt>
                <c:pt idx="49">
                  <c:v>5.7870690090285871E-2</c:v>
                </c:pt>
                <c:pt idx="50">
                  <c:v>0.40326153859812208</c:v>
                </c:pt>
                <c:pt idx="51">
                  <c:v>9.2821446851967179E-2</c:v>
                </c:pt>
                <c:pt idx="52">
                  <c:v>4.7800705123049937E-2</c:v>
                </c:pt>
                <c:pt idx="53">
                  <c:v>4.3458540115516017E-2</c:v>
                </c:pt>
                <c:pt idx="54">
                  <c:v>9.7257754356636958E-2</c:v>
                </c:pt>
                <c:pt idx="55">
                  <c:v>2.5488592032294574E-2</c:v>
                </c:pt>
                <c:pt idx="56">
                  <c:v>8.1032749853292119E-2</c:v>
                </c:pt>
                <c:pt idx="57">
                  <c:v>2.1389090669537446E-2</c:v>
                </c:pt>
                <c:pt idx="58">
                  <c:v>4.419731878495238E-2</c:v>
                </c:pt>
                <c:pt idx="59">
                  <c:v>0.38797575155155589</c:v>
                </c:pt>
                <c:pt idx="60">
                  <c:v>0.11779910037308172</c:v>
                </c:pt>
                <c:pt idx="61">
                  <c:v>5.4917692498650347E-2</c:v>
                </c:pt>
                <c:pt idx="62">
                  <c:v>8.4047089788345727E-2</c:v>
                </c:pt>
                <c:pt idx="63">
                  <c:v>7.7355747781802764E-2</c:v>
                </c:pt>
                <c:pt idx="64">
                  <c:v>9.3281781564647961E-2</c:v>
                </c:pt>
                <c:pt idx="65">
                  <c:v>3.1707390907532093E-2</c:v>
                </c:pt>
                <c:pt idx="66">
                  <c:v>5.5214986321155408E-2</c:v>
                </c:pt>
                <c:pt idx="67">
                  <c:v>4.2450007720060544E-2</c:v>
                </c:pt>
                <c:pt idx="68">
                  <c:v>6.7518813314945553E-2</c:v>
                </c:pt>
                <c:pt idx="69">
                  <c:v>3.6061021298684215E-2</c:v>
                </c:pt>
                <c:pt idx="70">
                  <c:v>0.22713602410112993</c:v>
                </c:pt>
                <c:pt idx="71">
                  <c:v>2.6942653810593378E-2</c:v>
                </c:pt>
                <c:pt idx="72">
                  <c:v>0.147907591955106</c:v>
                </c:pt>
                <c:pt idx="73">
                  <c:v>5.47507194338646E-2</c:v>
                </c:pt>
                <c:pt idx="74">
                  <c:v>0.10096441735970386</c:v>
                </c:pt>
                <c:pt idx="75">
                  <c:v>0.56182702849889177</c:v>
                </c:pt>
                <c:pt idx="76">
                  <c:v>0.34215686476875606</c:v>
                </c:pt>
                <c:pt idx="77">
                  <c:v>7.7002356967135865E-2</c:v>
                </c:pt>
                <c:pt idx="78">
                  <c:v>0.10450386137249092</c:v>
                </c:pt>
                <c:pt idx="79">
                  <c:v>3.0432937985436243E-2</c:v>
                </c:pt>
                <c:pt idx="80">
                  <c:v>0.15964980206644735</c:v>
                </c:pt>
                <c:pt idx="81">
                  <c:v>2.8081094159340382E-2</c:v>
                </c:pt>
                <c:pt idx="82">
                  <c:v>3.5274383275982972E-2</c:v>
                </c:pt>
                <c:pt idx="83">
                  <c:v>1.2084722371439365</c:v>
                </c:pt>
              </c:numCache>
            </c:numRef>
          </c:xVal>
          <c:yVal>
            <c:numRef>
              <c:f>'2.Convergence club'!$AH$3:$AH$86</c:f>
              <c:numCache>
                <c:formatCode>0.0</c:formatCode>
                <c:ptCount val="84"/>
                <c:pt idx="0">
                  <c:v>16.410003743689995</c:v>
                </c:pt>
                <c:pt idx="1">
                  <c:v>7.8721548963443411</c:v>
                </c:pt>
                <c:pt idx="2">
                  <c:v>3.5365348919961015</c:v>
                </c:pt>
                <c:pt idx="3">
                  <c:v>6.4286198944973894</c:v>
                </c:pt>
                <c:pt idx="4">
                  <c:v>5.5090752861919334</c:v>
                </c:pt>
                <c:pt idx="5">
                  <c:v>10.265826930965094</c:v>
                </c:pt>
                <c:pt idx="6">
                  <c:v>4.3002651690158933</c:v>
                </c:pt>
                <c:pt idx="7">
                  <c:v>3.879145124551675</c:v>
                </c:pt>
                <c:pt idx="8">
                  <c:v>5.354388982380498</c:v>
                </c:pt>
                <c:pt idx="9">
                  <c:v>2.9995777127660217</c:v>
                </c:pt>
                <c:pt idx="10">
                  <c:v>6.1688595354044695</c:v>
                </c:pt>
                <c:pt idx="11">
                  <c:v>1.4201838500779385</c:v>
                </c:pt>
                <c:pt idx="12">
                  <c:v>3.0133224449464535</c:v>
                </c:pt>
                <c:pt idx="13">
                  <c:v>4.0820938481514801</c:v>
                </c:pt>
                <c:pt idx="14">
                  <c:v>5.8261593259201661</c:v>
                </c:pt>
                <c:pt idx="15">
                  <c:v>3.5567698657545055</c:v>
                </c:pt>
                <c:pt idx="16">
                  <c:v>2.1671789799742269</c:v>
                </c:pt>
                <c:pt idx="17">
                  <c:v>2.4738783838392342</c:v>
                </c:pt>
                <c:pt idx="18">
                  <c:v>3.1372424723711045</c:v>
                </c:pt>
                <c:pt idx="19">
                  <c:v>3.2282262706667009</c:v>
                </c:pt>
                <c:pt idx="20">
                  <c:v>3.3592418767446119</c:v>
                </c:pt>
                <c:pt idx="21">
                  <c:v>2.7517895474774789</c:v>
                </c:pt>
                <c:pt idx="22">
                  <c:v>1.4360229513633804</c:v>
                </c:pt>
                <c:pt idx="23">
                  <c:v>1.5519785937235131</c:v>
                </c:pt>
                <c:pt idx="24">
                  <c:v>2.0438151239662972</c:v>
                </c:pt>
                <c:pt idx="25">
                  <c:v>-0.91870687974273668</c:v>
                </c:pt>
                <c:pt idx="26">
                  <c:v>2.4370767526253223</c:v>
                </c:pt>
                <c:pt idx="27">
                  <c:v>0.7615506799811822</c:v>
                </c:pt>
                <c:pt idx="28">
                  <c:v>0.37928678627088264</c:v>
                </c:pt>
                <c:pt idx="29">
                  <c:v>1.9386937680089256</c:v>
                </c:pt>
                <c:pt idx="30">
                  <c:v>4.7647502541419806</c:v>
                </c:pt>
                <c:pt idx="31">
                  <c:v>1.7171013916015498</c:v>
                </c:pt>
                <c:pt idx="32">
                  <c:v>4.8949930792204999</c:v>
                </c:pt>
                <c:pt idx="33">
                  <c:v>0.91532503017539568</c:v>
                </c:pt>
                <c:pt idx="34">
                  <c:v>3.1731142055749784</c:v>
                </c:pt>
                <c:pt idx="35">
                  <c:v>2.6535240060656218</c:v>
                </c:pt>
                <c:pt idx="36">
                  <c:v>3.0466156413423207</c:v>
                </c:pt>
                <c:pt idx="37">
                  <c:v>3.6120471805373811</c:v>
                </c:pt>
                <c:pt idx="38">
                  <c:v>2.4975386153448742</c:v>
                </c:pt>
                <c:pt idx="39">
                  <c:v>3.7643909085383287</c:v>
                </c:pt>
                <c:pt idx="40">
                  <c:v>3.6319508997382011</c:v>
                </c:pt>
                <c:pt idx="41">
                  <c:v>4.1695345998158162</c:v>
                </c:pt>
                <c:pt idx="42">
                  <c:v>5.1718759250817925</c:v>
                </c:pt>
                <c:pt idx="43">
                  <c:v>2.4041181880389617</c:v>
                </c:pt>
                <c:pt idx="44">
                  <c:v>2.6262673004727954</c:v>
                </c:pt>
                <c:pt idx="45">
                  <c:v>4.7020318939814398</c:v>
                </c:pt>
                <c:pt idx="46">
                  <c:v>5.5225743462350874</c:v>
                </c:pt>
                <c:pt idx="47">
                  <c:v>-1.2010963096279248</c:v>
                </c:pt>
                <c:pt idx="48">
                  <c:v>5.9070435167287716</c:v>
                </c:pt>
                <c:pt idx="49">
                  <c:v>0.88125764639410686</c:v>
                </c:pt>
                <c:pt idx="50">
                  <c:v>3.5400335111526404</c:v>
                </c:pt>
                <c:pt idx="51">
                  <c:v>3.0275121093027879</c:v>
                </c:pt>
                <c:pt idx="52">
                  <c:v>3.7959926827312751</c:v>
                </c:pt>
                <c:pt idx="53">
                  <c:v>-1.3438513644603467</c:v>
                </c:pt>
                <c:pt idx="54">
                  <c:v>1.4432396309973949</c:v>
                </c:pt>
                <c:pt idx="55">
                  <c:v>1.8402889065177064</c:v>
                </c:pt>
                <c:pt idx="56">
                  <c:v>1.7111391012412769</c:v>
                </c:pt>
                <c:pt idx="57">
                  <c:v>4.9872716220441093</c:v>
                </c:pt>
                <c:pt idx="58">
                  <c:v>2.7996243610571181</c:v>
                </c:pt>
                <c:pt idx="59">
                  <c:v>2.675291311672634</c:v>
                </c:pt>
                <c:pt idx="60">
                  <c:v>-7.4680841483990568</c:v>
                </c:pt>
                <c:pt idx="61">
                  <c:v>3.9276543876071601</c:v>
                </c:pt>
                <c:pt idx="62">
                  <c:v>0.99524183533836741</c:v>
                </c:pt>
                <c:pt idx="63">
                  <c:v>4.5593571027978896</c:v>
                </c:pt>
                <c:pt idx="64">
                  <c:v>1.3182684620301366</c:v>
                </c:pt>
                <c:pt idx="65">
                  <c:v>0.55037525987591263</c:v>
                </c:pt>
                <c:pt idx="66">
                  <c:v>1.9965371999627335</c:v>
                </c:pt>
                <c:pt idx="67">
                  <c:v>4.395249212596708</c:v>
                </c:pt>
                <c:pt idx="68">
                  <c:v>4.4085835782085026</c:v>
                </c:pt>
                <c:pt idx="69">
                  <c:v>3.3814397553146192</c:v>
                </c:pt>
                <c:pt idx="70">
                  <c:v>3.4657090973824189</c:v>
                </c:pt>
                <c:pt idx="71">
                  <c:v>2.2358104381182464</c:v>
                </c:pt>
                <c:pt idx="72">
                  <c:v>2.2167464099466683</c:v>
                </c:pt>
                <c:pt idx="73">
                  <c:v>0.5972273844826681</c:v>
                </c:pt>
                <c:pt idx="74">
                  <c:v>5.0957720782000671</c:v>
                </c:pt>
                <c:pt idx="75">
                  <c:v>-1.8006236942500253</c:v>
                </c:pt>
                <c:pt idx="76">
                  <c:v>2.7400067562496355</c:v>
                </c:pt>
                <c:pt idx="77">
                  <c:v>-0.39016777194811336</c:v>
                </c:pt>
                <c:pt idx="78">
                  <c:v>0.82755441316475498</c:v>
                </c:pt>
                <c:pt idx="79">
                  <c:v>7.4441778351548082</c:v>
                </c:pt>
                <c:pt idx="80">
                  <c:v>6.479730969249009</c:v>
                </c:pt>
                <c:pt idx="81">
                  <c:v>-4.6135911373468286E-2</c:v>
                </c:pt>
                <c:pt idx="82">
                  <c:v>0.79977625833551613</c:v>
                </c:pt>
                <c:pt idx="83">
                  <c:v>1.3721653939090972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3-42CC-BE89-8DF31B9C24E1}"/>
            </c:ext>
          </c:extLst>
        </c:ser>
        <c:ser>
          <c:idx val="1"/>
          <c:order val="1"/>
          <c:tx>
            <c:v>OECD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'2.Convergence club'!$AK$3:$AK$86</c:f>
              <c:numCache>
                <c:formatCode>0.00</c:formatCode>
                <c:ptCount val="84"/>
                <c:pt idx="0">
                  <c:v>0.13780998354884152</c:v>
                </c:pt>
                <c:pt idx="1">
                  <c:v>0.34849574441016423</c:v>
                </c:pt>
                <c:pt idx="2">
                  <c:v>0.10441919392023727</c:v>
                </c:pt>
                <c:pt idx="3">
                  <c:v>4.2476209719161467E-2</c:v>
                </c:pt>
                <c:pt idx="4">
                  <c:v>9.4499964056251939E-2</c:v>
                </c:pt>
                <c:pt idx="5">
                  <c:v>0.11706330400711613</c:v>
                </c:pt>
                <c:pt idx="6">
                  <c:v>1.2316721740851762</c:v>
                </c:pt>
                <c:pt idx="7">
                  <c:v>0.19294753926713995</c:v>
                </c:pt>
                <c:pt idx="8">
                  <c:v>9.7038181646830327E-2</c:v>
                </c:pt>
                <c:pt idx="9">
                  <c:v>0.53991808320544576</c:v>
                </c:pt>
                <c:pt idx="10">
                  <c:v>0.15359651531122001</c:v>
                </c:pt>
                <c:pt idx="11">
                  <c:v>9.7597793090687071E-2</c:v>
                </c:pt>
                <c:pt idx="12">
                  <c:v>0.15104624902631728</c:v>
                </c:pt>
                <c:pt idx="13">
                  <c:v>0.33301745514117348</c:v>
                </c:pt>
                <c:pt idx="14">
                  <c:v>0.10021631166454543</c:v>
                </c:pt>
                <c:pt idx="15">
                  <c:v>0.6316700002184592</c:v>
                </c:pt>
                <c:pt idx="16">
                  <c:v>0.18366415485109847</c:v>
                </c:pt>
                <c:pt idx="17">
                  <c:v>0.39330953301760757</c:v>
                </c:pt>
                <c:pt idx="18">
                  <c:v>0.30976183370634774</c:v>
                </c:pt>
                <c:pt idx="19">
                  <c:v>0.40925967822946546</c:v>
                </c:pt>
                <c:pt idx="20">
                  <c:v>0.31615410567251884</c:v>
                </c:pt>
                <c:pt idx="21">
                  <c:v>0.27729537532719239</c:v>
                </c:pt>
                <c:pt idx="22">
                  <c:v>0.22209204970237781</c:v>
                </c:pt>
                <c:pt idx="23">
                  <c:v>0.22040977552732202</c:v>
                </c:pt>
                <c:pt idx="24">
                  <c:v>0.19016900421768493</c:v>
                </c:pt>
                <c:pt idx="25">
                  <c:v>6.201572156445697E-2</c:v>
                </c:pt>
                <c:pt idx="26">
                  <c:v>0.13934643776469699</c:v>
                </c:pt>
                <c:pt idx="27">
                  <c:v>0.31687772284526677</c:v>
                </c:pt>
                <c:pt idx="28">
                  <c:v>0.6031030543310425</c:v>
                </c:pt>
                <c:pt idx="29">
                  <c:v>0.13460294583756721</c:v>
                </c:pt>
                <c:pt idx="30">
                  <c:v>0.49211553609872083</c:v>
                </c:pt>
                <c:pt idx="31">
                  <c:v>0.28923251816664752</c:v>
                </c:pt>
                <c:pt idx="32">
                  <c:v>0.21781422873030487</c:v>
                </c:pt>
                <c:pt idx="33">
                  <c:v>1.0216592682640941</c:v>
                </c:pt>
                <c:pt idx="34">
                  <c:v>0.45092859084068293</c:v>
                </c:pt>
                <c:pt idx="35">
                  <c:v>0.29070664358287629</c:v>
                </c:pt>
                <c:pt idx="36">
                  <c:v>0.26265695292946234</c:v>
                </c:pt>
                <c:pt idx="37">
                  <c:v>0.29039654848501434</c:v>
                </c:pt>
                <c:pt idx="38">
                  <c:v>0.4870665814838876</c:v>
                </c:pt>
                <c:pt idx="39">
                  <c:v>0.14829548614847407</c:v>
                </c:pt>
                <c:pt idx="40">
                  <c:v>0.24857040142593301</c:v>
                </c:pt>
                <c:pt idx="41">
                  <c:v>6.5716808415855504E-2</c:v>
                </c:pt>
                <c:pt idx="42">
                  <c:v>8.7290456735060695E-2</c:v>
                </c:pt>
                <c:pt idx="43">
                  <c:v>6.1414738626978209E-2</c:v>
                </c:pt>
                <c:pt idx="44">
                  <c:v>0.11006488813600228</c:v>
                </c:pt>
                <c:pt idx="45">
                  <c:v>0.2017893905831554</c:v>
                </c:pt>
                <c:pt idx="46">
                  <c:v>2.468173308045879E-2</c:v>
                </c:pt>
                <c:pt idx="47">
                  <c:v>0.13884101985820424</c:v>
                </c:pt>
                <c:pt idx="48">
                  <c:v>2.941629203588467E-2</c:v>
                </c:pt>
                <c:pt idx="49">
                  <c:v>5.7870690090285871E-2</c:v>
                </c:pt>
                <c:pt idx="50">
                  <c:v>0.40326153859812208</c:v>
                </c:pt>
                <c:pt idx="51">
                  <c:v>9.2821446851967179E-2</c:v>
                </c:pt>
                <c:pt idx="52">
                  <c:v>4.7800705123049937E-2</c:v>
                </c:pt>
                <c:pt idx="53">
                  <c:v>4.3458540115516017E-2</c:v>
                </c:pt>
                <c:pt idx="54">
                  <c:v>9.7257754356636958E-2</c:v>
                </c:pt>
                <c:pt idx="55">
                  <c:v>2.5488592032294574E-2</c:v>
                </c:pt>
                <c:pt idx="56">
                  <c:v>8.1032749853292119E-2</c:v>
                </c:pt>
                <c:pt idx="57">
                  <c:v>2.1389090669537446E-2</c:v>
                </c:pt>
                <c:pt idx="58">
                  <c:v>4.419731878495238E-2</c:v>
                </c:pt>
                <c:pt idx="59">
                  <c:v>0.38797575155155589</c:v>
                </c:pt>
                <c:pt idx="60">
                  <c:v>0.11779910037308172</c:v>
                </c:pt>
                <c:pt idx="61">
                  <c:v>5.4917692498650347E-2</c:v>
                </c:pt>
                <c:pt idx="62">
                  <c:v>8.4047089788345727E-2</c:v>
                </c:pt>
                <c:pt idx="63">
                  <c:v>7.7355747781802764E-2</c:v>
                </c:pt>
                <c:pt idx="64">
                  <c:v>9.3281781564647961E-2</c:v>
                </c:pt>
                <c:pt idx="65">
                  <c:v>3.1707390907532093E-2</c:v>
                </c:pt>
                <c:pt idx="66">
                  <c:v>5.5214986321155408E-2</c:v>
                </c:pt>
                <c:pt idx="67">
                  <c:v>4.2450007720060544E-2</c:v>
                </c:pt>
                <c:pt idx="68">
                  <c:v>6.7518813314945553E-2</c:v>
                </c:pt>
                <c:pt idx="69">
                  <c:v>3.6061021298684215E-2</c:v>
                </c:pt>
                <c:pt idx="70">
                  <c:v>0.22713602410112993</c:v>
                </c:pt>
                <c:pt idx="71">
                  <c:v>2.6942653810593378E-2</c:v>
                </c:pt>
                <c:pt idx="72">
                  <c:v>0.147907591955106</c:v>
                </c:pt>
                <c:pt idx="73">
                  <c:v>5.47507194338646E-2</c:v>
                </c:pt>
                <c:pt idx="74">
                  <c:v>0.10096441735970386</c:v>
                </c:pt>
                <c:pt idx="75">
                  <c:v>0.56182702849889177</c:v>
                </c:pt>
                <c:pt idx="76">
                  <c:v>0.34215686476875606</c:v>
                </c:pt>
                <c:pt idx="77">
                  <c:v>7.7002356967135865E-2</c:v>
                </c:pt>
                <c:pt idx="78">
                  <c:v>0.10450386137249092</c:v>
                </c:pt>
                <c:pt idx="79">
                  <c:v>3.0432937985436243E-2</c:v>
                </c:pt>
                <c:pt idx="80">
                  <c:v>0.15964980206644735</c:v>
                </c:pt>
                <c:pt idx="81">
                  <c:v>2.8081094159340382E-2</c:v>
                </c:pt>
                <c:pt idx="82">
                  <c:v>3.5274383275982972E-2</c:v>
                </c:pt>
                <c:pt idx="83">
                  <c:v>1.2084722371439365</c:v>
                </c:pt>
              </c:numCache>
            </c:numRef>
          </c:xVal>
          <c:yVal>
            <c:numRef>
              <c:f>'2.Convergence club'!$AN$3:$AN$86</c:f>
              <c:numCache>
                <c:formatCode>General</c:formatCode>
                <c:ptCount val="84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3-42CC-BE89-8DF31B9C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53391"/>
        <c:axId val="291650991"/>
      </c:scatterChart>
      <c:valAx>
        <c:axId val="291653391"/>
        <c:scaling>
          <c:orientation val="minMax"/>
          <c:max val="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50991"/>
        <c:crosses val="autoZero"/>
        <c:crossBetween val="midCat"/>
      </c:valAx>
      <c:valAx>
        <c:axId val="2916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Triangle 2010-2019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countries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'2.Convergence club'!$AL$3:$AL$86</c:f>
              <c:numCache>
                <c:formatCode>0.00</c:formatCode>
                <c:ptCount val="84"/>
                <c:pt idx="0">
                  <c:v>0.47942370280681362</c:v>
                </c:pt>
                <c:pt idx="1">
                  <c:v>0.69508936666901644</c:v>
                </c:pt>
                <c:pt idx="2">
                  <c:v>0.13871057057294439</c:v>
                </c:pt>
                <c:pt idx="3">
                  <c:v>7.5687952380190882E-2</c:v>
                </c:pt>
                <c:pt idx="4">
                  <c:v>0.15580859088183865</c:v>
                </c:pt>
                <c:pt idx="5">
                  <c:v>0.29760954770330295</c:v>
                </c:pt>
                <c:pt idx="6">
                  <c:v>1.7204007869313189</c:v>
                </c:pt>
                <c:pt idx="7">
                  <c:v>0.27757451500532326</c:v>
                </c:pt>
                <c:pt idx="8">
                  <c:v>0.16246277008182053</c:v>
                </c:pt>
                <c:pt idx="9">
                  <c:v>0.68802085026433757</c:v>
                </c:pt>
                <c:pt idx="10">
                  <c:v>0.25054518765725114</c:v>
                </c:pt>
                <c:pt idx="11">
                  <c:v>0.11436242711927529</c:v>
                </c:pt>
                <c:pt idx="12">
                  <c:v>0.19824333662818289</c:v>
                </c:pt>
                <c:pt idx="13">
                  <c:v>0.48279327541494749</c:v>
                </c:pt>
                <c:pt idx="14">
                  <c:v>0.17047620778406483</c:v>
                </c:pt>
                <c:pt idx="15">
                  <c:v>0.78788132338470307</c:v>
                </c:pt>
                <c:pt idx="16">
                  <c:v>0.22150428315815876</c:v>
                </c:pt>
                <c:pt idx="17">
                  <c:v>0.49803335101829049</c:v>
                </c:pt>
                <c:pt idx="18">
                  <c:v>0.39866793680633178</c:v>
                </c:pt>
                <c:pt idx="19">
                  <c:v>0.53319191423416856</c:v>
                </c:pt>
                <c:pt idx="20">
                  <c:v>0.4281642452778065</c:v>
                </c:pt>
                <c:pt idx="21">
                  <c:v>0.34638369015461673</c:v>
                </c:pt>
                <c:pt idx="22">
                  <c:v>0.24548250398674559</c:v>
                </c:pt>
                <c:pt idx="23">
                  <c:v>0.24572875656703627</c:v>
                </c:pt>
                <c:pt idx="24">
                  <c:v>0.23699477485257969</c:v>
                </c:pt>
                <c:pt idx="25">
                  <c:v>5.395204648042521E-2</c:v>
                </c:pt>
                <c:pt idx="26">
                  <c:v>0.16302533229820107</c:v>
                </c:pt>
                <c:pt idx="27">
                  <c:v>0.31602747898291167</c:v>
                </c:pt>
                <c:pt idx="28">
                  <c:v>0.59679001878481097</c:v>
                </c:pt>
                <c:pt idx="29">
                  <c:v>0.15447772842921365</c:v>
                </c:pt>
                <c:pt idx="30">
                  <c:v>0.71505566285960576</c:v>
                </c:pt>
                <c:pt idx="31">
                  <c:v>0.34852203934439058</c:v>
                </c:pt>
                <c:pt idx="32">
                  <c:v>0.33718901610475899</c:v>
                </c:pt>
                <c:pt idx="33">
                  <c:v>1.1040596548206363</c:v>
                </c:pt>
                <c:pt idx="34">
                  <c:v>0.59331568237652788</c:v>
                </c:pt>
                <c:pt idx="35">
                  <c:v>0.36162745257725337</c:v>
                </c:pt>
                <c:pt idx="36">
                  <c:v>0.34635374862301632</c:v>
                </c:pt>
                <c:pt idx="37">
                  <c:v>0.37284624941739308</c:v>
                </c:pt>
                <c:pt idx="38">
                  <c:v>0.65314962491165418</c:v>
                </c:pt>
                <c:pt idx="39">
                  <c:v>0.21049447852997519</c:v>
                </c:pt>
                <c:pt idx="40">
                  <c:v>0.33875930826711537</c:v>
                </c:pt>
                <c:pt idx="41">
                  <c:v>9.6585327873068116E-2</c:v>
                </c:pt>
                <c:pt idx="42">
                  <c:v>0.14159512949779041</c:v>
                </c:pt>
                <c:pt idx="43">
                  <c:v>7.8926964037174141E-2</c:v>
                </c:pt>
                <c:pt idx="44">
                  <c:v>0.13086564119596375</c:v>
                </c:pt>
                <c:pt idx="45">
                  <c:v>0.30571580755901573</c:v>
                </c:pt>
                <c:pt idx="46">
                  <c:v>4.2172538175344464E-2</c:v>
                </c:pt>
                <c:pt idx="47">
                  <c:v>0.12262652740445082</c:v>
                </c:pt>
                <c:pt idx="48">
                  <c:v>5.0470095857743237E-2</c:v>
                </c:pt>
                <c:pt idx="49">
                  <c:v>6.2716951586649833E-2</c:v>
                </c:pt>
                <c:pt idx="50">
                  <c:v>0.56266393931018754</c:v>
                </c:pt>
                <c:pt idx="51">
                  <c:v>0.12502081462131731</c:v>
                </c:pt>
                <c:pt idx="52">
                  <c:v>6.7226030624925839E-2</c:v>
                </c:pt>
                <c:pt idx="53">
                  <c:v>4.1032187591532036E-2</c:v>
                </c:pt>
                <c:pt idx="54">
                  <c:v>0.11153764561555272</c:v>
                </c:pt>
                <c:pt idx="55">
                  <c:v>2.8997171350875657E-2</c:v>
                </c:pt>
                <c:pt idx="56">
                  <c:v>9.1880055715461817E-2</c:v>
                </c:pt>
                <c:pt idx="57">
                  <c:v>3.4412031013637295E-2</c:v>
                </c:pt>
                <c:pt idx="58">
                  <c:v>5.7777745279779136E-2</c:v>
                </c:pt>
                <c:pt idx="59">
                  <c:v>0.47317986941809481</c:v>
                </c:pt>
                <c:pt idx="60">
                  <c:v>7.6143685221996188E-2</c:v>
                </c:pt>
                <c:pt idx="61">
                  <c:v>7.6168221208249065E-2</c:v>
                </c:pt>
                <c:pt idx="62">
                  <c:v>9.0597450475461833E-2</c:v>
                </c:pt>
                <c:pt idx="63">
                  <c:v>0.10778313030840328</c:v>
                </c:pt>
                <c:pt idx="64">
                  <c:v>0.10337683052069603</c:v>
                </c:pt>
                <c:pt idx="65">
                  <c:v>3.4611948745752803E-2</c:v>
                </c:pt>
                <c:pt idx="66">
                  <c:v>6.9785942975838663E-2</c:v>
                </c:pt>
                <c:pt idx="67">
                  <c:v>6.2292805279496252E-2</c:v>
                </c:pt>
                <c:pt idx="68">
                  <c:v>0.10469374659538838</c:v>
                </c:pt>
                <c:pt idx="69">
                  <c:v>4.7349103576834299E-2</c:v>
                </c:pt>
                <c:pt idx="70">
                  <c:v>0.29772853001840255</c:v>
                </c:pt>
                <c:pt idx="71">
                  <c:v>3.2450487163938078E-2</c:v>
                </c:pt>
                <c:pt idx="72">
                  <c:v>0.15968950785298275</c:v>
                </c:pt>
                <c:pt idx="73">
                  <c:v>5.2033237887107987E-2</c:v>
                </c:pt>
                <c:pt idx="74">
                  <c:v>0.16521474156683078</c:v>
                </c:pt>
                <c:pt idx="75">
                  <c:v>0.48283099302228455</c:v>
                </c:pt>
                <c:pt idx="76">
                  <c:v>0.41710667520272554</c:v>
                </c:pt>
                <c:pt idx="77">
                  <c:v>7.8606474849617386E-2</c:v>
                </c:pt>
                <c:pt idx="78">
                  <c:v>0.11890540183619565</c:v>
                </c:pt>
                <c:pt idx="79">
                  <c:v>5.8038666301543709E-2</c:v>
                </c:pt>
                <c:pt idx="80">
                  <c:v>0.25766781450278392</c:v>
                </c:pt>
                <c:pt idx="81">
                  <c:v>2.8343508721692303E-2</c:v>
                </c:pt>
                <c:pt idx="82">
                  <c:v>4.0240769843894998E-2</c:v>
                </c:pt>
                <c:pt idx="83">
                  <c:v>1.3191333083733776</c:v>
                </c:pt>
              </c:numCache>
            </c:numRef>
          </c:xVal>
          <c:yVal>
            <c:numRef>
              <c:f>'2.Convergence club'!$AI$3:$AI$86</c:f>
              <c:numCache>
                <c:formatCode>0.0</c:formatCode>
                <c:ptCount val="84"/>
                <c:pt idx="0">
                  <c:v>9.4507193837967129E-2</c:v>
                </c:pt>
                <c:pt idx="1">
                  <c:v>2.2792403944998263</c:v>
                </c:pt>
                <c:pt idx="2">
                  <c:v>2.6817189906191752</c:v>
                </c:pt>
                <c:pt idx="3">
                  <c:v>4.4919406526620742</c:v>
                </c:pt>
                <c:pt idx="4">
                  <c:v>4.7245121757932829</c:v>
                </c:pt>
                <c:pt idx="5">
                  <c:v>6.7489548587654991</c:v>
                </c:pt>
                <c:pt idx="6">
                  <c:v>1.8435848791950704</c:v>
                </c:pt>
                <c:pt idx="7">
                  <c:v>3.9350286894221931</c:v>
                </c:pt>
                <c:pt idx="8">
                  <c:v>5.5812113839216027</c:v>
                </c:pt>
                <c:pt idx="9">
                  <c:v>3.7016115720322373</c:v>
                </c:pt>
                <c:pt idx="10">
                  <c:v>4.8375589521148843</c:v>
                </c:pt>
                <c:pt idx="11">
                  <c:v>3.4852859044771201</c:v>
                </c:pt>
                <c:pt idx="12">
                  <c:v>4.8344251015594919</c:v>
                </c:pt>
                <c:pt idx="13">
                  <c:v>2.8333041574910789</c:v>
                </c:pt>
                <c:pt idx="14">
                  <c:v>5.1697487677316634</c:v>
                </c:pt>
                <c:pt idx="15">
                  <c:v>-0.84861532421662833</c:v>
                </c:pt>
                <c:pt idx="16">
                  <c:v>3.2817934475789956</c:v>
                </c:pt>
                <c:pt idx="17">
                  <c:v>-0.66532440623308098</c:v>
                </c:pt>
                <c:pt idx="18">
                  <c:v>2.1808424695352047</c:v>
                </c:pt>
                <c:pt idx="19">
                  <c:v>2.4086509987166549</c:v>
                </c:pt>
                <c:pt idx="20">
                  <c:v>4.4415452778761466</c:v>
                </c:pt>
                <c:pt idx="21">
                  <c:v>0.7383817835618256</c:v>
                </c:pt>
                <c:pt idx="22">
                  <c:v>1.9135494762615002</c:v>
                </c:pt>
                <c:pt idx="23">
                  <c:v>1.8091641548096282</c:v>
                </c:pt>
                <c:pt idx="24">
                  <c:v>3.3535530035284866</c:v>
                </c:pt>
                <c:pt idx="25">
                  <c:v>0.75640145745083931</c:v>
                </c:pt>
                <c:pt idx="26">
                  <c:v>1.8714243367351724</c:v>
                </c:pt>
                <c:pt idx="27">
                  <c:v>0.35012242212029143</c:v>
                </c:pt>
                <c:pt idx="28">
                  <c:v>1.2548955047047228</c:v>
                </c:pt>
                <c:pt idx="29">
                  <c:v>2.2909243248179445</c:v>
                </c:pt>
                <c:pt idx="30">
                  <c:v>4.1920261530073111</c:v>
                </c:pt>
                <c:pt idx="31">
                  <c:v>2.5979388630162248</c:v>
                </c:pt>
                <c:pt idx="32">
                  <c:v>2.6067199161561305</c:v>
                </c:pt>
                <c:pt idx="33">
                  <c:v>0.46684489132819973</c:v>
                </c:pt>
                <c:pt idx="34">
                  <c:v>2.1323100671393425</c:v>
                </c:pt>
                <c:pt idx="35">
                  <c:v>0.71662883802370292</c:v>
                </c:pt>
                <c:pt idx="36">
                  <c:v>1.4331586869685609</c:v>
                </c:pt>
                <c:pt idx="37">
                  <c:v>-1.3084184226164086</c:v>
                </c:pt>
                <c:pt idx="38">
                  <c:v>-2.8063405735239466</c:v>
                </c:pt>
                <c:pt idx="39">
                  <c:v>1.9388010236219388</c:v>
                </c:pt>
                <c:pt idx="40">
                  <c:v>0.91165875976351174</c:v>
                </c:pt>
                <c:pt idx="41">
                  <c:v>5.6121688660854652</c:v>
                </c:pt>
                <c:pt idx="42">
                  <c:v>5.6802388674551008</c:v>
                </c:pt>
                <c:pt idx="43">
                  <c:v>4.0926706948414049</c:v>
                </c:pt>
                <c:pt idx="44">
                  <c:v>2.4076962381559541</c:v>
                </c:pt>
                <c:pt idx="45">
                  <c:v>3.893322318353265</c:v>
                </c:pt>
                <c:pt idx="46">
                  <c:v>6.5963439872752661</c:v>
                </c:pt>
                <c:pt idx="47">
                  <c:v>4.8528666375128315</c:v>
                </c:pt>
                <c:pt idx="48">
                  <c:v>4.1324657287412858</c:v>
                </c:pt>
                <c:pt idx="49">
                  <c:v>3.6304015095146358</c:v>
                </c:pt>
                <c:pt idx="50">
                  <c:v>3.530321326082575</c:v>
                </c:pt>
                <c:pt idx="51">
                  <c:v>3.422128968291327</c:v>
                </c:pt>
                <c:pt idx="52">
                  <c:v>3.2075550774556927</c:v>
                </c:pt>
                <c:pt idx="53">
                  <c:v>2.9533796074795671</c:v>
                </c:pt>
                <c:pt idx="54">
                  <c:v>2.9469801314262911</c:v>
                </c:pt>
                <c:pt idx="55">
                  <c:v>2.730122670263313</c:v>
                </c:pt>
                <c:pt idx="56">
                  <c:v>2.7100464933988766</c:v>
                </c:pt>
                <c:pt idx="57">
                  <c:v>2.6096308419795156</c:v>
                </c:pt>
                <c:pt idx="58">
                  <c:v>2.5096634658311689</c:v>
                </c:pt>
                <c:pt idx="59">
                  <c:v>2.4219145286131782</c:v>
                </c:pt>
                <c:pt idx="60">
                  <c:v>2.1856168340857796</c:v>
                </c:pt>
                <c:pt idx="61">
                  <c:v>2.139360036850313</c:v>
                </c:pt>
                <c:pt idx="62">
                  <c:v>2.0856327096046012</c:v>
                </c:pt>
                <c:pt idx="63">
                  <c:v>2.0612588556405687</c:v>
                </c:pt>
                <c:pt idx="64">
                  <c:v>2.0356688129239187</c:v>
                </c:pt>
                <c:pt idx="65">
                  <c:v>1.9059446902121691</c:v>
                </c:pt>
                <c:pt idx="66">
                  <c:v>1.5348430176780115</c:v>
                </c:pt>
                <c:pt idx="67">
                  <c:v>1.4185514724713633</c:v>
                </c:pt>
                <c:pt idx="68">
                  <c:v>1.1606955591537238</c:v>
                </c:pt>
                <c:pt idx="69">
                  <c:v>1.072338242866322</c:v>
                </c:pt>
                <c:pt idx="70">
                  <c:v>1.0553324740624648</c:v>
                </c:pt>
                <c:pt idx="71">
                  <c:v>0.9518002351180499</c:v>
                </c:pt>
                <c:pt idx="72">
                  <c:v>0.82727922839442858</c:v>
                </c:pt>
                <c:pt idx="73">
                  <c:v>0.66091202460014653</c:v>
                </c:pt>
                <c:pt idx="74">
                  <c:v>0.32156674789003414</c:v>
                </c:pt>
                <c:pt idx="75">
                  <c:v>0.11976870209329249</c:v>
                </c:pt>
                <c:pt idx="76">
                  <c:v>-3.1897803086100573E-2</c:v>
                </c:pt>
                <c:pt idx="77">
                  <c:v>-0.39680641721229204</c:v>
                </c:pt>
                <c:pt idx="78">
                  <c:v>-0.74679699517413711</c:v>
                </c:pt>
                <c:pt idx="79">
                  <c:v>-1.2067986031974787</c:v>
                </c:pt>
                <c:pt idx="80">
                  <c:v>-1.6430548985862048</c:v>
                </c:pt>
                <c:pt idx="81">
                  <c:v>-1.6644553137716733</c:v>
                </c:pt>
                <c:pt idx="82">
                  <c:v>-3.390380231856216</c:v>
                </c:pt>
                <c:pt idx="83">
                  <c:v>1.4322534912133422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4-4D21-9B0B-3081A598AAD7}"/>
            </c:ext>
          </c:extLst>
        </c:ser>
        <c:ser>
          <c:idx val="1"/>
          <c:order val="1"/>
          <c:tx>
            <c:v>OECD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'2.Convergence club'!$AL$3:$AL$86</c:f>
              <c:numCache>
                <c:formatCode>0.00</c:formatCode>
                <c:ptCount val="84"/>
                <c:pt idx="0">
                  <c:v>0.47942370280681362</c:v>
                </c:pt>
                <c:pt idx="1">
                  <c:v>0.69508936666901644</c:v>
                </c:pt>
                <c:pt idx="2">
                  <c:v>0.13871057057294439</c:v>
                </c:pt>
                <c:pt idx="3">
                  <c:v>7.5687952380190882E-2</c:v>
                </c:pt>
                <c:pt idx="4">
                  <c:v>0.15580859088183865</c:v>
                </c:pt>
                <c:pt idx="5">
                  <c:v>0.29760954770330295</c:v>
                </c:pt>
                <c:pt idx="6">
                  <c:v>1.7204007869313189</c:v>
                </c:pt>
                <c:pt idx="7">
                  <c:v>0.27757451500532326</c:v>
                </c:pt>
                <c:pt idx="8">
                  <c:v>0.16246277008182053</c:v>
                </c:pt>
                <c:pt idx="9">
                  <c:v>0.68802085026433757</c:v>
                </c:pt>
                <c:pt idx="10">
                  <c:v>0.25054518765725114</c:v>
                </c:pt>
                <c:pt idx="11">
                  <c:v>0.11436242711927529</c:v>
                </c:pt>
                <c:pt idx="12">
                  <c:v>0.19824333662818289</c:v>
                </c:pt>
                <c:pt idx="13">
                  <c:v>0.48279327541494749</c:v>
                </c:pt>
                <c:pt idx="14">
                  <c:v>0.17047620778406483</c:v>
                </c:pt>
                <c:pt idx="15">
                  <c:v>0.78788132338470307</c:v>
                </c:pt>
                <c:pt idx="16">
                  <c:v>0.22150428315815876</c:v>
                </c:pt>
                <c:pt idx="17">
                  <c:v>0.49803335101829049</c:v>
                </c:pt>
                <c:pt idx="18">
                  <c:v>0.39866793680633178</c:v>
                </c:pt>
                <c:pt idx="19">
                  <c:v>0.53319191423416856</c:v>
                </c:pt>
                <c:pt idx="20">
                  <c:v>0.4281642452778065</c:v>
                </c:pt>
                <c:pt idx="21">
                  <c:v>0.34638369015461673</c:v>
                </c:pt>
                <c:pt idx="22">
                  <c:v>0.24548250398674559</c:v>
                </c:pt>
                <c:pt idx="23">
                  <c:v>0.24572875656703627</c:v>
                </c:pt>
                <c:pt idx="24">
                  <c:v>0.23699477485257969</c:v>
                </c:pt>
                <c:pt idx="25">
                  <c:v>5.395204648042521E-2</c:v>
                </c:pt>
                <c:pt idx="26">
                  <c:v>0.16302533229820107</c:v>
                </c:pt>
                <c:pt idx="27">
                  <c:v>0.31602747898291167</c:v>
                </c:pt>
                <c:pt idx="28">
                  <c:v>0.59679001878481097</c:v>
                </c:pt>
                <c:pt idx="29">
                  <c:v>0.15447772842921365</c:v>
                </c:pt>
                <c:pt idx="30">
                  <c:v>0.71505566285960576</c:v>
                </c:pt>
                <c:pt idx="31">
                  <c:v>0.34852203934439058</c:v>
                </c:pt>
                <c:pt idx="32">
                  <c:v>0.33718901610475899</c:v>
                </c:pt>
                <c:pt idx="33">
                  <c:v>1.1040596548206363</c:v>
                </c:pt>
                <c:pt idx="34">
                  <c:v>0.59331568237652788</c:v>
                </c:pt>
                <c:pt idx="35">
                  <c:v>0.36162745257725337</c:v>
                </c:pt>
                <c:pt idx="36">
                  <c:v>0.34635374862301632</c:v>
                </c:pt>
                <c:pt idx="37">
                  <c:v>0.37284624941739308</c:v>
                </c:pt>
                <c:pt idx="38">
                  <c:v>0.65314962491165418</c:v>
                </c:pt>
                <c:pt idx="39">
                  <c:v>0.21049447852997519</c:v>
                </c:pt>
                <c:pt idx="40">
                  <c:v>0.33875930826711537</c:v>
                </c:pt>
                <c:pt idx="41">
                  <c:v>9.6585327873068116E-2</c:v>
                </c:pt>
                <c:pt idx="42">
                  <c:v>0.14159512949779041</c:v>
                </c:pt>
                <c:pt idx="43">
                  <c:v>7.8926964037174141E-2</c:v>
                </c:pt>
                <c:pt idx="44">
                  <c:v>0.13086564119596375</c:v>
                </c:pt>
                <c:pt idx="45">
                  <c:v>0.30571580755901573</c:v>
                </c:pt>
                <c:pt idx="46">
                  <c:v>4.2172538175344464E-2</c:v>
                </c:pt>
                <c:pt idx="47">
                  <c:v>0.12262652740445082</c:v>
                </c:pt>
                <c:pt idx="48">
                  <c:v>5.0470095857743237E-2</c:v>
                </c:pt>
                <c:pt idx="49">
                  <c:v>6.2716951586649833E-2</c:v>
                </c:pt>
                <c:pt idx="50">
                  <c:v>0.56266393931018754</c:v>
                </c:pt>
                <c:pt idx="51">
                  <c:v>0.12502081462131731</c:v>
                </c:pt>
                <c:pt idx="52">
                  <c:v>6.7226030624925839E-2</c:v>
                </c:pt>
                <c:pt idx="53">
                  <c:v>4.1032187591532036E-2</c:v>
                </c:pt>
                <c:pt idx="54">
                  <c:v>0.11153764561555272</c:v>
                </c:pt>
                <c:pt idx="55">
                  <c:v>2.8997171350875657E-2</c:v>
                </c:pt>
                <c:pt idx="56">
                  <c:v>9.1880055715461817E-2</c:v>
                </c:pt>
                <c:pt idx="57">
                  <c:v>3.4412031013637295E-2</c:v>
                </c:pt>
                <c:pt idx="58">
                  <c:v>5.7777745279779136E-2</c:v>
                </c:pt>
                <c:pt idx="59">
                  <c:v>0.47317986941809481</c:v>
                </c:pt>
                <c:pt idx="60">
                  <c:v>7.6143685221996188E-2</c:v>
                </c:pt>
                <c:pt idx="61">
                  <c:v>7.6168221208249065E-2</c:v>
                </c:pt>
                <c:pt idx="62">
                  <c:v>9.0597450475461833E-2</c:v>
                </c:pt>
                <c:pt idx="63">
                  <c:v>0.10778313030840328</c:v>
                </c:pt>
                <c:pt idx="64">
                  <c:v>0.10337683052069603</c:v>
                </c:pt>
                <c:pt idx="65">
                  <c:v>3.4611948745752803E-2</c:v>
                </c:pt>
                <c:pt idx="66">
                  <c:v>6.9785942975838663E-2</c:v>
                </c:pt>
                <c:pt idx="67">
                  <c:v>6.2292805279496252E-2</c:v>
                </c:pt>
                <c:pt idx="68">
                  <c:v>0.10469374659538838</c:v>
                </c:pt>
                <c:pt idx="69">
                  <c:v>4.7349103576834299E-2</c:v>
                </c:pt>
                <c:pt idx="70">
                  <c:v>0.29772853001840255</c:v>
                </c:pt>
                <c:pt idx="71">
                  <c:v>3.2450487163938078E-2</c:v>
                </c:pt>
                <c:pt idx="72">
                  <c:v>0.15968950785298275</c:v>
                </c:pt>
                <c:pt idx="73">
                  <c:v>5.2033237887107987E-2</c:v>
                </c:pt>
                <c:pt idx="74">
                  <c:v>0.16521474156683078</c:v>
                </c:pt>
                <c:pt idx="75">
                  <c:v>0.48283099302228455</c:v>
                </c:pt>
                <c:pt idx="76">
                  <c:v>0.41710667520272554</c:v>
                </c:pt>
                <c:pt idx="77">
                  <c:v>7.8606474849617386E-2</c:v>
                </c:pt>
                <c:pt idx="78">
                  <c:v>0.11890540183619565</c:v>
                </c:pt>
                <c:pt idx="79">
                  <c:v>5.8038666301543709E-2</c:v>
                </c:pt>
                <c:pt idx="80">
                  <c:v>0.25766781450278392</c:v>
                </c:pt>
                <c:pt idx="81">
                  <c:v>2.8343508721692303E-2</c:v>
                </c:pt>
                <c:pt idx="82">
                  <c:v>4.0240769843894998E-2</c:v>
                </c:pt>
                <c:pt idx="83">
                  <c:v>1.3191333083733776</c:v>
                </c:pt>
              </c:numCache>
            </c:numRef>
          </c:xVal>
          <c:yVal>
            <c:numRef>
              <c:f>'2.Convergence club'!$AO$3:$AO$86</c:f>
              <c:numCache>
                <c:formatCode>General</c:formatCode>
                <c:ptCount val="84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4-4D21-9B0B-3081A598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49471"/>
        <c:axId val="305346591"/>
      </c:scatterChart>
      <c:valAx>
        <c:axId val="305349471"/>
        <c:scaling>
          <c:orientation val="minMax"/>
          <c:max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6591"/>
        <c:crosses val="autoZero"/>
        <c:crossBetween val="midCat"/>
      </c:valAx>
      <c:valAx>
        <c:axId val="3053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19050</xdr:colOff>
      <xdr:row>20</xdr:row>
      <xdr:rowOff>63500</xdr:rowOff>
    </xdr:from>
    <xdr:to>
      <xdr:col>46</xdr:col>
      <xdr:colOff>31750</xdr:colOff>
      <xdr:row>35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5770B-88E2-5F0D-4B9F-D2025879D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132443</xdr:colOff>
      <xdr:row>19</xdr:row>
      <xdr:rowOff>36286</xdr:rowOff>
    </xdr:from>
    <xdr:to>
      <xdr:col>52</xdr:col>
      <xdr:colOff>281214</xdr:colOff>
      <xdr:row>36</xdr:row>
      <xdr:rowOff>78014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92F05-ACE8-1448-87C2-9A2457BF6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305594</xdr:colOff>
      <xdr:row>38</xdr:row>
      <xdr:rowOff>100125</xdr:rowOff>
    </xdr:from>
    <xdr:to>
      <xdr:col>46</xdr:col>
      <xdr:colOff>449941</xdr:colOff>
      <xdr:row>52</xdr:row>
      <xdr:rowOff>58056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4E8AF-4E9D-0C23-8A5C-847DCBF61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" sqref="H2:J12"/>
    </sheetView>
  </sheetViews>
  <sheetFormatPr defaultColWidth="8.81640625" defaultRowHeight="14.5" x14ac:dyDescent="0.35"/>
  <cols>
    <col min="1" max="1" width="20.1796875" customWidth="1"/>
    <col min="2" max="2" width="11.81640625" style="2" customWidth="1"/>
    <col min="3" max="3" width="12.1796875" style="2" customWidth="1"/>
    <col min="4" max="4" width="11.6328125" style="2" customWidth="1"/>
    <col min="5" max="6" width="13" customWidth="1"/>
    <col min="7" max="7" width="13.6328125" customWidth="1"/>
    <col min="8" max="8" width="19.453125" customWidth="1"/>
    <col min="9" max="9" width="21.81640625" customWidth="1"/>
  </cols>
  <sheetData>
    <row r="1" spans="1:9" x14ac:dyDescent="0.35">
      <c r="A1" s="7" t="s">
        <v>174</v>
      </c>
    </row>
    <row r="2" spans="1:9" ht="43.5" x14ac:dyDescent="0.35">
      <c r="A2" s="37" t="s">
        <v>111</v>
      </c>
      <c r="B2" s="38" t="s">
        <v>166</v>
      </c>
      <c r="C2" s="38" t="s">
        <v>164</v>
      </c>
      <c r="D2" s="38" t="s">
        <v>165</v>
      </c>
      <c r="E2" s="38" t="s">
        <v>167</v>
      </c>
      <c r="F2" s="38" t="s">
        <v>168</v>
      </c>
      <c r="G2" s="39" t="s">
        <v>169</v>
      </c>
      <c r="H2" s="44" t="s">
        <v>170</v>
      </c>
      <c r="I2" s="44"/>
    </row>
    <row r="3" spans="1:9" ht="15" customHeight="1" x14ac:dyDescent="0.35">
      <c r="A3" t="s">
        <v>20</v>
      </c>
      <c r="B3" s="3">
        <v>7902523.533047366</v>
      </c>
      <c r="C3" s="4">
        <v>108.300176306626</v>
      </c>
      <c r="D3" s="4">
        <v>136.85883699999999</v>
      </c>
      <c r="E3" s="40">
        <f t="shared" ref="E3:E34" si="0">B3/C3</f>
        <v>72968.704230667776</v>
      </c>
      <c r="F3" s="40">
        <f t="shared" ref="F3:F34" si="1">B3/D3</f>
        <v>57742.150278884561</v>
      </c>
      <c r="G3" s="40">
        <f t="shared" ref="G3:G34" si="2">F3/E3</f>
        <v>0.79132760938649505</v>
      </c>
      <c r="H3" s="8" t="s">
        <v>171</v>
      </c>
      <c r="I3" s="8"/>
    </row>
    <row r="4" spans="1:9" ht="15" customHeight="1" x14ac:dyDescent="0.35">
      <c r="A4" t="s">
        <v>74</v>
      </c>
      <c r="B4" s="3">
        <v>664705.54127738462</v>
      </c>
      <c r="C4" s="4">
        <v>8.1325000000000003</v>
      </c>
      <c r="D4" s="4">
        <v>9.8270809999999997</v>
      </c>
      <c r="E4" s="40">
        <f t="shared" si="0"/>
        <v>81734.465573610156</v>
      </c>
      <c r="F4" s="40">
        <f t="shared" si="1"/>
        <v>67640.181380145805</v>
      </c>
      <c r="G4" s="40">
        <f t="shared" si="2"/>
        <v>0.82756008625552191</v>
      </c>
      <c r="H4" s="8" t="s">
        <v>172</v>
      </c>
      <c r="I4" s="9" t="s">
        <v>175</v>
      </c>
    </row>
    <row r="5" spans="1:9" x14ac:dyDescent="0.35">
      <c r="A5" t="s">
        <v>17</v>
      </c>
      <c r="B5" s="3">
        <v>80986.447669569738</v>
      </c>
      <c r="C5" s="4">
        <v>0.97788333333333299</v>
      </c>
      <c r="D5" s="4">
        <v>1.167667</v>
      </c>
      <c r="E5" s="40">
        <f t="shared" si="0"/>
        <v>82818.108161747077</v>
      </c>
      <c r="F5" s="40">
        <f t="shared" si="1"/>
        <v>69357.48605515933</v>
      </c>
      <c r="G5" s="40">
        <f t="shared" si="2"/>
        <v>0.83746764559873044</v>
      </c>
      <c r="H5" s="1" t="s">
        <v>28</v>
      </c>
      <c r="I5" s="10">
        <v>4.3499999999999996</v>
      </c>
    </row>
    <row r="6" spans="1:9" x14ac:dyDescent="0.35">
      <c r="A6" t="s">
        <v>150</v>
      </c>
      <c r="B6" s="3">
        <v>71228.22326799015</v>
      </c>
      <c r="C6" s="4">
        <v>0.83333000000000002</v>
      </c>
      <c r="D6" s="4">
        <v>0.98272247546157798</v>
      </c>
      <c r="E6" s="40">
        <f t="shared" si="0"/>
        <v>85474.209818427451</v>
      </c>
      <c r="F6" s="40">
        <f t="shared" si="1"/>
        <v>72480.507006349624</v>
      </c>
      <c r="G6" s="40">
        <f t="shared" si="2"/>
        <v>0.8479810127560079</v>
      </c>
      <c r="H6" s="1" t="s">
        <v>63</v>
      </c>
      <c r="I6" s="10">
        <v>4.5199999999999996</v>
      </c>
    </row>
    <row r="7" spans="1:9" x14ac:dyDescent="0.35">
      <c r="A7" t="s">
        <v>61</v>
      </c>
      <c r="B7" s="3">
        <v>35490.386929992565</v>
      </c>
      <c r="C7" s="4">
        <v>2</v>
      </c>
      <c r="D7" s="4">
        <v>2.2119656611201099</v>
      </c>
      <c r="E7" s="40">
        <f t="shared" si="0"/>
        <v>17745.193464996282</v>
      </c>
      <c r="F7" s="40">
        <f t="shared" si="1"/>
        <v>16044.727797456271</v>
      </c>
      <c r="G7" s="40">
        <f t="shared" si="2"/>
        <v>0.90417316830643146</v>
      </c>
      <c r="H7" s="1" t="s">
        <v>89</v>
      </c>
      <c r="I7" s="10">
        <v>4.59</v>
      </c>
    </row>
    <row r="8" spans="1:9" x14ac:dyDescent="0.35">
      <c r="A8" t="s">
        <v>129</v>
      </c>
      <c r="B8" s="3">
        <v>74046.475703495162</v>
      </c>
      <c r="C8" s="4">
        <v>1.33841214646451</v>
      </c>
      <c r="D8" s="4">
        <v>1.4508559999999999</v>
      </c>
      <c r="E8" s="40">
        <f t="shared" si="0"/>
        <v>55324.121122998651</v>
      </c>
      <c r="F8" s="40">
        <f t="shared" si="1"/>
        <v>51036.405889692127</v>
      </c>
      <c r="G8" s="40">
        <f t="shared" si="2"/>
        <v>0.9224982675499912</v>
      </c>
      <c r="H8" s="8" t="s">
        <v>173</v>
      </c>
      <c r="I8" s="8"/>
    </row>
    <row r="9" spans="1:9" ht="15" customHeight="1" x14ac:dyDescent="0.35">
      <c r="A9" t="s">
        <v>107</v>
      </c>
      <c r="B9" s="3">
        <v>387658.82340554358</v>
      </c>
      <c r="C9" s="4">
        <v>6.3146187866666699</v>
      </c>
      <c r="D9" s="4">
        <v>6.7750719999999998</v>
      </c>
      <c r="E9" s="40">
        <f t="shared" si="0"/>
        <v>61390.69300970091</v>
      </c>
      <c r="F9" s="40">
        <f t="shared" si="1"/>
        <v>57218.406447273708</v>
      </c>
      <c r="G9" s="40">
        <f t="shared" si="2"/>
        <v>0.93203714833830109</v>
      </c>
      <c r="H9" s="8" t="s">
        <v>172</v>
      </c>
      <c r="I9" s="9" t="s">
        <v>175</v>
      </c>
    </row>
    <row r="10" spans="1:9" x14ac:dyDescent="0.35">
      <c r="A10" t="s">
        <v>56</v>
      </c>
      <c r="B10" s="3">
        <v>149797.09923672717</v>
      </c>
      <c r="C10" s="4">
        <v>3.59055812689938</v>
      </c>
      <c r="D10" s="4">
        <v>3.7206190000000001</v>
      </c>
      <c r="E10" s="40">
        <f t="shared" si="0"/>
        <v>41719.725441705683</v>
      </c>
      <c r="F10" s="40">
        <f t="shared" si="1"/>
        <v>40261.338029163198</v>
      </c>
      <c r="G10" s="40">
        <f t="shared" si="2"/>
        <v>0.96504321643774316</v>
      </c>
      <c r="H10" s="8" t="s">
        <v>225</v>
      </c>
      <c r="I10" s="10">
        <v>0.79</v>
      </c>
    </row>
    <row r="11" spans="1:9" x14ac:dyDescent="0.35">
      <c r="A11" t="s">
        <v>131</v>
      </c>
      <c r="B11" s="3">
        <v>474516.40820527216</v>
      </c>
      <c r="C11" s="4">
        <v>8.6925183333333305</v>
      </c>
      <c r="D11" s="4">
        <v>8.8287379999999995</v>
      </c>
      <c r="E11" s="40">
        <f t="shared" si="0"/>
        <v>54589.060386060613</v>
      </c>
      <c r="F11" s="40">
        <f t="shared" si="1"/>
        <v>53746.799169402489</v>
      </c>
      <c r="G11" s="40">
        <f t="shared" si="2"/>
        <v>0.9845708790240838</v>
      </c>
      <c r="H11" s="8" t="s">
        <v>74</v>
      </c>
      <c r="I11" s="10">
        <v>0.83</v>
      </c>
    </row>
    <row r="12" spans="1:9" x14ac:dyDescent="0.35">
      <c r="A12" t="s">
        <v>81</v>
      </c>
      <c r="B12" s="3">
        <v>3568.291015625</v>
      </c>
      <c r="C12" s="4">
        <v>1</v>
      </c>
      <c r="D12" s="4">
        <v>1.0050346397969701</v>
      </c>
      <c r="E12" s="40">
        <f t="shared" si="0"/>
        <v>3568.291015625</v>
      </c>
      <c r="F12" s="40">
        <f t="shared" si="1"/>
        <v>3550.4159501863942</v>
      </c>
      <c r="G12" s="40">
        <f t="shared" si="2"/>
        <v>0.99499058082417224</v>
      </c>
      <c r="H12" s="8" t="s">
        <v>17</v>
      </c>
      <c r="I12" s="10">
        <v>0.84</v>
      </c>
    </row>
    <row r="13" spans="1:9" x14ac:dyDescent="0.35">
      <c r="A13" t="s">
        <v>35</v>
      </c>
      <c r="B13" s="3">
        <v>62073.745093988844</v>
      </c>
      <c r="C13" s="4">
        <v>1.44525833333333</v>
      </c>
      <c r="D13" s="4">
        <v>1.449954</v>
      </c>
      <c r="E13" s="40">
        <f t="shared" si="0"/>
        <v>42949.930584951238</v>
      </c>
      <c r="F13" s="40">
        <f t="shared" si="1"/>
        <v>42810.837512078899</v>
      </c>
      <c r="G13" s="40">
        <f t="shared" si="2"/>
        <v>0.99676150645698425</v>
      </c>
    </row>
    <row r="14" spans="1:9" x14ac:dyDescent="0.35">
      <c r="A14" s="1" t="s">
        <v>80</v>
      </c>
      <c r="B14" s="5">
        <v>62840.02023879542</v>
      </c>
      <c r="C14" s="6">
        <v>1</v>
      </c>
      <c r="D14" s="6">
        <v>1</v>
      </c>
      <c r="E14" s="40">
        <f t="shared" si="0"/>
        <v>62840.02023879542</v>
      </c>
      <c r="F14" s="40">
        <f t="shared" si="1"/>
        <v>62840.02023879542</v>
      </c>
      <c r="G14" s="40">
        <f t="shared" si="2"/>
        <v>1</v>
      </c>
    </row>
    <row r="15" spans="1:9" x14ac:dyDescent="0.35">
      <c r="A15" t="s">
        <v>142</v>
      </c>
      <c r="B15" s="3">
        <v>341048.24381577148</v>
      </c>
      <c r="C15" s="4">
        <v>110.168333333333</v>
      </c>
      <c r="D15" s="4">
        <v>106.453106574784</v>
      </c>
      <c r="E15" s="40">
        <f t="shared" si="0"/>
        <v>3095.7012191867525</v>
      </c>
      <c r="F15" s="40">
        <f t="shared" si="1"/>
        <v>3203.7415796427026</v>
      </c>
      <c r="G15" s="40">
        <f t="shared" si="2"/>
        <v>1.0349001253048355</v>
      </c>
    </row>
    <row r="16" spans="1:9" x14ac:dyDescent="0.35">
      <c r="A16" t="s">
        <v>60</v>
      </c>
      <c r="B16" s="3">
        <v>4324108.0510333199</v>
      </c>
      <c r="C16" s="4">
        <v>110.42317934106001</v>
      </c>
      <c r="D16" s="4">
        <v>104.60997500000001</v>
      </c>
      <c r="E16" s="40">
        <f t="shared" si="0"/>
        <v>39159.423563395205</v>
      </c>
      <c r="F16" s="40">
        <f t="shared" si="1"/>
        <v>41335.523223605778</v>
      </c>
      <c r="G16" s="40">
        <f t="shared" si="2"/>
        <v>1.0555702679506425</v>
      </c>
    </row>
    <row r="17" spans="1:7" x14ac:dyDescent="0.35">
      <c r="A17" t="s">
        <v>119</v>
      </c>
      <c r="B17" s="3">
        <v>60010.526808618924</v>
      </c>
      <c r="C17" s="4">
        <v>1.2958179281353399</v>
      </c>
      <c r="D17" s="4">
        <v>1.1983459999999999</v>
      </c>
      <c r="E17" s="40">
        <f t="shared" si="0"/>
        <v>46310.92494218926</v>
      </c>
      <c r="F17" s="40">
        <f t="shared" si="1"/>
        <v>50077.796236328177</v>
      </c>
      <c r="G17" s="40">
        <f t="shared" si="2"/>
        <v>1.0813387186466512</v>
      </c>
    </row>
    <row r="18" spans="1:7" x14ac:dyDescent="0.35">
      <c r="A18" t="s">
        <v>77</v>
      </c>
      <c r="B18" s="3">
        <v>32264.413196537171</v>
      </c>
      <c r="C18" s="4">
        <v>0.74953154025984703</v>
      </c>
      <c r="D18" s="4">
        <v>0.68711900000000004</v>
      </c>
      <c r="E18" s="40">
        <f t="shared" si="0"/>
        <v>43046.104751444844</v>
      </c>
      <c r="F18" s="40">
        <f t="shared" si="1"/>
        <v>46956.077763148991</v>
      </c>
      <c r="G18" s="40">
        <f t="shared" si="2"/>
        <v>1.0908322143032676</v>
      </c>
    </row>
    <row r="19" spans="1:7" x14ac:dyDescent="0.35">
      <c r="A19" t="s">
        <v>93</v>
      </c>
      <c r="B19" s="3">
        <v>32217.871590084011</v>
      </c>
      <c r="C19" s="4">
        <v>1</v>
      </c>
      <c r="D19" s="4">
        <v>0.886610490342989</v>
      </c>
      <c r="E19" s="40">
        <f t="shared" si="0"/>
        <v>32217.871590084011</v>
      </c>
      <c r="F19" s="40">
        <f t="shared" si="1"/>
        <v>36338.247675842853</v>
      </c>
      <c r="G19" s="40">
        <f t="shared" si="2"/>
        <v>1.1278910083876246</v>
      </c>
    </row>
    <row r="20" spans="1:7" x14ac:dyDescent="0.35">
      <c r="A20" t="s">
        <v>103</v>
      </c>
      <c r="B20" s="3">
        <v>16999.985295424121</v>
      </c>
      <c r="C20" s="4">
        <v>7.9525048613100298</v>
      </c>
      <c r="D20" s="4">
        <v>7.0218396552586198</v>
      </c>
      <c r="E20" s="40">
        <f t="shared" si="0"/>
        <v>2137.689393706788</v>
      </c>
      <c r="F20" s="40">
        <f t="shared" si="1"/>
        <v>2421.0158776116341</v>
      </c>
      <c r="G20" s="40">
        <f t="shared" si="2"/>
        <v>1.1325386582068191</v>
      </c>
    </row>
    <row r="21" spans="1:7" x14ac:dyDescent="0.35">
      <c r="A21" t="s">
        <v>94</v>
      </c>
      <c r="B21" s="3">
        <v>15859.434857876808</v>
      </c>
      <c r="C21" s="4">
        <v>1</v>
      </c>
      <c r="D21" s="4">
        <v>0.857431946684166</v>
      </c>
      <c r="E21" s="40">
        <f t="shared" si="0"/>
        <v>15859.434857876808</v>
      </c>
      <c r="F21" s="40">
        <f t="shared" si="1"/>
        <v>18496.435687062884</v>
      </c>
      <c r="G21" s="40">
        <f t="shared" si="2"/>
        <v>1.1662733163455929</v>
      </c>
    </row>
    <row r="22" spans="1:7" x14ac:dyDescent="0.35">
      <c r="A22" t="s">
        <v>6</v>
      </c>
      <c r="B22" s="3">
        <v>12594.458438287151</v>
      </c>
      <c r="C22" s="4">
        <v>1.33841214646451</v>
      </c>
      <c r="D22" s="4">
        <v>1.0711308514691</v>
      </c>
      <c r="E22" s="40">
        <f t="shared" si="0"/>
        <v>9410.0001046434845</v>
      </c>
      <c r="F22" s="40">
        <f t="shared" si="1"/>
        <v>11758.095120697282</v>
      </c>
      <c r="G22" s="40">
        <f t="shared" si="2"/>
        <v>1.2495318799088111</v>
      </c>
    </row>
    <row r="23" spans="1:7" x14ac:dyDescent="0.35">
      <c r="A23" t="s">
        <v>53</v>
      </c>
      <c r="B23" s="3">
        <v>41053.722066005626</v>
      </c>
      <c r="C23" s="4">
        <v>0.84677266710809596</v>
      </c>
      <c r="D23" s="4">
        <v>0.67577645236210904</v>
      </c>
      <c r="E23" s="40">
        <f t="shared" si="0"/>
        <v>48482.578218086077</v>
      </c>
      <c r="F23" s="40">
        <f t="shared" si="1"/>
        <v>60750.447759028073</v>
      </c>
      <c r="G23" s="40">
        <f t="shared" si="2"/>
        <v>1.2530366575341398</v>
      </c>
    </row>
    <row r="24" spans="1:7" x14ac:dyDescent="0.35">
      <c r="A24" t="s">
        <v>43</v>
      </c>
      <c r="B24" s="3">
        <v>36690961.799426056</v>
      </c>
      <c r="C24" s="4">
        <v>1100.5</v>
      </c>
      <c r="D24" s="4">
        <v>870.77301599999998</v>
      </c>
      <c r="E24" s="40">
        <f t="shared" si="0"/>
        <v>33340.265151682011</v>
      </c>
      <c r="F24" s="40">
        <f t="shared" si="1"/>
        <v>42136.080385185087</v>
      </c>
      <c r="G24" s="40">
        <f t="shared" si="2"/>
        <v>1.2638195945199113</v>
      </c>
    </row>
    <row r="25" spans="1:7" x14ac:dyDescent="0.35">
      <c r="A25" t="s">
        <v>50</v>
      </c>
      <c r="B25" s="3">
        <v>530870.8150264736</v>
      </c>
      <c r="C25" s="4">
        <v>30.725258333333301</v>
      </c>
      <c r="D25" s="4">
        <v>24.020966210092499</v>
      </c>
      <c r="E25" s="40">
        <f t="shared" si="0"/>
        <v>17277.993540921379</v>
      </c>
      <c r="F25" s="40">
        <f t="shared" si="1"/>
        <v>22100.310636273498</v>
      </c>
      <c r="G25" s="40">
        <f t="shared" si="2"/>
        <v>1.2791016841122722</v>
      </c>
    </row>
    <row r="26" spans="1:7" x14ac:dyDescent="0.35">
      <c r="A26" t="s">
        <v>114</v>
      </c>
      <c r="B26" s="3">
        <v>380503.42235941492</v>
      </c>
      <c r="C26" s="4">
        <v>7.8384999999999998</v>
      </c>
      <c r="D26" s="4">
        <v>6.0867855608112498</v>
      </c>
      <c r="E26" s="40">
        <f t="shared" si="0"/>
        <v>48542.887332961014</v>
      </c>
      <c r="F26" s="40">
        <f t="shared" si="1"/>
        <v>62513.032298890656</v>
      </c>
      <c r="G26" s="40">
        <f t="shared" si="2"/>
        <v>1.2877897408554806</v>
      </c>
    </row>
    <row r="27" spans="1:7" x14ac:dyDescent="0.35">
      <c r="A27" t="s">
        <v>125</v>
      </c>
      <c r="B27" s="3">
        <v>35037.267834793493</v>
      </c>
      <c r="C27" s="4">
        <v>1.79</v>
      </c>
      <c r="D27" s="4">
        <v>1.37016079428223</v>
      </c>
      <c r="E27" s="40">
        <f t="shared" si="0"/>
        <v>19573.892645136028</v>
      </c>
      <c r="F27" s="40">
        <f t="shared" si="1"/>
        <v>25571.646759275471</v>
      </c>
      <c r="G27" s="40">
        <f t="shared" si="2"/>
        <v>1.306416011514697</v>
      </c>
    </row>
    <row r="28" spans="1:7" x14ac:dyDescent="0.35">
      <c r="A28" t="s">
        <v>7</v>
      </c>
      <c r="B28" s="3">
        <v>2272.9462135402732</v>
      </c>
      <c r="C28" s="4">
        <v>1.33841214646451</v>
      </c>
      <c r="D28" s="4">
        <v>0.98300002671950604</v>
      </c>
      <c r="E28" s="40">
        <f t="shared" si="0"/>
        <v>1698.2408741166814</v>
      </c>
      <c r="F28" s="40">
        <f t="shared" si="1"/>
        <v>2312.2544778819693</v>
      </c>
      <c r="G28" s="40">
        <f t="shared" si="2"/>
        <v>1.3615586063930178</v>
      </c>
    </row>
    <row r="29" spans="1:7" x14ac:dyDescent="0.35">
      <c r="A29" t="s">
        <v>126</v>
      </c>
      <c r="B29" s="3">
        <v>52043.248603192158</v>
      </c>
      <c r="C29" s="4">
        <v>2.7</v>
      </c>
      <c r="D29" s="4">
        <v>1.96308258194187</v>
      </c>
      <c r="E29" s="40">
        <f t="shared" si="0"/>
        <v>19275.27726044154</v>
      </c>
      <c r="F29" s="40">
        <f t="shared" si="1"/>
        <v>26510.982819536443</v>
      </c>
      <c r="G29" s="40">
        <f t="shared" si="2"/>
        <v>1.3753878847670153</v>
      </c>
    </row>
    <row r="30" spans="1:7" x14ac:dyDescent="0.35">
      <c r="A30" t="s">
        <v>0</v>
      </c>
      <c r="B30" s="3">
        <v>30666.300326023014</v>
      </c>
      <c r="C30" s="4">
        <v>2.7</v>
      </c>
      <c r="D30" s="4">
        <v>1.9630739765460501</v>
      </c>
      <c r="E30" s="40">
        <f t="shared" si="0"/>
        <v>11357.889009638153</v>
      </c>
      <c r="F30" s="40">
        <f t="shared" si="1"/>
        <v>15621.571419320193</v>
      </c>
      <c r="G30" s="40">
        <f t="shared" si="2"/>
        <v>1.3753939139627034</v>
      </c>
    </row>
    <row r="31" spans="1:7" x14ac:dyDescent="0.35">
      <c r="A31" t="s">
        <v>98</v>
      </c>
      <c r="B31" s="3">
        <v>250409.3753516314</v>
      </c>
      <c r="C31" s="4">
        <v>3.64</v>
      </c>
      <c r="D31" s="4">
        <v>2.5886744672387101</v>
      </c>
      <c r="E31" s="40">
        <f t="shared" si="0"/>
        <v>68793.784437261376</v>
      </c>
      <c r="F31" s="40">
        <f t="shared" si="1"/>
        <v>96732.663191420259</v>
      </c>
      <c r="G31" s="40">
        <f t="shared" si="2"/>
        <v>1.406125044329239</v>
      </c>
    </row>
    <row r="32" spans="1:7" x14ac:dyDescent="0.35">
      <c r="A32" t="s">
        <v>146</v>
      </c>
      <c r="B32" s="3">
        <v>9769.4683231045947</v>
      </c>
      <c r="C32" s="4">
        <v>2</v>
      </c>
      <c r="D32" s="4">
        <v>1.3406551938477</v>
      </c>
      <c r="E32" s="40">
        <f t="shared" si="0"/>
        <v>4884.7341615522973</v>
      </c>
      <c r="F32" s="40">
        <f t="shared" si="1"/>
        <v>7287.084977507212</v>
      </c>
      <c r="G32" s="40">
        <f t="shared" si="2"/>
        <v>1.4918078930198082</v>
      </c>
    </row>
    <row r="33" spans="1:7" x14ac:dyDescent="0.35">
      <c r="A33" t="s">
        <v>137</v>
      </c>
      <c r="B33" s="3">
        <v>9573.7773384885222</v>
      </c>
      <c r="C33" s="4">
        <v>2.2365714759422302</v>
      </c>
      <c r="D33" s="4">
        <v>1.49245543529323</v>
      </c>
      <c r="E33" s="40">
        <f t="shared" si="0"/>
        <v>4280.5595266993423</v>
      </c>
      <c r="F33" s="40">
        <f t="shared" si="1"/>
        <v>6414.7827212056854</v>
      </c>
      <c r="G33" s="40">
        <f t="shared" si="2"/>
        <v>1.4985850987924474</v>
      </c>
    </row>
    <row r="34" spans="1:7" x14ac:dyDescent="0.35">
      <c r="A34" t="s">
        <v>39</v>
      </c>
      <c r="B34" s="3">
        <v>89275.425649567376</v>
      </c>
      <c r="C34" s="4">
        <v>1.34884166666667</v>
      </c>
      <c r="D34" s="4">
        <v>0.89229530960425996</v>
      </c>
      <c r="E34" s="40">
        <f t="shared" si="0"/>
        <v>66186.734778285434</v>
      </c>
      <c r="F34" s="40">
        <f t="shared" si="1"/>
        <v>100051.43441711213</v>
      </c>
      <c r="G34" s="40">
        <f t="shared" si="2"/>
        <v>1.5116538797731571</v>
      </c>
    </row>
    <row r="35" spans="1:7" x14ac:dyDescent="0.35">
      <c r="A35" t="s">
        <v>33</v>
      </c>
      <c r="B35" s="3">
        <v>10266.303338979511</v>
      </c>
      <c r="C35" s="4">
        <v>0.30195649352417703</v>
      </c>
      <c r="D35" s="4">
        <v>0.19869085168612499</v>
      </c>
      <c r="E35" s="40">
        <f t="shared" ref="E35:E66" si="3">B35/C35</f>
        <v>33999.279893470841</v>
      </c>
      <c r="F35" s="40">
        <f t="shared" ref="F35:F66" si="4">B35/D35</f>
        <v>51669.733416802446</v>
      </c>
      <c r="G35" s="40">
        <f t="shared" ref="G35:G66" si="5">F35/E35</f>
        <v>1.5197302289547905</v>
      </c>
    </row>
    <row r="36" spans="1:7" x14ac:dyDescent="0.35">
      <c r="A36" t="s">
        <v>32</v>
      </c>
      <c r="B36" s="3">
        <v>20766.631762652705</v>
      </c>
      <c r="C36" s="4">
        <v>2.7</v>
      </c>
      <c r="D36" s="4">
        <v>1.7590561553037101</v>
      </c>
      <c r="E36" s="40">
        <f t="shared" si="3"/>
        <v>7691.3450972787796</v>
      </c>
      <c r="F36" s="40">
        <f t="shared" si="4"/>
        <v>11805.553620354571</v>
      </c>
      <c r="G36" s="40">
        <f t="shared" si="5"/>
        <v>1.5349140457280237</v>
      </c>
    </row>
    <row r="37" spans="1:7" x14ac:dyDescent="0.35">
      <c r="A37" t="s">
        <v>3</v>
      </c>
      <c r="B37" s="3">
        <v>703990.90615481068</v>
      </c>
      <c r="C37" s="4">
        <v>8.0725074166666708</v>
      </c>
      <c r="D37" s="4">
        <v>5.2139448824778096</v>
      </c>
      <c r="E37" s="40">
        <f t="shared" si="3"/>
        <v>87208.455789255269</v>
      </c>
      <c r="F37" s="40">
        <f t="shared" si="4"/>
        <v>135020.78023890711</v>
      </c>
      <c r="G37" s="40">
        <f t="shared" si="5"/>
        <v>1.5482533088900616</v>
      </c>
    </row>
    <row r="38" spans="1:7" x14ac:dyDescent="0.35">
      <c r="A38" t="s">
        <v>161</v>
      </c>
      <c r="B38" s="3">
        <v>10212201.298520595</v>
      </c>
      <c r="C38" s="4">
        <v>641.27681306639499</v>
      </c>
      <c r="D38" s="4">
        <v>412.36036999999999</v>
      </c>
      <c r="E38" s="40">
        <f t="shared" si="3"/>
        <v>15924.794239306557</v>
      </c>
      <c r="F38" s="40">
        <f t="shared" si="4"/>
        <v>24765.234589639629</v>
      </c>
      <c r="G38" s="40">
        <f t="shared" si="5"/>
        <v>1.5551368650348119</v>
      </c>
    </row>
    <row r="39" spans="1:7" x14ac:dyDescent="0.35">
      <c r="A39" t="s">
        <v>130</v>
      </c>
      <c r="B39" s="3">
        <v>10736.298373527763</v>
      </c>
      <c r="C39" s="4">
        <v>2.5872799505726101</v>
      </c>
      <c r="D39" s="4">
        <v>1.6571666376326</v>
      </c>
      <c r="E39" s="40">
        <f t="shared" si="3"/>
        <v>4149.6469568944922</v>
      </c>
      <c r="F39" s="40">
        <f t="shared" si="4"/>
        <v>6478.7077712748651</v>
      </c>
      <c r="G39" s="40">
        <f t="shared" si="5"/>
        <v>1.5612672206995153</v>
      </c>
    </row>
    <row r="40" spans="1:7" x14ac:dyDescent="0.35">
      <c r="A40" t="s">
        <v>15</v>
      </c>
      <c r="B40" s="3">
        <v>161000.03619222136</v>
      </c>
      <c r="C40" s="4">
        <v>3.6724999999999999</v>
      </c>
      <c r="D40" s="4">
        <v>2.3487020376002499</v>
      </c>
      <c r="E40" s="40">
        <f t="shared" si="3"/>
        <v>43839.356349141286</v>
      </c>
      <c r="F40" s="40">
        <f t="shared" si="4"/>
        <v>68548.514717822894</v>
      </c>
      <c r="G40" s="40">
        <f t="shared" si="5"/>
        <v>1.5636295882607227</v>
      </c>
    </row>
    <row r="41" spans="1:7" x14ac:dyDescent="0.35">
      <c r="A41" t="s">
        <v>106</v>
      </c>
      <c r="B41" s="3">
        <v>66005.693853079923</v>
      </c>
      <c r="C41" s="4">
        <v>6.6159571773543897</v>
      </c>
      <c r="D41" s="4">
        <v>4.2303365661300703</v>
      </c>
      <c r="E41" s="40">
        <f t="shared" si="3"/>
        <v>9976.7413971495043</v>
      </c>
      <c r="F41" s="40">
        <f t="shared" si="4"/>
        <v>15602.941473156168</v>
      </c>
      <c r="G41" s="40">
        <f t="shared" si="5"/>
        <v>1.5639316337911844</v>
      </c>
    </row>
    <row r="42" spans="1:7" x14ac:dyDescent="0.35">
      <c r="A42" t="s">
        <v>143</v>
      </c>
      <c r="B42" s="3">
        <v>115983.21555151677</v>
      </c>
      <c r="C42" s="4">
        <v>6.7707508982460602</v>
      </c>
      <c r="D42" s="4">
        <v>4.3127871340081203</v>
      </c>
      <c r="E42" s="40">
        <f t="shared" si="3"/>
        <v>17130.037317066533</v>
      </c>
      <c r="F42" s="40">
        <f t="shared" si="4"/>
        <v>26892.86810307443</v>
      </c>
      <c r="G42" s="40">
        <f t="shared" si="5"/>
        <v>1.5699246653876964</v>
      </c>
    </row>
    <row r="43" spans="1:7" x14ac:dyDescent="0.35">
      <c r="A43" t="s">
        <v>42</v>
      </c>
      <c r="B43" s="3">
        <v>1235232.1869786663</v>
      </c>
      <c r="C43" s="4">
        <v>555.44645839822601</v>
      </c>
      <c r="D43" s="4">
        <v>353.42982184373898</v>
      </c>
      <c r="E43" s="40">
        <f t="shared" si="3"/>
        <v>2223.8546457578987</v>
      </c>
      <c r="F43" s="40">
        <f t="shared" si="4"/>
        <v>3494.9857387099505</v>
      </c>
      <c r="G43" s="40">
        <f t="shared" si="5"/>
        <v>1.5715891078478492</v>
      </c>
    </row>
    <row r="44" spans="1:7" x14ac:dyDescent="0.35">
      <c r="A44" t="s">
        <v>132</v>
      </c>
      <c r="B44" s="3">
        <v>8958.4487876961175</v>
      </c>
      <c r="C44" s="4">
        <v>3.2934630812507999</v>
      </c>
      <c r="D44" s="4">
        <v>2.0661109156874802</v>
      </c>
      <c r="E44" s="40">
        <f t="shared" si="3"/>
        <v>2720.069594432452</v>
      </c>
      <c r="F44" s="40">
        <f t="shared" si="4"/>
        <v>4335.8992586878003</v>
      </c>
      <c r="G44" s="40">
        <f t="shared" si="5"/>
        <v>1.5940398244084244</v>
      </c>
    </row>
    <row r="45" spans="1:7" x14ac:dyDescent="0.35">
      <c r="A45" t="s">
        <v>59</v>
      </c>
      <c r="B45" s="3">
        <v>28311.949324384947</v>
      </c>
      <c r="C45" s="4">
        <v>2.7</v>
      </c>
      <c r="D45" s="4">
        <v>1.6462677188079899</v>
      </c>
      <c r="E45" s="40">
        <f t="shared" si="3"/>
        <v>10485.907157179608</v>
      </c>
      <c r="F45" s="40">
        <f t="shared" si="4"/>
        <v>17197.65807282228</v>
      </c>
      <c r="G45" s="40">
        <f t="shared" si="5"/>
        <v>1.6400734638440122</v>
      </c>
    </row>
    <row r="46" spans="1:7" x14ac:dyDescent="0.35">
      <c r="A46" t="s">
        <v>100</v>
      </c>
      <c r="B46" s="3">
        <v>6988368.4770157309</v>
      </c>
      <c r="C46" s="4">
        <v>576.97250124807999</v>
      </c>
      <c r="D46" s="4">
        <v>351.64894099999998</v>
      </c>
      <c r="E46" s="40">
        <f t="shared" si="3"/>
        <v>12112.134394444827</v>
      </c>
      <c r="F46" s="40">
        <f t="shared" si="4"/>
        <v>19873.139549752636</v>
      </c>
      <c r="G46" s="40">
        <f t="shared" si="5"/>
        <v>1.6407628005570476</v>
      </c>
    </row>
    <row r="47" spans="1:7" x14ac:dyDescent="0.35">
      <c r="A47" t="s">
        <v>139</v>
      </c>
      <c r="B47" s="3">
        <v>32888.709697662518</v>
      </c>
      <c r="C47" s="4">
        <v>3.65382536145755</v>
      </c>
      <c r="D47" s="4">
        <v>2.2012870882813802</v>
      </c>
      <c r="E47" s="40">
        <f t="shared" si="3"/>
        <v>9001.1717704381081</v>
      </c>
      <c r="F47" s="40">
        <f t="shared" si="4"/>
        <v>14940.672605925225</v>
      </c>
      <c r="G47" s="40">
        <f t="shared" si="5"/>
        <v>1.6598586258506682</v>
      </c>
    </row>
    <row r="48" spans="1:7" x14ac:dyDescent="0.35">
      <c r="A48" t="s">
        <v>64</v>
      </c>
      <c r="B48" s="3">
        <v>558376.55195428187</v>
      </c>
      <c r="C48" s="4">
        <v>177.72</v>
      </c>
      <c r="D48" s="4">
        <v>104.621225813899</v>
      </c>
      <c r="E48" s="40">
        <f t="shared" si="3"/>
        <v>3141.8892187389256</v>
      </c>
      <c r="F48" s="40">
        <f t="shared" si="4"/>
        <v>5337.1249247980149</v>
      </c>
      <c r="G48" s="40">
        <f t="shared" si="5"/>
        <v>1.6986992707973967</v>
      </c>
    </row>
    <row r="49" spans="1:7" x14ac:dyDescent="0.35">
      <c r="A49" t="s">
        <v>124</v>
      </c>
      <c r="B49" s="3">
        <v>19875.782596860539</v>
      </c>
      <c r="C49" s="4">
        <v>2.7</v>
      </c>
      <c r="D49" s="4">
        <v>1.55759178436945</v>
      </c>
      <c r="E49" s="40">
        <f t="shared" si="3"/>
        <v>7361.4009618001992</v>
      </c>
      <c r="F49" s="40">
        <f t="shared" si="4"/>
        <v>12760.585152230195</v>
      </c>
      <c r="G49" s="40">
        <f t="shared" si="5"/>
        <v>1.7334451986038331</v>
      </c>
    </row>
    <row r="50" spans="1:7" x14ac:dyDescent="0.35">
      <c r="A50" t="s">
        <v>88</v>
      </c>
      <c r="B50" s="3">
        <v>228020.96025882888</v>
      </c>
      <c r="C50" s="4">
        <v>13.9111166666667</v>
      </c>
      <c r="D50" s="4">
        <v>7.9567893099034901</v>
      </c>
      <c r="E50" s="40">
        <f t="shared" si="3"/>
        <v>16391.276539661565</v>
      </c>
      <c r="F50" s="40">
        <f t="shared" si="4"/>
        <v>28657.408331149414</v>
      </c>
      <c r="G50" s="40">
        <f t="shared" si="5"/>
        <v>1.7483329173178059</v>
      </c>
    </row>
    <row r="51" spans="1:7" x14ac:dyDescent="0.35">
      <c r="A51" t="s">
        <v>54</v>
      </c>
      <c r="B51" s="3">
        <v>500808.28393193259</v>
      </c>
      <c r="C51" s="4">
        <v>21.7299166666667</v>
      </c>
      <c r="D51" s="4">
        <v>12.399511</v>
      </c>
      <c r="E51" s="40">
        <f t="shared" si="3"/>
        <v>23046.94912614016</v>
      </c>
      <c r="F51" s="40">
        <f t="shared" si="4"/>
        <v>40389.357607080841</v>
      </c>
      <c r="G51" s="40">
        <f t="shared" si="5"/>
        <v>1.7524817443741691</v>
      </c>
    </row>
    <row r="52" spans="1:7" x14ac:dyDescent="0.35">
      <c r="A52" t="s">
        <v>92</v>
      </c>
      <c r="B52" s="3">
        <v>6311.5244426784402</v>
      </c>
      <c r="C52" s="4">
        <v>0.38450000000000001</v>
      </c>
      <c r="D52" s="4">
        <v>0.21564180684930301</v>
      </c>
      <c r="E52" s="40">
        <f t="shared" si="3"/>
        <v>16414.888017369154</v>
      </c>
      <c r="F52" s="40">
        <f t="shared" si="4"/>
        <v>29268.556662990326</v>
      </c>
      <c r="G52" s="40">
        <f t="shared" si="5"/>
        <v>1.7830494263512651</v>
      </c>
    </row>
    <row r="53" spans="1:7" x14ac:dyDescent="0.35">
      <c r="A53" t="s">
        <v>95</v>
      </c>
      <c r="B53" s="3">
        <v>158996.43879339765</v>
      </c>
      <c r="C53" s="4">
        <v>15.390837269585299</v>
      </c>
      <c r="D53" s="4">
        <v>8.3924132009421406</v>
      </c>
      <c r="E53" s="40">
        <f t="shared" si="3"/>
        <v>10330.590598056642</v>
      </c>
      <c r="F53" s="40">
        <f t="shared" si="4"/>
        <v>18945.258650461652</v>
      </c>
      <c r="G53" s="40">
        <f t="shared" si="5"/>
        <v>1.8338988919012602</v>
      </c>
    </row>
    <row r="54" spans="1:7" x14ac:dyDescent="0.35">
      <c r="A54" t="s">
        <v>145</v>
      </c>
      <c r="B54" s="3">
        <v>72725.95567046733</v>
      </c>
      <c r="C54" s="4">
        <v>13.2339416666667</v>
      </c>
      <c r="D54" s="4">
        <v>7.15360446105477</v>
      </c>
      <c r="E54" s="40">
        <f t="shared" si="3"/>
        <v>5495.4115336360846</v>
      </c>
      <c r="F54" s="40">
        <f t="shared" si="4"/>
        <v>10166.337273244233</v>
      </c>
      <c r="G54" s="40">
        <f t="shared" si="5"/>
        <v>1.8499683255782651</v>
      </c>
    </row>
    <row r="55" spans="1:7" x14ac:dyDescent="0.35">
      <c r="A55" t="s">
        <v>108</v>
      </c>
      <c r="B55" s="3">
        <v>690008.5353450171</v>
      </c>
      <c r="C55" s="4">
        <v>128.87151906465999</v>
      </c>
      <c r="D55" s="4">
        <v>69.223976091552899</v>
      </c>
      <c r="E55" s="40">
        <f t="shared" si="3"/>
        <v>5354.23606668912</v>
      </c>
      <c r="F55" s="40">
        <f t="shared" si="4"/>
        <v>9967.7680235015541</v>
      </c>
      <c r="G55" s="40">
        <f t="shared" si="5"/>
        <v>1.861660169508605</v>
      </c>
    </row>
    <row r="56" spans="1:7" x14ac:dyDescent="0.35">
      <c r="A56" t="s">
        <v>47</v>
      </c>
      <c r="B56" s="3">
        <v>6895984.4611199573</v>
      </c>
      <c r="C56" s="4">
        <v>1182.75</v>
      </c>
      <c r="D56" s="4">
        <v>631.98435646554697</v>
      </c>
      <c r="E56" s="40">
        <f t="shared" si="3"/>
        <v>5830.4666760684486</v>
      </c>
      <c r="F56" s="40">
        <f t="shared" si="4"/>
        <v>10911.637907758712</v>
      </c>
      <c r="G56" s="40">
        <f t="shared" si="5"/>
        <v>1.8714861972449444</v>
      </c>
    </row>
    <row r="57" spans="1:7" x14ac:dyDescent="0.35">
      <c r="A57" t="s">
        <v>159</v>
      </c>
      <c r="B57" s="3">
        <v>93683.881695065094</v>
      </c>
      <c r="C57" s="4">
        <v>6.2790252500000001</v>
      </c>
      <c r="D57" s="4">
        <v>3.3412365928877499</v>
      </c>
      <c r="E57" s="40">
        <f t="shared" si="3"/>
        <v>14920.131384256671</v>
      </c>
      <c r="F57" s="40">
        <f t="shared" si="4"/>
        <v>28038.685406021003</v>
      </c>
      <c r="G57" s="40">
        <f t="shared" si="5"/>
        <v>1.8792519103153933</v>
      </c>
    </row>
    <row r="58" spans="1:7" x14ac:dyDescent="0.35">
      <c r="A58" t="s">
        <v>11</v>
      </c>
      <c r="B58" s="3">
        <v>6295.9353986807928</v>
      </c>
      <c r="C58" s="4">
        <v>1</v>
      </c>
      <c r="D58" s="4">
        <v>0.53199524238909601</v>
      </c>
      <c r="E58" s="40">
        <f t="shared" si="3"/>
        <v>6295.9353986807928</v>
      </c>
      <c r="F58" s="40">
        <f t="shared" si="4"/>
        <v>11834.570870233476</v>
      </c>
      <c r="G58" s="40">
        <f t="shared" si="5"/>
        <v>1.8797160581910055</v>
      </c>
    </row>
    <row r="59" spans="1:7" x14ac:dyDescent="0.35">
      <c r="A59" t="s">
        <v>18</v>
      </c>
      <c r="B59" s="3">
        <v>22813.065736821136</v>
      </c>
      <c r="C59" s="4">
        <v>3.2866026980329601</v>
      </c>
      <c r="D59" s="4">
        <v>1.7435848314751501</v>
      </c>
      <c r="E59" s="40">
        <f t="shared" si="3"/>
        <v>6941.2301494411886</v>
      </c>
      <c r="F59" s="40">
        <f t="shared" si="4"/>
        <v>13084.001033388362</v>
      </c>
      <c r="G59" s="40">
        <f t="shared" si="5"/>
        <v>1.8849686225202753</v>
      </c>
    </row>
    <row r="60" spans="1:7" x14ac:dyDescent="0.35">
      <c r="A60" t="s">
        <v>105</v>
      </c>
      <c r="B60" s="3">
        <v>4419481.0719703669</v>
      </c>
      <c r="C60" s="4">
        <v>555.44645839822601</v>
      </c>
      <c r="D60" s="4">
        <v>292.84982504348699</v>
      </c>
      <c r="E60" s="40">
        <f t="shared" si="3"/>
        <v>7956.628411521584</v>
      </c>
      <c r="F60" s="40">
        <f t="shared" si="4"/>
        <v>15091.288073380587</v>
      </c>
      <c r="G60" s="40">
        <f t="shared" si="5"/>
        <v>1.89669383724489</v>
      </c>
    </row>
    <row r="61" spans="1:7" x14ac:dyDescent="0.35">
      <c r="A61" t="s">
        <v>49</v>
      </c>
      <c r="B61" s="3">
        <v>1034221.9038669891</v>
      </c>
      <c r="C61" s="4">
        <v>207.71666666666701</v>
      </c>
      <c r="D61" s="4">
        <v>108.50130323281699</v>
      </c>
      <c r="E61" s="40">
        <f t="shared" si="3"/>
        <v>4979.0029874042557</v>
      </c>
      <c r="F61" s="40">
        <f t="shared" si="4"/>
        <v>9531.8846230612035</v>
      </c>
      <c r="G61" s="40">
        <f t="shared" si="5"/>
        <v>1.9144163293684904</v>
      </c>
    </row>
    <row r="62" spans="1:7" x14ac:dyDescent="0.35">
      <c r="A62" t="s">
        <v>29</v>
      </c>
      <c r="B62" s="3">
        <v>33632.572253539649</v>
      </c>
      <c r="C62" s="4">
        <v>7.51916458333333</v>
      </c>
      <c r="D62" s="4">
        <v>3.88913810052397</v>
      </c>
      <c r="E62" s="40">
        <f t="shared" si="3"/>
        <v>4472.9134308468547</v>
      </c>
      <c r="F62" s="40">
        <f t="shared" si="4"/>
        <v>8647.8215440609965</v>
      </c>
      <c r="G62" s="40">
        <f t="shared" si="5"/>
        <v>1.9333755677949056</v>
      </c>
    </row>
    <row r="63" spans="1:7" x14ac:dyDescent="0.35">
      <c r="A63" t="s">
        <v>68</v>
      </c>
      <c r="B63" s="3">
        <v>337824.74626080657</v>
      </c>
      <c r="C63" s="4">
        <v>93.413578908527896</v>
      </c>
      <c r="D63" s="4">
        <v>48.0812651237379</v>
      </c>
      <c r="E63" s="40">
        <f t="shared" si="3"/>
        <v>3616.4415303219471</v>
      </c>
      <c r="F63" s="40">
        <f t="shared" si="4"/>
        <v>7026.1201611773158</v>
      </c>
      <c r="G63" s="40">
        <f t="shared" si="5"/>
        <v>1.9428269757072025</v>
      </c>
    </row>
    <row r="64" spans="1:7" x14ac:dyDescent="0.35">
      <c r="A64" t="s">
        <v>135</v>
      </c>
      <c r="B64" s="3">
        <v>10752.271872094718</v>
      </c>
      <c r="C64" s="4">
        <v>1.36496666666667</v>
      </c>
      <c r="D64" s="4">
        <v>0.69945452281771903</v>
      </c>
      <c r="E64" s="40">
        <f t="shared" si="3"/>
        <v>7877.3146148340802</v>
      </c>
      <c r="F64" s="40">
        <f t="shared" si="4"/>
        <v>15372.367353891295</v>
      </c>
      <c r="G64" s="40">
        <f t="shared" si="5"/>
        <v>1.9514730724278788</v>
      </c>
    </row>
    <row r="65" spans="1:7" x14ac:dyDescent="0.35">
      <c r="A65" t="s">
        <v>67</v>
      </c>
      <c r="B65" s="3">
        <v>42663.452706766569</v>
      </c>
      <c r="C65" s="4">
        <v>1.3489185654253699</v>
      </c>
      <c r="D65" s="4">
        <v>0.690191947843669</v>
      </c>
      <c r="E65" s="40">
        <f t="shared" si="3"/>
        <v>31627.893484669341</v>
      </c>
      <c r="F65" s="40">
        <f t="shared" si="4"/>
        <v>61813.895163595851</v>
      </c>
      <c r="G65" s="40">
        <f t="shared" si="5"/>
        <v>1.9544107543412037</v>
      </c>
    </row>
    <row r="66" spans="1:7" x14ac:dyDescent="0.35">
      <c r="A66" t="s">
        <v>148</v>
      </c>
      <c r="B66" s="3">
        <v>4364127.2258050786</v>
      </c>
      <c r="C66" s="4">
        <v>270.21166666666699</v>
      </c>
      <c r="D66" s="4">
        <v>138.198183</v>
      </c>
      <c r="E66" s="40">
        <f t="shared" si="3"/>
        <v>16150.772761372529</v>
      </c>
      <c r="F66" s="40">
        <f t="shared" si="4"/>
        <v>31578.759800373631</v>
      </c>
      <c r="G66" s="40">
        <f t="shared" si="5"/>
        <v>1.9552476074643252</v>
      </c>
    </row>
    <row r="67" spans="1:7" x14ac:dyDescent="0.35">
      <c r="A67" t="s">
        <v>138</v>
      </c>
      <c r="B67" s="3">
        <v>9020.6373105294315</v>
      </c>
      <c r="C67" s="4">
        <v>0.376</v>
      </c>
      <c r="D67" s="4">
        <v>0.19057620898448499</v>
      </c>
      <c r="E67" s="40">
        <f t="shared" ref="E67:E98" si="6">B67/C67</f>
        <v>23991.056676939977</v>
      </c>
      <c r="F67" s="40">
        <f t="shared" ref="F67:F98" si="7">B67/D67</f>
        <v>47333.491198074</v>
      </c>
      <c r="G67" s="40">
        <f t="shared" ref="G67:G98" si="8">F67/E67</f>
        <v>1.9729640021888071</v>
      </c>
    </row>
    <row r="68" spans="1:7" x14ac:dyDescent="0.35">
      <c r="A68" t="s">
        <v>9</v>
      </c>
      <c r="B68" s="3">
        <v>12097390.930751907</v>
      </c>
      <c r="C68" s="4">
        <v>1507.5</v>
      </c>
      <c r="D68" s="4">
        <v>757.013917003904</v>
      </c>
      <c r="E68" s="40">
        <f t="shared" si="6"/>
        <v>8024.803270813868</v>
      </c>
      <c r="F68" s="40">
        <f t="shared" si="7"/>
        <v>15980.407571145775</v>
      </c>
      <c r="G68" s="40">
        <f t="shared" si="8"/>
        <v>1.9913768639371339</v>
      </c>
    </row>
    <row r="69" spans="1:7" x14ac:dyDescent="0.35">
      <c r="A69" t="s">
        <v>57</v>
      </c>
      <c r="B69" s="3">
        <v>328260.56461987144</v>
      </c>
      <c r="C69" s="4">
        <v>28.094991666666701</v>
      </c>
      <c r="D69" s="4">
        <v>14.098942659856201</v>
      </c>
      <c r="E69" s="40">
        <f t="shared" si="6"/>
        <v>11683.953087244947</v>
      </c>
      <c r="F69" s="40">
        <f t="shared" si="7"/>
        <v>23282.637041607733</v>
      </c>
      <c r="G69" s="40">
        <f t="shared" si="8"/>
        <v>1.9927020305332066</v>
      </c>
    </row>
    <row r="70" spans="1:7" x14ac:dyDescent="0.35">
      <c r="A70" t="s">
        <v>65</v>
      </c>
      <c r="B70" s="3">
        <v>903850.10974496847</v>
      </c>
      <c r="C70" s="4">
        <v>1622.5235016229201</v>
      </c>
      <c r="D70" s="4">
        <v>813.16772168013199</v>
      </c>
      <c r="E70" s="40">
        <f t="shared" si="6"/>
        <v>557.0644177670755</v>
      </c>
      <c r="F70" s="40">
        <f t="shared" si="7"/>
        <v>1111.5174467051797</v>
      </c>
      <c r="G70" s="40">
        <f t="shared" si="8"/>
        <v>1.9953122318610141</v>
      </c>
    </row>
    <row r="71" spans="1:7" x14ac:dyDescent="0.35">
      <c r="A71" t="s">
        <v>25</v>
      </c>
      <c r="B71" s="3">
        <v>264366.76676573709</v>
      </c>
      <c r="C71" s="4">
        <v>555.44645839822601</v>
      </c>
      <c r="D71" s="4">
        <v>276.78672360805501</v>
      </c>
      <c r="E71" s="40">
        <f t="shared" si="6"/>
        <v>475.95364551987109</v>
      </c>
      <c r="F71" s="40">
        <f t="shared" si="7"/>
        <v>955.12806148930304</v>
      </c>
      <c r="G71" s="40">
        <f t="shared" si="8"/>
        <v>2.0067669834654653</v>
      </c>
    </row>
    <row r="72" spans="1:7" x14ac:dyDescent="0.35">
      <c r="A72" t="s">
        <v>115</v>
      </c>
      <c r="B72" s="3">
        <v>41525.393312735752</v>
      </c>
      <c r="C72" s="4">
        <v>20.750859237091401</v>
      </c>
      <c r="D72" s="4">
        <v>10.284029746142201</v>
      </c>
      <c r="E72" s="40">
        <f t="shared" si="6"/>
        <v>2001.1409088309285</v>
      </c>
      <c r="F72" s="40">
        <f t="shared" si="7"/>
        <v>4037.8523144891697</v>
      </c>
      <c r="G72" s="40">
        <f t="shared" si="8"/>
        <v>2.0177751085245133</v>
      </c>
    </row>
    <row r="73" spans="1:7" x14ac:dyDescent="0.35">
      <c r="A73" t="s">
        <v>152</v>
      </c>
      <c r="B73" s="3">
        <v>380344.47085006512</v>
      </c>
      <c r="C73" s="4">
        <v>33.934449999999998</v>
      </c>
      <c r="D73" s="4">
        <v>16.731503908631701</v>
      </c>
      <c r="E73" s="40">
        <f t="shared" si="6"/>
        <v>11208.210855047455</v>
      </c>
      <c r="F73" s="40">
        <f t="shared" si="7"/>
        <v>22732.234527575685</v>
      </c>
      <c r="G73" s="40">
        <f t="shared" si="8"/>
        <v>2.0281769161523719</v>
      </c>
    </row>
    <row r="74" spans="1:7" x14ac:dyDescent="0.35">
      <c r="A74" t="s">
        <v>31</v>
      </c>
      <c r="B74" s="3">
        <v>84353.251739860818</v>
      </c>
      <c r="C74" s="4">
        <v>13.233926471583301</v>
      </c>
      <c r="D74" s="4">
        <v>6.5244484783083498</v>
      </c>
      <c r="E74" s="40">
        <f t="shared" si="6"/>
        <v>6374.0154459063451</v>
      </c>
      <c r="F74" s="40">
        <f t="shared" si="7"/>
        <v>12928.794214607979</v>
      </c>
      <c r="G74" s="40">
        <f t="shared" si="8"/>
        <v>2.0283594108500917</v>
      </c>
    </row>
    <row r="75" spans="1:7" x14ac:dyDescent="0.35">
      <c r="A75" t="s">
        <v>36</v>
      </c>
      <c r="B75" s="3">
        <v>15592.573678922006</v>
      </c>
      <c r="C75" s="4">
        <v>1</v>
      </c>
      <c r="D75" s="4">
        <v>0.490612613252984</v>
      </c>
      <c r="E75" s="40">
        <f t="shared" si="6"/>
        <v>15592.573678922006</v>
      </c>
      <c r="F75" s="40">
        <f t="shared" si="7"/>
        <v>31781.844285527386</v>
      </c>
      <c r="G75" s="40">
        <f t="shared" si="8"/>
        <v>2.0382680204031991</v>
      </c>
    </row>
    <row r="76" spans="1:7" x14ac:dyDescent="0.35">
      <c r="A76" t="s">
        <v>19</v>
      </c>
      <c r="B76" s="3">
        <v>5634558.0584488306</v>
      </c>
      <c r="C76" s="4">
        <v>555.44645839822601</v>
      </c>
      <c r="D76" s="4">
        <v>270.36870296341198</v>
      </c>
      <c r="E76" s="40">
        <f t="shared" si="6"/>
        <v>10144.196570624541</v>
      </c>
      <c r="F76" s="40">
        <f t="shared" si="7"/>
        <v>20840.2747680871</v>
      </c>
      <c r="G76" s="40">
        <f t="shared" si="8"/>
        <v>2.0544036802713537</v>
      </c>
    </row>
    <row r="77" spans="1:7" x14ac:dyDescent="0.35">
      <c r="A77" t="s">
        <v>110</v>
      </c>
      <c r="B77" s="3">
        <v>55839.208948051004</v>
      </c>
      <c r="C77" s="4">
        <v>3.6117166666666698</v>
      </c>
      <c r="D77" s="4">
        <v>1.7540519999999999</v>
      </c>
      <c r="E77" s="40">
        <f t="shared" si="6"/>
        <v>15460.572935691049</v>
      </c>
      <c r="F77" s="40">
        <f t="shared" si="7"/>
        <v>31834.409098505064</v>
      </c>
      <c r="G77" s="40">
        <f t="shared" si="8"/>
        <v>2.0590704646536535</v>
      </c>
    </row>
    <row r="78" spans="1:7" x14ac:dyDescent="0.35">
      <c r="A78" t="s">
        <v>128</v>
      </c>
      <c r="B78" s="3">
        <v>87521.112967922454</v>
      </c>
      <c r="C78" s="4">
        <v>3.75</v>
      </c>
      <c r="D78" s="4">
        <v>1.79641537743279</v>
      </c>
      <c r="E78" s="40">
        <f t="shared" si="6"/>
        <v>23338.963458112656</v>
      </c>
      <c r="F78" s="40">
        <f t="shared" si="7"/>
        <v>48719.864051150893</v>
      </c>
      <c r="G78" s="40">
        <f t="shared" si="8"/>
        <v>2.0874904808257799</v>
      </c>
    </row>
    <row r="79" spans="1:7" x14ac:dyDescent="0.35">
      <c r="A79" t="s">
        <v>153</v>
      </c>
      <c r="B79" s="3">
        <v>186158.65208797963</v>
      </c>
      <c r="C79" s="4">
        <v>19.244341666666699</v>
      </c>
      <c r="D79" s="4">
        <v>9.1270000000000007</v>
      </c>
      <c r="E79" s="40">
        <f t="shared" si="6"/>
        <v>9673.4227292600372</v>
      </c>
      <c r="F79" s="40">
        <f t="shared" si="7"/>
        <v>20396.477713156528</v>
      </c>
      <c r="G79" s="40">
        <f t="shared" si="8"/>
        <v>2.1085068112925058</v>
      </c>
    </row>
    <row r="80" spans="1:7" x14ac:dyDescent="0.35">
      <c r="A80" t="s">
        <v>101</v>
      </c>
      <c r="B80" s="3">
        <v>54896.428593431912</v>
      </c>
      <c r="C80" s="4">
        <v>13.233926471583301</v>
      </c>
      <c r="D80" s="4">
        <v>6.2317488873719702</v>
      </c>
      <c r="E80" s="40">
        <f t="shared" si="6"/>
        <v>4148.15880315709</v>
      </c>
      <c r="F80" s="40">
        <f t="shared" si="7"/>
        <v>8809.1528695378202</v>
      </c>
      <c r="G80" s="40">
        <f t="shared" si="8"/>
        <v>2.1236296119698528</v>
      </c>
    </row>
    <row r="81" spans="1:7" x14ac:dyDescent="0.35">
      <c r="A81" t="s">
        <v>147</v>
      </c>
      <c r="B81" s="3">
        <v>317310.18580981431</v>
      </c>
      <c r="C81" s="4">
        <v>555.44645839822601</v>
      </c>
      <c r="D81" s="4">
        <v>259.09036560441399</v>
      </c>
      <c r="E81" s="40">
        <f t="shared" si="6"/>
        <v>571.27051763883878</v>
      </c>
      <c r="F81" s="40">
        <f t="shared" si="7"/>
        <v>1224.7085493495033</v>
      </c>
      <c r="G81" s="40">
        <f t="shared" si="8"/>
        <v>2.1438329329709478</v>
      </c>
    </row>
    <row r="82" spans="1:7" x14ac:dyDescent="0.35">
      <c r="A82" t="s">
        <v>14</v>
      </c>
      <c r="B82" s="3">
        <v>831805.91000021354</v>
      </c>
      <c r="C82" s="4">
        <v>252.85574773129699</v>
      </c>
      <c r="D82" s="4">
        <v>117.203323936123</v>
      </c>
      <c r="E82" s="40">
        <f t="shared" si="6"/>
        <v>3289.6460431034034</v>
      </c>
      <c r="F82" s="40">
        <f t="shared" si="7"/>
        <v>7097.1187681806377</v>
      </c>
      <c r="G82" s="40">
        <f t="shared" si="8"/>
        <v>2.157411063436272</v>
      </c>
    </row>
    <row r="83" spans="1:7" x14ac:dyDescent="0.35">
      <c r="A83" t="s">
        <v>73</v>
      </c>
      <c r="B83" s="3">
        <v>56802.940886667631</v>
      </c>
      <c r="C83" s="4">
        <v>68.031753981281199</v>
      </c>
      <c r="D83" s="4">
        <v>31.4023403870161</v>
      </c>
      <c r="E83" s="40">
        <f t="shared" si="6"/>
        <v>834.94747029889675</v>
      </c>
      <c r="F83" s="40">
        <f t="shared" si="7"/>
        <v>1808.8760323785898</v>
      </c>
      <c r="G83" s="40">
        <f t="shared" si="8"/>
        <v>2.1664548929419998</v>
      </c>
    </row>
    <row r="84" spans="1:7" x14ac:dyDescent="0.35">
      <c r="A84" t="s">
        <v>97</v>
      </c>
      <c r="B84" s="3">
        <v>4067.6594488115397</v>
      </c>
      <c r="C84" s="4">
        <v>1</v>
      </c>
      <c r="D84" s="4">
        <v>0.46124459537160201</v>
      </c>
      <c r="E84" s="40">
        <f t="shared" si="6"/>
        <v>4067.6594488115397</v>
      </c>
      <c r="F84" s="40">
        <f t="shared" si="7"/>
        <v>8818.8772066465681</v>
      </c>
      <c r="G84" s="40">
        <f t="shared" si="8"/>
        <v>2.1680470839866417</v>
      </c>
    </row>
    <row r="85" spans="1:7" x14ac:dyDescent="0.35">
      <c r="A85" t="s">
        <v>23</v>
      </c>
      <c r="B85" s="3">
        <v>84451.933920286625</v>
      </c>
      <c r="C85" s="4">
        <v>10.199975</v>
      </c>
      <c r="D85" s="4">
        <v>4.6787117299125098</v>
      </c>
      <c r="E85" s="40">
        <f t="shared" si="6"/>
        <v>8279.621657924321</v>
      </c>
      <c r="F85" s="40">
        <f t="shared" si="7"/>
        <v>18050.25374407195</v>
      </c>
      <c r="G85" s="40">
        <f t="shared" si="8"/>
        <v>2.1800819517877703</v>
      </c>
    </row>
    <row r="86" spans="1:7" x14ac:dyDescent="0.35">
      <c r="A86" t="s">
        <v>151</v>
      </c>
      <c r="B86" s="3">
        <v>589865.46072313364</v>
      </c>
      <c r="C86" s="4">
        <v>416.584843798669</v>
      </c>
      <c r="D86" s="4">
        <v>187.90277017279499</v>
      </c>
      <c r="E86" s="40">
        <f t="shared" si="6"/>
        <v>1415.9551637654138</v>
      </c>
      <c r="F86" s="40">
        <f t="shared" si="7"/>
        <v>3139.2057721165825</v>
      </c>
      <c r="G86" s="40">
        <f t="shared" si="8"/>
        <v>2.2170234287423143</v>
      </c>
    </row>
    <row r="87" spans="1:7" x14ac:dyDescent="0.35">
      <c r="A87" t="s">
        <v>5</v>
      </c>
      <c r="B87" s="3">
        <v>403337.40993765823</v>
      </c>
      <c r="C87" s="4">
        <v>555.44645839822601</v>
      </c>
      <c r="D87" s="4">
        <v>249.97438895978701</v>
      </c>
      <c r="E87" s="40">
        <f t="shared" si="6"/>
        <v>726.14993549654866</v>
      </c>
      <c r="F87" s="40">
        <f t="shared" si="7"/>
        <v>1613.5149349341643</v>
      </c>
      <c r="G87" s="40">
        <f t="shared" si="8"/>
        <v>2.2220134658978199</v>
      </c>
    </row>
    <row r="88" spans="1:7" x14ac:dyDescent="0.35">
      <c r="A88" t="s">
        <v>127</v>
      </c>
      <c r="B88" s="3">
        <v>19858149.314528674</v>
      </c>
      <c r="C88" s="4">
        <v>2955.70396997842</v>
      </c>
      <c r="D88" s="4">
        <v>1326.893503</v>
      </c>
      <c r="E88" s="40">
        <f t="shared" si="6"/>
        <v>6718.585323913092</v>
      </c>
      <c r="F88" s="40">
        <f t="shared" si="7"/>
        <v>14965.895356056071</v>
      </c>
      <c r="G88" s="40">
        <f t="shared" si="8"/>
        <v>2.2275366962727676</v>
      </c>
    </row>
    <row r="89" spans="1:7" x14ac:dyDescent="0.35">
      <c r="A89" t="s">
        <v>58</v>
      </c>
      <c r="B89" s="3">
        <v>1278978.3044384811</v>
      </c>
      <c r="C89" s="4">
        <v>555.44645839822601</v>
      </c>
      <c r="D89" s="4">
        <v>248.46171258691899</v>
      </c>
      <c r="E89" s="40">
        <f t="shared" si="6"/>
        <v>2302.6131233724072</v>
      </c>
      <c r="F89" s="40">
        <f t="shared" si="7"/>
        <v>5147.587091476149</v>
      </c>
      <c r="G89" s="40">
        <f t="shared" si="8"/>
        <v>2.2355414547177568</v>
      </c>
    </row>
    <row r="90" spans="1:7" x14ac:dyDescent="0.35">
      <c r="A90" t="s">
        <v>69</v>
      </c>
      <c r="B90" s="3">
        <v>398586.71309798997</v>
      </c>
      <c r="C90" s="4">
        <v>49.509992857142898</v>
      </c>
      <c r="D90" s="4">
        <v>21.985279580651302</v>
      </c>
      <c r="E90" s="40">
        <f t="shared" si="6"/>
        <v>8050.6316017471436</v>
      </c>
      <c r="F90" s="40">
        <f t="shared" si="7"/>
        <v>18129.708636899766</v>
      </c>
      <c r="G90" s="40">
        <f t="shared" si="8"/>
        <v>2.2519610303575766</v>
      </c>
    </row>
    <row r="91" spans="1:7" x14ac:dyDescent="0.35">
      <c r="A91" t="s">
        <v>30</v>
      </c>
      <c r="B91" s="3">
        <v>13081.668917228741</v>
      </c>
      <c r="C91" s="4">
        <v>2.0873797892499701</v>
      </c>
      <c r="D91" s="4">
        <v>0.92555310927757295</v>
      </c>
      <c r="E91" s="40">
        <f t="shared" si="6"/>
        <v>6267.0286378164074</v>
      </c>
      <c r="F91" s="40">
        <f t="shared" si="7"/>
        <v>14133.893329405428</v>
      </c>
      <c r="G91" s="40">
        <f t="shared" si="8"/>
        <v>2.2552782420873116</v>
      </c>
    </row>
    <row r="92" spans="1:7" x14ac:dyDescent="0.35">
      <c r="A92" t="s">
        <v>40</v>
      </c>
      <c r="B92" s="3">
        <v>33278739.90680946</v>
      </c>
      <c r="C92" s="4">
        <v>5732.10455572912</v>
      </c>
      <c r="D92" s="4">
        <v>2530.0946568566101</v>
      </c>
      <c r="E92" s="40">
        <f t="shared" si="6"/>
        <v>5805.6756612277859</v>
      </c>
      <c r="F92" s="40">
        <f t="shared" si="7"/>
        <v>13153.160027678558</v>
      </c>
      <c r="G92" s="40">
        <f t="shared" si="8"/>
        <v>2.2655692110945314</v>
      </c>
    </row>
    <row r="93" spans="1:7" x14ac:dyDescent="0.35">
      <c r="A93" t="s">
        <v>133</v>
      </c>
      <c r="B93" s="3">
        <v>16170.287532822045</v>
      </c>
      <c r="C93" s="4">
        <v>13.233926471583301</v>
      </c>
      <c r="D93" s="4">
        <v>5.7475944710990996</v>
      </c>
      <c r="E93" s="40">
        <f t="shared" si="6"/>
        <v>1221.8813190132105</v>
      </c>
      <c r="F93" s="40">
        <f t="shared" si="7"/>
        <v>2813.4009130483832</v>
      </c>
      <c r="G93" s="40">
        <f t="shared" si="8"/>
        <v>2.3025156938486315</v>
      </c>
    </row>
    <row r="94" spans="1:7" x14ac:dyDescent="0.35">
      <c r="A94" t="s">
        <v>70</v>
      </c>
      <c r="B94" s="3">
        <v>814057.39493741782</v>
      </c>
      <c r="C94" s="4">
        <v>555.44645839822601</v>
      </c>
      <c r="D94" s="4">
        <v>239.922291358281</v>
      </c>
      <c r="E94" s="40">
        <f t="shared" si="6"/>
        <v>1465.5911161715992</v>
      </c>
      <c r="F94" s="40">
        <f t="shared" si="7"/>
        <v>3393.0044195925457</v>
      </c>
      <c r="G94" s="40">
        <f t="shared" si="8"/>
        <v>2.3151098434983108</v>
      </c>
    </row>
    <row r="95" spans="1:7" x14ac:dyDescent="0.35">
      <c r="A95" t="s">
        <v>104</v>
      </c>
      <c r="B95" s="3">
        <v>16276.301641406879</v>
      </c>
      <c r="C95" s="4">
        <v>10.4583333333333</v>
      </c>
      <c r="D95" s="4">
        <v>4.5153889338961797</v>
      </c>
      <c r="E95" s="40">
        <f t="shared" si="6"/>
        <v>1556.2997585409016</v>
      </c>
      <c r="F95" s="40">
        <f t="shared" si="7"/>
        <v>3604.6289433062407</v>
      </c>
      <c r="G95" s="40">
        <f t="shared" si="8"/>
        <v>2.316153378244906</v>
      </c>
    </row>
    <row r="96" spans="1:7" x14ac:dyDescent="0.35">
      <c r="A96" t="s">
        <v>99</v>
      </c>
      <c r="B96" s="3">
        <v>59894.829967534883</v>
      </c>
      <c r="C96" s="4">
        <v>23.902728292543198</v>
      </c>
      <c r="D96" s="4">
        <v>10.3158435976293</v>
      </c>
      <c r="E96" s="40">
        <f t="shared" si="6"/>
        <v>2505.7737859246781</v>
      </c>
      <c r="F96" s="40">
        <f t="shared" si="7"/>
        <v>5806.1010135224815</v>
      </c>
      <c r="G96" s="40">
        <f t="shared" si="8"/>
        <v>2.3170890549403365</v>
      </c>
    </row>
    <row r="97" spans="1:7" x14ac:dyDescent="0.35">
      <c r="A97" t="s">
        <v>37</v>
      </c>
      <c r="B97" s="3">
        <v>377123.53281631577</v>
      </c>
      <c r="C97" s="4">
        <v>555.44645839822601</v>
      </c>
      <c r="D97" s="4">
        <v>237.30654642304299</v>
      </c>
      <c r="E97" s="40">
        <f t="shared" si="6"/>
        <v>678.95568891347216</v>
      </c>
      <c r="F97" s="40">
        <f t="shared" si="7"/>
        <v>1589.1830145470283</v>
      </c>
      <c r="G97" s="40">
        <f t="shared" si="8"/>
        <v>2.340628468833049</v>
      </c>
    </row>
    <row r="98" spans="1:7" x14ac:dyDescent="0.35">
      <c r="A98" t="s">
        <v>117</v>
      </c>
      <c r="B98" s="3">
        <v>48909.723921552111</v>
      </c>
      <c r="C98" s="4">
        <v>3.9416166666666701</v>
      </c>
      <c r="D98" s="4">
        <v>1.6741969378565</v>
      </c>
      <c r="E98" s="40">
        <f t="shared" si="6"/>
        <v>12408.544020825313</v>
      </c>
      <c r="F98" s="40">
        <f t="shared" si="7"/>
        <v>29213.841463700192</v>
      </c>
      <c r="G98" s="40">
        <f t="shared" si="8"/>
        <v>2.3543327415908326</v>
      </c>
    </row>
    <row r="99" spans="1:7" x14ac:dyDescent="0.35">
      <c r="A99" t="s">
        <v>156</v>
      </c>
      <c r="B99" s="3">
        <v>30243.8973739047</v>
      </c>
      <c r="C99" s="4">
        <v>9.3861024209197197</v>
      </c>
      <c r="D99" s="4">
        <v>3.9725902820726202</v>
      </c>
      <c r="E99" s="40">
        <f t="shared" ref="E99:E130" si="9">B99/C99</f>
        <v>3222.1998032428437</v>
      </c>
      <c r="F99" s="40">
        <f t="shared" ref="F99:F130" si="10">B99/D99</f>
        <v>7613.1428681151447</v>
      </c>
      <c r="G99" s="40">
        <f t="shared" ref="G99:G130" si="11">F99/E99</f>
        <v>2.3627159496606094</v>
      </c>
    </row>
    <row r="100" spans="1:7" x14ac:dyDescent="0.35">
      <c r="A100" t="s">
        <v>144</v>
      </c>
      <c r="B100" s="3">
        <v>3011.6700353183619</v>
      </c>
      <c r="C100" s="4">
        <v>0.71</v>
      </c>
      <c r="D100" s="4">
        <v>0.29858574354262102</v>
      </c>
      <c r="E100" s="40">
        <f t="shared" si="9"/>
        <v>4241.7887821385384</v>
      </c>
      <c r="F100" s="40">
        <f t="shared" si="10"/>
        <v>10086.449539036572</v>
      </c>
      <c r="G100" s="40">
        <f t="shared" si="11"/>
        <v>2.377876423623194</v>
      </c>
    </row>
    <row r="101" spans="1:7" x14ac:dyDescent="0.35">
      <c r="A101" t="s">
        <v>24</v>
      </c>
      <c r="B101" s="3">
        <v>15614.836619365848</v>
      </c>
      <c r="C101" s="4">
        <v>1.6570416666666701</v>
      </c>
      <c r="D101" s="4">
        <v>0.69087906989438097</v>
      </c>
      <c r="E101" s="40">
        <f t="shared" si="9"/>
        <v>9423.3216541723341</v>
      </c>
      <c r="F101" s="40">
        <f t="shared" si="10"/>
        <v>22601.403486941625</v>
      </c>
      <c r="G101" s="40">
        <f t="shared" si="11"/>
        <v>2.3984539970504426</v>
      </c>
    </row>
    <row r="102" spans="1:7" x14ac:dyDescent="0.35">
      <c r="A102" t="s">
        <v>16</v>
      </c>
      <c r="B102" s="3">
        <v>7494.2585262291732</v>
      </c>
      <c r="C102" s="4">
        <v>0.84677266710809596</v>
      </c>
      <c r="D102" s="4">
        <v>0.35289566332796601</v>
      </c>
      <c r="E102" s="40">
        <f t="shared" si="9"/>
        <v>8850.3784041868257</v>
      </c>
      <c r="F102" s="40">
        <f t="shared" si="10"/>
        <v>21236.471016829506</v>
      </c>
      <c r="G102" s="40">
        <f t="shared" si="11"/>
        <v>2.3994986481914968</v>
      </c>
    </row>
    <row r="103" spans="1:7" x14ac:dyDescent="0.35">
      <c r="A103" t="s">
        <v>26</v>
      </c>
      <c r="B103" s="3">
        <v>852327.8076740792</v>
      </c>
      <c r="C103" s="4">
        <v>555.44645839822601</v>
      </c>
      <c r="D103" s="4">
        <v>231.071971643838</v>
      </c>
      <c r="E103" s="40">
        <f t="shared" si="9"/>
        <v>1534.4913893806931</v>
      </c>
      <c r="F103" s="40">
        <f t="shared" si="10"/>
        <v>3688.5815341888879</v>
      </c>
      <c r="G103" s="40">
        <f t="shared" si="11"/>
        <v>2.4037811875096713</v>
      </c>
    </row>
    <row r="104" spans="1:7" x14ac:dyDescent="0.35">
      <c r="A104" t="s">
        <v>90</v>
      </c>
      <c r="B104" s="3">
        <v>10098.261967538128</v>
      </c>
      <c r="C104" s="4">
        <v>4.5853250000000001</v>
      </c>
      <c r="D104" s="4">
        <v>1.8992363426954399</v>
      </c>
      <c r="E104" s="40">
        <f t="shared" si="9"/>
        <v>2202.3001570309907</v>
      </c>
      <c r="F104" s="40">
        <f t="shared" si="10"/>
        <v>5317.0117591612861</v>
      </c>
      <c r="G104" s="40">
        <f t="shared" si="11"/>
        <v>2.4142993143720077</v>
      </c>
    </row>
    <row r="105" spans="1:7" x14ac:dyDescent="0.35">
      <c r="A105" t="s">
        <v>162</v>
      </c>
      <c r="B105" s="3">
        <v>725888.00682381529</v>
      </c>
      <c r="C105" s="4">
        <v>100.17507500000001</v>
      </c>
      <c r="D105" s="4">
        <v>41.330135640402801</v>
      </c>
      <c r="E105" s="40">
        <f t="shared" si="9"/>
        <v>7246.1937944525143</v>
      </c>
      <c r="F105" s="40">
        <f t="shared" si="10"/>
        <v>17563.165365327623</v>
      </c>
      <c r="G105" s="40">
        <f t="shared" si="11"/>
        <v>2.4237780362393146</v>
      </c>
    </row>
    <row r="106" spans="1:7" x14ac:dyDescent="0.35">
      <c r="A106" t="s">
        <v>44</v>
      </c>
      <c r="B106" s="3">
        <v>659027.8432578902</v>
      </c>
      <c r="C106" s="4">
        <v>306.08368824523399</v>
      </c>
      <c r="D106" s="4">
        <v>124.893502029381</v>
      </c>
      <c r="E106" s="40">
        <f t="shared" si="9"/>
        <v>2153.0969096591571</v>
      </c>
      <c r="F106" s="40">
        <f t="shared" si="10"/>
        <v>5276.7184244930131</v>
      </c>
      <c r="G106" s="40">
        <f t="shared" si="11"/>
        <v>2.4507575115735669</v>
      </c>
    </row>
    <row r="107" spans="1:7" x14ac:dyDescent="0.35">
      <c r="A107" t="s">
        <v>112</v>
      </c>
      <c r="B107" s="3">
        <v>10061.603903091793</v>
      </c>
      <c r="C107" s="4">
        <v>1.6569854411354299</v>
      </c>
      <c r="D107" s="4">
        <v>0.67381144073578803</v>
      </c>
      <c r="E107" s="40">
        <f t="shared" si="9"/>
        <v>6072.2343439524711</v>
      </c>
      <c r="F107" s="40">
        <f t="shared" si="10"/>
        <v>14932.3732053358</v>
      </c>
      <c r="G107" s="40">
        <f t="shared" si="11"/>
        <v>2.4591233406871753</v>
      </c>
    </row>
    <row r="108" spans="1:7" x14ac:dyDescent="0.35">
      <c r="A108" t="s">
        <v>78</v>
      </c>
      <c r="B108" s="3">
        <v>45892.132488660689</v>
      </c>
      <c r="C108" s="4">
        <v>4.0351301370680597</v>
      </c>
      <c r="D108" s="4">
        <v>1.62814818482406</v>
      </c>
      <c r="E108" s="40">
        <f t="shared" si="9"/>
        <v>11373.148059607833</v>
      </c>
      <c r="F108" s="40">
        <f t="shared" si="10"/>
        <v>28186.704942719854</v>
      </c>
      <c r="G108" s="40">
        <f t="shared" si="11"/>
        <v>2.4783555788591207</v>
      </c>
    </row>
    <row r="109" spans="1:7" x14ac:dyDescent="0.35">
      <c r="A109" t="s">
        <v>118</v>
      </c>
      <c r="B109" s="3">
        <v>24520.757954053599</v>
      </c>
      <c r="C109" s="4">
        <v>6.91</v>
      </c>
      <c r="D109" s="4">
        <v>2.7676505867620298</v>
      </c>
      <c r="E109" s="40">
        <f t="shared" si="9"/>
        <v>3548.5901525403183</v>
      </c>
      <c r="F109" s="40">
        <f t="shared" si="10"/>
        <v>8859.7737269794889</v>
      </c>
      <c r="G109" s="40">
        <f t="shared" si="11"/>
        <v>2.4967024497424899</v>
      </c>
    </row>
    <row r="110" spans="1:7" x14ac:dyDescent="0.35">
      <c r="A110" t="s">
        <v>55</v>
      </c>
      <c r="B110" s="3">
        <v>2401859.0259019802</v>
      </c>
      <c r="C110" s="4">
        <v>2263.7816666666699</v>
      </c>
      <c r="D110" s="4">
        <v>905.98888649224205</v>
      </c>
      <c r="E110" s="40">
        <f t="shared" si="9"/>
        <v>1060.9941149663182</v>
      </c>
      <c r="F110" s="40">
        <f t="shared" si="10"/>
        <v>2651.0910472658952</v>
      </c>
      <c r="G110" s="40">
        <f t="shared" si="11"/>
        <v>2.4986859115142739</v>
      </c>
    </row>
    <row r="111" spans="1:7" x14ac:dyDescent="0.35">
      <c r="A111" t="s">
        <v>86</v>
      </c>
      <c r="B111" s="3">
        <v>173021.7961547689</v>
      </c>
      <c r="C111" s="4">
        <v>101.301574049018</v>
      </c>
      <c r="D111" s="4">
        <v>40.209582558549698</v>
      </c>
      <c r="E111" s="40">
        <f t="shared" si="9"/>
        <v>1707.9872428344181</v>
      </c>
      <c r="F111" s="40">
        <f t="shared" si="10"/>
        <v>4302.9990650320633</v>
      </c>
      <c r="G111" s="40">
        <f t="shared" si="11"/>
        <v>2.519339112797589</v>
      </c>
    </row>
    <row r="112" spans="1:7" x14ac:dyDescent="0.35">
      <c r="A112" t="s">
        <v>2</v>
      </c>
      <c r="B112" s="3">
        <v>3742.7834520904689</v>
      </c>
      <c r="C112" s="4">
        <v>0.84677266710809596</v>
      </c>
      <c r="D112" s="4">
        <v>0.33560397916629298</v>
      </c>
      <c r="E112" s="40">
        <f t="shared" si="9"/>
        <v>4420.0569969657263</v>
      </c>
      <c r="F112" s="40">
        <f t="shared" si="10"/>
        <v>11152.381033706119</v>
      </c>
      <c r="G112" s="40">
        <f t="shared" si="11"/>
        <v>2.5231305934203987</v>
      </c>
    </row>
    <row r="113" spans="1:7" x14ac:dyDescent="0.35">
      <c r="A113" t="s">
        <v>1</v>
      </c>
      <c r="B113" s="3">
        <v>712587.27473765402</v>
      </c>
      <c r="C113" s="4">
        <v>62.668133333333301</v>
      </c>
      <c r="D113" s="4">
        <v>24.773997000000001</v>
      </c>
      <c r="E113" s="40">
        <f t="shared" si="9"/>
        <v>11370.807407767919</v>
      </c>
      <c r="F113" s="40">
        <f t="shared" si="10"/>
        <v>28763.516631476705</v>
      </c>
      <c r="G113" s="40">
        <f t="shared" si="11"/>
        <v>2.5295931590422533</v>
      </c>
    </row>
    <row r="114" spans="1:7" x14ac:dyDescent="0.35">
      <c r="A114" t="s">
        <v>160</v>
      </c>
      <c r="B114" s="3">
        <v>235718.27625199119</v>
      </c>
      <c r="C114" s="4">
        <v>32.3102257431458</v>
      </c>
      <c r="D114" s="4">
        <v>12.7323793210051</v>
      </c>
      <c r="E114" s="40">
        <f t="shared" si="9"/>
        <v>7295.4698034567527</v>
      </c>
      <c r="F114" s="40">
        <f t="shared" si="10"/>
        <v>18513.293572955183</v>
      </c>
      <c r="G114" s="40">
        <f t="shared" si="11"/>
        <v>2.5376424098394841</v>
      </c>
    </row>
    <row r="115" spans="1:7" x14ac:dyDescent="0.35">
      <c r="A115" t="s">
        <v>8</v>
      </c>
      <c r="B115" s="3">
        <v>1237.1026820825382</v>
      </c>
      <c r="C115" s="4">
        <v>1</v>
      </c>
      <c r="D115" s="4">
        <v>0.392410744842215</v>
      </c>
      <c r="E115" s="40">
        <f t="shared" si="9"/>
        <v>1237.1026820825382</v>
      </c>
      <c r="F115" s="40">
        <f t="shared" si="10"/>
        <v>3152.5708669877695</v>
      </c>
      <c r="G115" s="40">
        <f t="shared" si="11"/>
        <v>2.5483501997431071</v>
      </c>
    </row>
    <row r="116" spans="1:7" x14ac:dyDescent="0.35">
      <c r="A116" t="s">
        <v>27</v>
      </c>
      <c r="B116" s="3">
        <v>432331.73340148298</v>
      </c>
      <c r="C116" s="4">
        <v>555.44645839822601</v>
      </c>
      <c r="D116" s="4">
        <v>216.68893687376499</v>
      </c>
      <c r="E116" s="40">
        <f t="shared" si="9"/>
        <v>778.3499685068183</v>
      </c>
      <c r="F116" s="40">
        <f t="shared" si="10"/>
        <v>1995.1721561740071</v>
      </c>
      <c r="G116" s="40">
        <f t="shared" si="11"/>
        <v>2.5633355648507736</v>
      </c>
    </row>
    <row r="117" spans="1:7" x14ac:dyDescent="0.35">
      <c r="A117" t="s">
        <v>91</v>
      </c>
      <c r="B117" s="3">
        <v>499966.19087531039</v>
      </c>
      <c r="C117" s="4">
        <v>555.44645839822601</v>
      </c>
      <c r="D117" s="4">
        <v>213.937300305409</v>
      </c>
      <c r="E117" s="40">
        <f t="shared" si="9"/>
        <v>900.11590373101421</v>
      </c>
      <c r="F117" s="40">
        <f t="shared" si="10"/>
        <v>2336.9753201595845</v>
      </c>
      <c r="G117" s="40">
        <f t="shared" si="11"/>
        <v>2.5963048874847496</v>
      </c>
    </row>
    <row r="118" spans="1:7" x14ac:dyDescent="0.35">
      <c r="A118" t="s">
        <v>79</v>
      </c>
      <c r="B118" s="3">
        <v>8860736.4496382326</v>
      </c>
      <c r="C118" s="4">
        <v>9011.1341772519409</v>
      </c>
      <c r="D118" s="4">
        <v>3464.7700560268599</v>
      </c>
      <c r="E118" s="40">
        <f t="shared" si="9"/>
        <v>983.30978935000451</v>
      </c>
      <c r="F118" s="40">
        <f t="shared" si="10"/>
        <v>2557.3808092185677</v>
      </c>
      <c r="G118" s="40">
        <f t="shared" si="11"/>
        <v>2.6007885174305736</v>
      </c>
    </row>
    <row r="119" spans="1:7" x14ac:dyDescent="0.35">
      <c r="A119" t="s">
        <v>72</v>
      </c>
      <c r="B119" s="3">
        <v>689214.38310870784</v>
      </c>
      <c r="C119" s="4">
        <v>555.44645839822601</v>
      </c>
      <c r="D119" s="4">
        <v>213.02545067656001</v>
      </c>
      <c r="E119" s="40">
        <f t="shared" si="9"/>
        <v>1240.8295573550624</v>
      </c>
      <c r="F119" s="40">
        <f t="shared" si="10"/>
        <v>3235.3616946697753</v>
      </c>
      <c r="G119" s="40">
        <f t="shared" si="11"/>
        <v>2.6074182997109077</v>
      </c>
    </row>
    <row r="120" spans="1:7" x14ac:dyDescent="0.35">
      <c r="A120" t="s">
        <v>109</v>
      </c>
      <c r="B120" s="3">
        <v>570655.98860721698</v>
      </c>
      <c r="C120" s="4">
        <v>107.989166666667</v>
      </c>
      <c r="D120" s="4">
        <v>41.250307033105003</v>
      </c>
      <c r="E120" s="40">
        <f t="shared" si="9"/>
        <v>5284.3818155266981</v>
      </c>
      <c r="F120" s="40">
        <f t="shared" si="10"/>
        <v>13833.981602833719</v>
      </c>
      <c r="G120" s="40">
        <f t="shared" si="11"/>
        <v>2.6178997062979779</v>
      </c>
    </row>
    <row r="121" spans="1:7" x14ac:dyDescent="0.35">
      <c r="A121" t="s">
        <v>41</v>
      </c>
      <c r="B121" s="3">
        <v>30099.245039032805</v>
      </c>
      <c r="C121" s="4">
        <v>60.326207643202203</v>
      </c>
      <c r="D121" s="4">
        <v>22.802937855267601</v>
      </c>
      <c r="E121" s="40">
        <f t="shared" si="9"/>
        <v>498.94144211839097</v>
      </c>
      <c r="F121" s="40">
        <f t="shared" si="10"/>
        <v>1319.9722434922883</v>
      </c>
      <c r="G121" s="40">
        <f t="shared" si="11"/>
        <v>2.6455454128804949</v>
      </c>
    </row>
    <row r="122" spans="1:7" x14ac:dyDescent="0.35">
      <c r="A122" t="s">
        <v>83</v>
      </c>
      <c r="B122" s="3">
        <v>455555.44235929003</v>
      </c>
      <c r="C122" s="4">
        <v>555.44645839822601</v>
      </c>
      <c r="D122" s="4">
        <v>208.79359520718401</v>
      </c>
      <c r="E122" s="40">
        <f t="shared" si="9"/>
        <v>820.1608552388692</v>
      </c>
      <c r="F122" s="40">
        <f t="shared" si="10"/>
        <v>2181.8458650862658</v>
      </c>
      <c r="G122" s="40">
        <f t="shared" si="11"/>
        <v>2.660265789508828</v>
      </c>
    </row>
    <row r="123" spans="1:7" x14ac:dyDescent="0.35">
      <c r="A123" t="s">
        <v>149</v>
      </c>
      <c r="B123" s="3">
        <v>3382460.6173879532</v>
      </c>
      <c r="C123" s="4">
        <v>344.70583333333298</v>
      </c>
      <c r="D123" s="4">
        <v>129.363011322055</v>
      </c>
      <c r="E123" s="40">
        <f t="shared" si="9"/>
        <v>9812.6004561027839</v>
      </c>
      <c r="F123" s="40">
        <f t="shared" si="10"/>
        <v>26147.046074609119</v>
      </c>
      <c r="G123" s="40">
        <f t="shared" si="11"/>
        <v>2.6646398364612307</v>
      </c>
    </row>
    <row r="124" spans="1:7" x14ac:dyDescent="0.35">
      <c r="A124" t="s">
        <v>116</v>
      </c>
      <c r="B124" s="3">
        <v>171259.83213093618</v>
      </c>
      <c r="C124" s="4">
        <v>52.661429953968302</v>
      </c>
      <c r="D124" s="4">
        <v>19.646540033811799</v>
      </c>
      <c r="E124" s="40">
        <f t="shared" si="9"/>
        <v>3252.0923241285986</v>
      </c>
      <c r="F124" s="40">
        <f t="shared" si="10"/>
        <v>8717.0479807740758</v>
      </c>
      <c r="G124" s="40">
        <f t="shared" si="11"/>
        <v>2.6804429616277323</v>
      </c>
    </row>
    <row r="125" spans="1:7" x14ac:dyDescent="0.35">
      <c r="A125" t="s">
        <v>120</v>
      </c>
      <c r="B125" s="3">
        <v>139472.88951484486</v>
      </c>
      <c r="C125" s="4">
        <v>83.466201916666705</v>
      </c>
      <c r="D125" s="4">
        <v>30.678819311073401</v>
      </c>
      <c r="E125" s="40">
        <f t="shared" si="9"/>
        <v>1671.0103768001288</v>
      </c>
      <c r="F125" s="40">
        <f t="shared" si="10"/>
        <v>4546.227418357742</v>
      </c>
      <c r="G125" s="40">
        <f t="shared" si="11"/>
        <v>2.7206458328903129</v>
      </c>
    </row>
    <row r="126" spans="1:7" x14ac:dyDescent="0.35">
      <c r="A126" t="s">
        <v>71</v>
      </c>
      <c r="B126" s="3">
        <v>315922.35657175997</v>
      </c>
      <c r="C126" s="4">
        <v>52.107108333333301</v>
      </c>
      <c r="D126" s="4">
        <v>19.126524931088099</v>
      </c>
      <c r="E126" s="40">
        <f t="shared" si="9"/>
        <v>6062.941634580442</v>
      </c>
      <c r="F126" s="40">
        <f t="shared" si="10"/>
        <v>16517.499007792176</v>
      </c>
      <c r="G126" s="40">
        <f t="shared" si="11"/>
        <v>2.7243374591606462</v>
      </c>
    </row>
    <row r="127" spans="1:7" x14ac:dyDescent="0.35">
      <c r="A127" t="s">
        <v>102</v>
      </c>
      <c r="B127" s="3">
        <v>673978.14279521303</v>
      </c>
      <c r="C127" s="4">
        <v>861.09341216666701</v>
      </c>
      <c r="D127" s="4">
        <v>315.25978537028499</v>
      </c>
      <c r="E127" s="40">
        <f t="shared" si="9"/>
        <v>782.70038217963133</v>
      </c>
      <c r="F127" s="40">
        <f t="shared" si="10"/>
        <v>2137.8500337542237</v>
      </c>
      <c r="G127" s="40">
        <f t="shared" si="11"/>
        <v>2.731377270828498</v>
      </c>
    </row>
    <row r="128" spans="1:7" x14ac:dyDescent="0.35">
      <c r="A128" t="s">
        <v>141</v>
      </c>
      <c r="B128" s="3">
        <v>279208.34753737121</v>
      </c>
      <c r="C128" s="4">
        <v>732.33333333333303</v>
      </c>
      <c r="D128" s="4">
        <v>261.64496399270598</v>
      </c>
      <c r="E128" s="40">
        <f t="shared" si="9"/>
        <v>381.25855376063447</v>
      </c>
      <c r="F128" s="40">
        <f t="shared" si="10"/>
        <v>1067.1267785041521</v>
      </c>
      <c r="G128" s="40">
        <f t="shared" si="11"/>
        <v>2.7989582606823982</v>
      </c>
    </row>
    <row r="129" spans="1:7" x14ac:dyDescent="0.35">
      <c r="A129" t="s">
        <v>76</v>
      </c>
      <c r="B129" s="3">
        <v>6125877.6750578685</v>
      </c>
      <c r="C129" s="4">
        <v>4051.1669002816202</v>
      </c>
      <c r="D129" s="4">
        <v>1438.84892352358</v>
      </c>
      <c r="E129" s="40">
        <f t="shared" si="9"/>
        <v>1512.1267096233489</v>
      </c>
      <c r="F129" s="40">
        <f t="shared" si="10"/>
        <v>4257.4849762936055</v>
      </c>
      <c r="G129" s="40">
        <f t="shared" si="11"/>
        <v>2.8155609904900691</v>
      </c>
    </row>
    <row r="130" spans="1:7" x14ac:dyDescent="0.35">
      <c r="A130" t="s">
        <v>123</v>
      </c>
      <c r="B130" s="3">
        <v>44802.783376823601</v>
      </c>
      <c r="C130" s="4">
        <v>7.4625111984126997</v>
      </c>
      <c r="D130" s="4">
        <v>2.6352489115006099</v>
      </c>
      <c r="E130" s="40">
        <f t="shared" si="9"/>
        <v>6003.7140562486929</v>
      </c>
      <c r="F130" s="40">
        <f t="shared" si="10"/>
        <v>17001.347835226392</v>
      </c>
      <c r="G130" s="40">
        <f t="shared" si="11"/>
        <v>2.8318050586588668</v>
      </c>
    </row>
    <row r="131" spans="1:7" x14ac:dyDescent="0.35">
      <c r="A131" t="s">
        <v>51</v>
      </c>
      <c r="B131" s="3">
        <v>479750.26492223993</v>
      </c>
      <c r="C131" s="4">
        <v>116.593791666667</v>
      </c>
      <c r="D131" s="4">
        <v>40.828492253475403</v>
      </c>
      <c r="E131" s="40">
        <f t="shared" ref="E131:E163" si="12">B131/C131</f>
        <v>4114.7153554608667</v>
      </c>
      <c r="F131" s="40">
        <f t="shared" ref="F131:F163" si="13">B131/D131</f>
        <v>11750.379170110124</v>
      </c>
      <c r="G131" s="40">
        <f t="shared" ref="G131:G162" si="14">F131/E131</f>
        <v>2.8556967262669932</v>
      </c>
    </row>
    <row r="132" spans="1:7" x14ac:dyDescent="0.35">
      <c r="A132" t="s">
        <v>158</v>
      </c>
      <c r="B132" s="3">
        <v>484501.28487823857</v>
      </c>
      <c r="C132" s="4">
        <v>1782.8768749999999</v>
      </c>
      <c r="D132" s="4">
        <v>621.55885456181602</v>
      </c>
      <c r="E132" s="40">
        <f t="shared" si="12"/>
        <v>271.75252069957918</v>
      </c>
      <c r="F132" s="40">
        <f t="shared" si="13"/>
        <v>779.49381836061252</v>
      </c>
      <c r="G132" s="40">
        <f t="shared" si="14"/>
        <v>2.8683959079898962</v>
      </c>
    </row>
    <row r="133" spans="1:7" x14ac:dyDescent="0.35">
      <c r="A133" t="s">
        <v>75</v>
      </c>
      <c r="B133" s="3">
        <v>2806597.5258208439</v>
      </c>
      <c r="C133" s="4">
        <v>3727.0689948461199</v>
      </c>
      <c r="D133" s="4">
        <v>1292.0618899296801</v>
      </c>
      <c r="E133" s="40">
        <f t="shared" si="12"/>
        <v>753.03074069781746</v>
      </c>
      <c r="F133" s="40">
        <f t="shared" si="13"/>
        <v>2172.1850537466062</v>
      </c>
      <c r="G133" s="40">
        <f t="shared" si="14"/>
        <v>2.8845901453288465</v>
      </c>
    </row>
    <row r="134" spans="1:7" x14ac:dyDescent="0.35">
      <c r="A134" t="s">
        <v>113</v>
      </c>
      <c r="B134" s="3">
        <v>63754.724489765933</v>
      </c>
      <c r="C134" s="4">
        <v>31.5532123338754</v>
      </c>
      <c r="D134" s="4">
        <v>10.9370235693096</v>
      </c>
      <c r="E134" s="40">
        <f t="shared" si="12"/>
        <v>2020.5462383720317</v>
      </c>
      <c r="F134" s="40">
        <f t="shared" si="13"/>
        <v>5829.2573007402279</v>
      </c>
      <c r="G134" s="40">
        <f t="shared" si="14"/>
        <v>2.8849907960715124</v>
      </c>
    </row>
    <row r="135" spans="1:7" x14ac:dyDescent="0.35">
      <c r="A135" t="s">
        <v>12</v>
      </c>
      <c r="B135" s="3">
        <v>20143.0980371365</v>
      </c>
      <c r="C135" s="4">
        <v>27.429386594166701</v>
      </c>
      <c r="D135" s="4">
        <v>9.3551789277060102</v>
      </c>
      <c r="E135" s="40">
        <f t="shared" si="12"/>
        <v>734.36195767572337</v>
      </c>
      <c r="F135" s="40">
        <f t="shared" si="13"/>
        <v>2153.1494151844945</v>
      </c>
      <c r="G135" s="40">
        <f t="shared" si="14"/>
        <v>2.9320002114478725</v>
      </c>
    </row>
    <row r="136" spans="1:7" x14ac:dyDescent="0.35">
      <c r="A136" t="s">
        <v>34</v>
      </c>
      <c r="B136" s="3">
        <v>10223690.101339849</v>
      </c>
      <c r="C136" s="4">
        <v>2472.4840511423499</v>
      </c>
      <c r="D136" s="4">
        <v>838.23066646962695</v>
      </c>
      <c r="E136" s="40">
        <f t="shared" si="12"/>
        <v>4134.9872799447367</v>
      </c>
      <c r="F136" s="40">
        <f t="shared" si="13"/>
        <v>12196.750262548765</v>
      </c>
      <c r="G136" s="40">
        <f t="shared" si="14"/>
        <v>2.9496463802209743</v>
      </c>
    </row>
    <row r="137" spans="1:7" x14ac:dyDescent="0.35">
      <c r="A137" t="s">
        <v>87</v>
      </c>
      <c r="B137" s="3">
        <v>55436453.245845854</v>
      </c>
      <c r="C137" s="4">
        <v>14236.938773481799</v>
      </c>
      <c r="D137" s="4">
        <v>4762.6371056244598</v>
      </c>
      <c r="E137" s="40">
        <f t="shared" si="12"/>
        <v>3893.8464320085195</v>
      </c>
      <c r="F137" s="40">
        <f t="shared" si="13"/>
        <v>11639.865061391703</v>
      </c>
      <c r="G137" s="40">
        <f t="shared" si="14"/>
        <v>2.9892974118621418</v>
      </c>
    </row>
    <row r="138" spans="1:7" x14ac:dyDescent="0.35">
      <c r="A138" t="s">
        <v>52</v>
      </c>
      <c r="B138" s="3">
        <v>71140.083937874006</v>
      </c>
      <c r="C138" s="4">
        <v>16.8020517223502</v>
      </c>
      <c r="D138" s="4">
        <v>5.6170598646524903</v>
      </c>
      <c r="E138" s="40">
        <f t="shared" si="12"/>
        <v>4234.0117215115461</v>
      </c>
      <c r="F138" s="40">
        <f t="shared" si="13"/>
        <v>12665.003694468409</v>
      </c>
      <c r="G138" s="40">
        <f t="shared" si="14"/>
        <v>2.9912538102154782</v>
      </c>
    </row>
    <row r="139" spans="1:7" x14ac:dyDescent="0.35">
      <c r="A139" t="s">
        <v>134</v>
      </c>
      <c r="B139" s="3">
        <v>45242.959512352099</v>
      </c>
      <c r="C139" s="4">
        <v>4.8283701472094203</v>
      </c>
      <c r="D139" s="4">
        <v>1.6078300000000001</v>
      </c>
      <c r="E139" s="40">
        <f t="shared" si="12"/>
        <v>9370.2342887900759</v>
      </c>
      <c r="F139" s="40">
        <f t="shared" si="13"/>
        <v>28139.143760442395</v>
      </c>
      <c r="G139" s="40">
        <f t="shared" si="14"/>
        <v>3.0030352383084158</v>
      </c>
    </row>
    <row r="140" spans="1:7" x14ac:dyDescent="0.35">
      <c r="A140" t="s">
        <v>4</v>
      </c>
      <c r="B140" s="3">
        <v>21583778.080231316</v>
      </c>
      <c r="C140" s="4">
        <v>8401.3347661396601</v>
      </c>
      <c r="D140" s="4">
        <v>2777.12484696826</v>
      </c>
      <c r="E140" s="40">
        <f t="shared" si="12"/>
        <v>2569.0891603583691</v>
      </c>
      <c r="F140" s="40">
        <f t="shared" si="13"/>
        <v>7771.986953987308</v>
      </c>
      <c r="G140" s="40">
        <f t="shared" si="14"/>
        <v>3.0251916024989858</v>
      </c>
    </row>
    <row r="141" spans="1:7" x14ac:dyDescent="0.35">
      <c r="A141" t="s">
        <v>82</v>
      </c>
      <c r="B141" s="3">
        <v>58010352.584370203</v>
      </c>
      <c r="C141" s="4">
        <v>22602.05</v>
      </c>
      <c r="D141" s="4">
        <v>7470.36220923569</v>
      </c>
      <c r="E141" s="40">
        <f t="shared" si="12"/>
        <v>2566.5969495851132</v>
      </c>
      <c r="F141" s="40">
        <f t="shared" si="13"/>
        <v>7765.4002522998653</v>
      </c>
      <c r="G141" s="40">
        <f t="shared" si="14"/>
        <v>3.025562799626615</v>
      </c>
    </row>
    <row r="142" spans="1:7" x14ac:dyDescent="0.35">
      <c r="A142" t="s">
        <v>140</v>
      </c>
      <c r="B142" s="3">
        <v>12898.161322102738</v>
      </c>
      <c r="C142" s="4">
        <v>2.0376083333333299</v>
      </c>
      <c r="D142" s="4">
        <v>0.667231328443184</v>
      </c>
      <c r="E142" s="40">
        <f t="shared" si="12"/>
        <v>6330.0493579168842</v>
      </c>
      <c r="F142" s="40">
        <f t="shared" si="13"/>
        <v>19330.868879009839</v>
      </c>
      <c r="G142" s="40">
        <f t="shared" si="14"/>
        <v>3.0538259318362271</v>
      </c>
    </row>
    <row r="143" spans="1:7" x14ac:dyDescent="0.35">
      <c r="A143" t="s">
        <v>85</v>
      </c>
      <c r="B143" s="3">
        <v>34482.0361983806</v>
      </c>
      <c r="C143" s="4">
        <v>48.151780637907301</v>
      </c>
      <c r="D143" s="4">
        <v>15.7106287874213</v>
      </c>
      <c r="E143" s="40">
        <f t="shared" si="12"/>
        <v>716.11134088019071</v>
      </c>
      <c r="F143" s="40">
        <f t="shared" si="13"/>
        <v>2194.822159249833</v>
      </c>
      <c r="G143" s="40">
        <f t="shared" si="14"/>
        <v>3.0649174701689841</v>
      </c>
    </row>
    <row r="144" spans="1:7" x14ac:dyDescent="0.35">
      <c r="A144" t="s">
        <v>136</v>
      </c>
      <c r="B144" s="3">
        <v>8057.730907482679</v>
      </c>
      <c r="C144" s="4">
        <v>1.7000166666666701</v>
      </c>
      <c r="D144" s="4">
        <v>0.55398808849472003</v>
      </c>
      <c r="E144" s="40">
        <f t="shared" si="12"/>
        <v>4739.7952417031183</v>
      </c>
      <c r="F144" s="40">
        <f t="shared" si="13"/>
        <v>14544.953356988064</v>
      </c>
      <c r="G144" s="40">
        <f t="shared" si="14"/>
        <v>3.068688121591034</v>
      </c>
    </row>
    <row r="145" spans="1:7" x14ac:dyDescent="0.35">
      <c r="A145" t="s">
        <v>62</v>
      </c>
      <c r="B145" s="3">
        <v>2038445.7357197837</v>
      </c>
      <c r="C145" s="4">
        <v>482.98794659023503</v>
      </c>
      <c r="D145" s="4">
        <v>156.62289542291299</v>
      </c>
      <c r="E145" s="40">
        <f t="shared" si="12"/>
        <v>4220.4898695933562</v>
      </c>
      <c r="F145" s="40">
        <f t="shared" si="13"/>
        <v>13014.992030479161</v>
      </c>
      <c r="G145" s="40">
        <f t="shared" si="14"/>
        <v>3.083763362221541</v>
      </c>
    </row>
    <row r="146" spans="1:7" x14ac:dyDescent="0.35">
      <c r="A146" t="s">
        <v>66</v>
      </c>
      <c r="B146" s="3">
        <v>11968.016521451886</v>
      </c>
      <c r="C146" s="4">
        <v>2.53411083333333</v>
      </c>
      <c r="D146" s="4">
        <v>0.82009199489474305</v>
      </c>
      <c r="E146" s="40">
        <f t="shared" si="12"/>
        <v>4722.7675932821548</v>
      </c>
      <c r="F146" s="40">
        <f t="shared" si="13"/>
        <v>14593.504870131008</v>
      </c>
      <c r="G146" s="40">
        <f t="shared" si="14"/>
        <v>3.0900323977172555</v>
      </c>
    </row>
    <row r="147" spans="1:7" x14ac:dyDescent="0.35">
      <c r="A147" t="s">
        <v>155</v>
      </c>
      <c r="B147" s="3">
        <v>1758733.5732177689</v>
      </c>
      <c r="C147" s="4">
        <v>3334.75225490196</v>
      </c>
      <c r="D147" s="4">
        <v>1065.1446183939699</v>
      </c>
      <c r="E147" s="40">
        <f t="shared" si="12"/>
        <v>527.39557207960411</v>
      </c>
      <c r="F147" s="40">
        <f t="shared" si="13"/>
        <v>1651.1688111137394</v>
      </c>
      <c r="G147" s="40">
        <f t="shared" si="14"/>
        <v>3.1307976375359385</v>
      </c>
    </row>
    <row r="148" spans="1:7" x14ac:dyDescent="0.35">
      <c r="A148" t="s">
        <v>45</v>
      </c>
      <c r="B148" s="3">
        <v>4235421.404588718</v>
      </c>
      <c r="C148" s="4">
        <v>7931.6317497372802</v>
      </c>
      <c r="D148" s="4">
        <v>2487.7060111292499</v>
      </c>
      <c r="E148" s="40">
        <f t="shared" si="12"/>
        <v>533.99118091041078</v>
      </c>
      <c r="F148" s="40">
        <f t="shared" si="13"/>
        <v>1702.5409697290252</v>
      </c>
      <c r="G148" s="40">
        <f t="shared" si="14"/>
        <v>3.1883316253020015</v>
      </c>
    </row>
    <row r="149" spans="1:7" x14ac:dyDescent="0.35">
      <c r="A149" t="s">
        <v>163</v>
      </c>
      <c r="B149" s="3">
        <v>9102.1308400612743</v>
      </c>
      <c r="C149" s="4">
        <v>2.64686666666667</v>
      </c>
      <c r="D149" s="4">
        <v>0.82613127929760599</v>
      </c>
      <c r="E149" s="40">
        <f t="shared" si="12"/>
        <v>3438.8323955600067</v>
      </c>
      <c r="F149" s="40">
        <f t="shared" si="13"/>
        <v>11017.7777650546</v>
      </c>
      <c r="G149" s="40">
        <f t="shared" si="14"/>
        <v>3.2039298510971417</v>
      </c>
    </row>
    <row r="150" spans="1:7" x14ac:dyDescent="0.35">
      <c r="A150" t="s">
        <v>96</v>
      </c>
      <c r="B150" s="3">
        <v>57115.270208676688</v>
      </c>
      <c r="C150" s="4">
        <v>35.677500000000002</v>
      </c>
      <c r="D150" s="4">
        <v>11.065829510450399</v>
      </c>
      <c r="E150" s="40">
        <f t="shared" si="12"/>
        <v>1600.8764686056109</v>
      </c>
      <c r="F150" s="40">
        <f t="shared" si="13"/>
        <v>5161.4088356176017</v>
      </c>
      <c r="G150" s="40">
        <f t="shared" si="14"/>
        <v>3.2241143753666837</v>
      </c>
    </row>
    <row r="151" spans="1:7" x14ac:dyDescent="0.35">
      <c r="A151" t="s">
        <v>38</v>
      </c>
      <c r="B151" s="3">
        <v>662948.92985694518</v>
      </c>
      <c r="C151" s="4">
        <v>162.46485873677801</v>
      </c>
      <c r="D151" s="4">
        <v>50.344797957294197</v>
      </c>
      <c r="E151" s="40">
        <f t="shared" si="12"/>
        <v>4080.5681610879337</v>
      </c>
      <c r="F151" s="40">
        <f t="shared" si="13"/>
        <v>13168.17142496634</v>
      </c>
      <c r="G151" s="40">
        <f t="shared" si="14"/>
        <v>3.2270436138127221</v>
      </c>
    </row>
    <row r="152" spans="1:7" x14ac:dyDescent="0.35">
      <c r="A152" t="s">
        <v>154</v>
      </c>
      <c r="B152" s="3">
        <v>140255.75827903338</v>
      </c>
      <c r="C152" s="4">
        <v>68.389467093542095</v>
      </c>
      <c r="D152" s="4">
        <v>21.090735786370999</v>
      </c>
      <c r="E152" s="40">
        <f t="shared" si="12"/>
        <v>2050.8385902056179</v>
      </c>
      <c r="F152" s="40">
        <f t="shared" si="13"/>
        <v>6650.1121487505316</v>
      </c>
      <c r="G152" s="40">
        <f t="shared" si="14"/>
        <v>3.2426306880073819</v>
      </c>
    </row>
    <row r="153" spans="1:7" x14ac:dyDescent="0.35">
      <c r="A153" t="s">
        <v>10</v>
      </c>
      <c r="B153" s="3">
        <v>108407.18835488065</v>
      </c>
      <c r="C153" s="4">
        <v>108.930134109273</v>
      </c>
      <c r="D153" s="4">
        <v>32.559619112972598</v>
      </c>
      <c r="E153" s="40">
        <f t="shared" si="12"/>
        <v>995.19925538815778</v>
      </c>
      <c r="F153" s="40">
        <f t="shared" si="13"/>
        <v>3329.4980502916392</v>
      </c>
      <c r="G153" s="40">
        <f t="shared" si="14"/>
        <v>3.3455592257181044</v>
      </c>
    </row>
    <row r="154" spans="1:7" x14ac:dyDescent="0.35">
      <c r="A154" t="s">
        <v>21</v>
      </c>
      <c r="B154" s="3">
        <v>221802.95508712955</v>
      </c>
      <c r="C154" s="4">
        <v>68.389467093542095</v>
      </c>
      <c r="D154" s="4">
        <v>19.099272534126701</v>
      </c>
      <c r="E154" s="40">
        <f t="shared" si="12"/>
        <v>3243.2326864566844</v>
      </c>
      <c r="F154" s="40">
        <f t="shared" si="13"/>
        <v>11613.162474686438</v>
      </c>
      <c r="G154" s="40">
        <f t="shared" si="14"/>
        <v>3.5807367516926818</v>
      </c>
    </row>
    <row r="155" spans="1:7" x14ac:dyDescent="0.35">
      <c r="A155" t="s">
        <v>157</v>
      </c>
      <c r="B155" s="3">
        <v>163118.9930326801</v>
      </c>
      <c r="C155" s="4">
        <v>121.824068875756</v>
      </c>
      <c r="D155" s="4">
        <v>33.621602015613298</v>
      </c>
      <c r="E155" s="40">
        <f t="shared" si="12"/>
        <v>1338.9718020257501</v>
      </c>
      <c r="F155" s="40">
        <f t="shared" si="13"/>
        <v>4851.6127505444392</v>
      </c>
      <c r="G155" s="40">
        <f t="shared" si="14"/>
        <v>3.6233867981419499</v>
      </c>
    </row>
    <row r="156" spans="1:7" x14ac:dyDescent="0.35">
      <c r="A156" t="s">
        <v>22</v>
      </c>
      <c r="B156" s="3">
        <v>1959814.6770165074</v>
      </c>
      <c r="C156" s="4">
        <v>1429.8079752010699</v>
      </c>
      <c r="D156" s="4">
        <v>380.70517491689202</v>
      </c>
      <c r="E156" s="40">
        <f t="shared" si="12"/>
        <v>1370.6838337790807</v>
      </c>
      <c r="F156" s="40">
        <f t="shared" si="13"/>
        <v>5147.8540512204363</v>
      </c>
      <c r="G156" s="40">
        <f t="shared" si="14"/>
        <v>3.7556830571404691</v>
      </c>
    </row>
    <row r="157" spans="1:7" x14ac:dyDescent="0.35">
      <c r="A157" t="s">
        <v>46</v>
      </c>
      <c r="B157" s="3">
        <v>7564.5789502657835</v>
      </c>
      <c r="C157" s="4">
        <v>9.1512166666666701</v>
      </c>
      <c r="D157" s="4">
        <v>2.2846458275585402</v>
      </c>
      <c r="E157" s="40">
        <f t="shared" si="12"/>
        <v>826.62002505303815</v>
      </c>
      <c r="F157" s="40">
        <f t="shared" si="13"/>
        <v>3311.0510430185941</v>
      </c>
      <c r="G157" s="40">
        <f t="shared" si="14"/>
        <v>4.0055296782897898</v>
      </c>
    </row>
    <row r="158" spans="1:7" x14ac:dyDescent="0.35">
      <c r="A158" t="s">
        <v>121</v>
      </c>
      <c r="B158" s="3">
        <v>90052.761434807369</v>
      </c>
      <c r="C158" s="4">
        <v>68.840320327700994</v>
      </c>
      <c r="D158" s="4">
        <v>17.138939566723099</v>
      </c>
      <c r="E158" s="40">
        <f t="shared" si="12"/>
        <v>1308.1397792184678</v>
      </c>
      <c r="F158" s="40">
        <f t="shared" si="13"/>
        <v>5254.2784857969555</v>
      </c>
      <c r="G158" s="40">
        <f t="shared" si="14"/>
        <v>4.0166032478089306</v>
      </c>
    </row>
    <row r="159" spans="1:7" x14ac:dyDescent="0.35">
      <c r="A159" t="s">
        <v>48</v>
      </c>
      <c r="B159" s="3">
        <v>84234.981748909093</v>
      </c>
      <c r="C159" s="4">
        <v>27.200492333333301</v>
      </c>
      <c r="D159" s="4">
        <v>6.6698896892164701</v>
      </c>
      <c r="E159" s="40">
        <f t="shared" si="12"/>
        <v>3096.8182750751876</v>
      </c>
      <c r="F159" s="40">
        <f t="shared" si="13"/>
        <v>12629.141661082615</v>
      </c>
      <c r="G159" s="40">
        <f t="shared" si="14"/>
        <v>4.0781022776597995</v>
      </c>
    </row>
    <row r="160" spans="1:7" x14ac:dyDescent="0.35">
      <c r="A160" t="s">
        <v>122</v>
      </c>
      <c r="B160" s="3">
        <v>37917.1041455343</v>
      </c>
      <c r="C160" s="4">
        <v>72.083247177304003</v>
      </c>
      <c r="D160" s="4">
        <v>16.912757482166999</v>
      </c>
      <c r="E160" s="40">
        <f t="shared" si="12"/>
        <v>526.01825847646899</v>
      </c>
      <c r="F160" s="40">
        <f t="shared" si="13"/>
        <v>2241.9232455449396</v>
      </c>
      <c r="G160" s="40">
        <f t="shared" si="14"/>
        <v>4.2620635489694321</v>
      </c>
    </row>
    <row r="161" spans="1:7" x14ac:dyDescent="0.35">
      <c r="A161" t="s">
        <v>28</v>
      </c>
      <c r="B161" s="3">
        <v>23817.380094648699</v>
      </c>
      <c r="C161" s="4">
        <v>24.3289109018116</v>
      </c>
      <c r="D161" s="4">
        <v>5.5925422678299599</v>
      </c>
      <c r="E161" s="40">
        <f t="shared" si="12"/>
        <v>978.97436472896902</v>
      </c>
      <c r="F161" s="40">
        <f t="shared" si="13"/>
        <v>4258.775160565825</v>
      </c>
      <c r="G161" s="40">
        <f t="shared" si="14"/>
        <v>4.3502417570912346</v>
      </c>
    </row>
    <row r="162" spans="1:7" x14ac:dyDescent="0.35">
      <c r="A162" t="s">
        <v>63</v>
      </c>
      <c r="B162" s="3">
        <v>12339096.555721095</v>
      </c>
      <c r="C162" s="4">
        <v>8069.6062365591397</v>
      </c>
      <c r="D162" s="4">
        <v>1784.42425317537</v>
      </c>
      <c r="E162" s="40">
        <f t="shared" si="12"/>
        <v>1529.0828565858817</v>
      </c>
      <c r="F162" s="40">
        <f t="shared" si="13"/>
        <v>6914.8895133899696</v>
      </c>
      <c r="G162" s="40">
        <f t="shared" si="14"/>
        <v>4.5222464457089355</v>
      </c>
    </row>
    <row r="163" spans="1:7" x14ac:dyDescent="0.35">
      <c r="A163" t="s">
        <v>89</v>
      </c>
      <c r="B163" s="3">
        <v>45084.717744764355</v>
      </c>
      <c r="C163" s="4">
        <v>17.767290421810699</v>
      </c>
      <c r="D163" s="4">
        <v>3.8750729463849201</v>
      </c>
      <c r="E163" s="40">
        <f t="shared" si="12"/>
        <v>2537.5122865903872</v>
      </c>
      <c r="F163" s="40">
        <f t="shared" si="13"/>
        <v>11634.546850743589</v>
      </c>
      <c r="G163" s="40">
        <f t="shared" ref="G163:G194" si="15">F163/E163</f>
        <v>4.5850208931901308</v>
      </c>
    </row>
    <row r="165" spans="1:7" x14ac:dyDescent="0.35">
      <c r="A165" t="s">
        <v>13</v>
      </c>
    </row>
    <row r="166" spans="1:7" x14ac:dyDescent="0.35">
      <c r="A166" t="s">
        <v>84</v>
      </c>
    </row>
  </sheetData>
  <sortState xmlns:xlrd2="http://schemas.microsoft.com/office/spreadsheetml/2017/richdata2" ref="A3:G163">
    <sortCondition ref="G3:G163"/>
  </sortState>
  <mergeCells count="1"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E073-7B20-DB42-BAD6-4DC147058CDC}">
  <dimension ref="A1:AW89"/>
  <sheetViews>
    <sheetView zoomScale="70" zoomScaleNormal="70" workbookViewId="0">
      <pane xSplit="2" ySplit="2" topLeftCell="AE12" activePane="bottomRight" state="frozen"/>
      <selection pane="topRight" activeCell="C1" sqref="C1"/>
      <selection pane="bottomLeft" activeCell="A3" sqref="A3"/>
      <selection pane="bottomRight" activeCell="AV15" sqref="AV15"/>
    </sheetView>
  </sheetViews>
  <sheetFormatPr defaultColWidth="8.81640625" defaultRowHeight="14.5" x14ac:dyDescent="0.35"/>
  <cols>
    <col min="2" max="2" width="21.81640625" customWidth="1"/>
    <col min="3" max="5" width="9.6328125" bestFit="1" customWidth="1"/>
    <col min="6" max="6" width="9" bestFit="1" customWidth="1"/>
    <col min="7" max="11" width="9.6328125" bestFit="1" customWidth="1"/>
    <col min="12" max="12" width="9" bestFit="1" customWidth="1"/>
    <col min="13" max="13" width="9.6328125" bestFit="1" customWidth="1"/>
    <col min="14" max="32" width="9" bestFit="1" customWidth="1"/>
    <col min="33" max="33" width="11.1796875" customWidth="1"/>
    <col min="34" max="35" width="11" customWidth="1"/>
    <col min="36" max="38" width="12.453125" customWidth="1"/>
    <col min="39" max="41" width="8.81640625" style="2"/>
    <col min="42" max="42" width="23.1796875" customWidth="1"/>
    <col min="43" max="43" width="11.453125" customWidth="1"/>
    <col min="44" max="44" width="10.6328125" customWidth="1"/>
    <col min="45" max="45" width="11.1796875" customWidth="1"/>
  </cols>
  <sheetData>
    <row r="1" spans="1:49" x14ac:dyDescent="0.35">
      <c r="A1" s="11" t="s">
        <v>177</v>
      </c>
      <c r="AG1" s="45" t="s">
        <v>178</v>
      </c>
      <c r="AH1" s="45"/>
      <c r="AI1" s="45"/>
      <c r="AJ1" s="45" t="s">
        <v>179</v>
      </c>
      <c r="AK1" s="45"/>
      <c r="AL1" s="45"/>
      <c r="AM1" s="45" t="s">
        <v>180</v>
      </c>
      <c r="AN1" s="45"/>
      <c r="AO1" s="46"/>
      <c r="AP1" s="47" t="s">
        <v>170</v>
      </c>
      <c r="AQ1" s="48"/>
      <c r="AR1" s="48"/>
      <c r="AS1" s="48"/>
    </row>
    <row r="2" spans="1:49" s="12" customFormat="1" x14ac:dyDescent="0.35">
      <c r="A2" s="12" t="s">
        <v>176</v>
      </c>
      <c r="B2" s="12" t="s">
        <v>111</v>
      </c>
      <c r="C2" s="13">
        <v>1990</v>
      </c>
      <c r="D2" s="13">
        <f>C2+1</f>
        <v>1991</v>
      </c>
      <c r="E2" s="13">
        <f t="shared" ref="E2:AF2" si="0">D2+1</f>
        <v>1992</v>
      </c>
      <c r="F2" s="13">
        <f t="shared" si="0"/>
        <v>1993</v>
      </c>
      <c r="G2" s="13">
        <f t="shared" si="0"/>
        <v>1994</v>
      </c>
      <c r="H2" s="13">
        <f t="shared" si="0"/>
        <v>1995</v>
      </c>
      <c r="I2" s="13">
        <f t="shared" si="0"/>
        <v>1996</v>
      </c>
      <c r="J2" s="13">
        <f t="shared" si="0"/>
        <v>1997</v>
      </c>
      <c r="K2" s="13">
        <f t="shared" si="0"/>
        <v>1998</v>
      </c>
      <c r="L2" s="13">
        <f t="shared" si="0"/>
        <v>1999</v>
      </c>
      <c r="M2" s="13">
        <f t="shared" si="0"/>
        <v>2000</v>
      </c>
      <c r="N2" s="13">
        <f t="shared" si="0"/>
        <v>2001</v>
      </c>
      <c r="O2" s="13">
        <f t="shared" si="0"/>
        <v>2002</v>
      </c>
      <c r="P2" s="13">
        <f t="shared" si="0"/>
        <v>2003</v>
      </c>
      <c r="Q2" s="13">
        <f t="shared" si="0"/>
        <v>2004</v>
      </c>
      <c r="R2" s="13">
        <f t="shared" si="0"/>
        <v>2005</v>
      </c>
      <c r="S2" s="13">
        <f t="shared" si="0"/>
        <v>2006</v>
      </c>
      <c r="T2" s="13">
        <f t="shared" si="0"/>
        <v>2007</v>
      </c>
      <c r="U2" s="13">
        <f t="shared" si="0"/>
        <v>2008</v>
      </c>
      <c r="V2" s="13">
        <f t="shared" si="0"/>
        <v>2009</v>
      </c>
      <c r="W2" s="13">
        <f t="shared" si="0"/>
        <v>2010</v>
      </c>
      <c r="X2" s="13">
        <f t="shared" si="0"/>
        <v>2011</v>
      </c>
      <c r="Y2" s="13">
        <f t="shared" si="0"/>
        <v>2012</v>
      </c>
      <c r="Z2" s="13">
        <f t="shared" si="0"/>
        <v>2013</v>
      </c>
      <c r="AA2" s="13">
        <f t="shared" si="0"/>
        <v>2014</v>
      </c>
      <c r="AB2" s="13">
        <f t="shared" si="0"/>
        <v>2015</v>
      </c>
      <c r="AC2" s="13">
        <f t="shared" si="0"/>
        <v>2016</v>
      </c>
      <c r="AD2" s="13">
        <f t="shared" si="0"/>
        <v>2017</v>
      </c>
      <c r="AE2" s="13">
        <f t="shared" si="0"/>
        <v>2018</v>
      </c>
      <c r="AF2" s="13">
        <f t="shared" si="0"/>
        <v>2019</v>
      </c>
      <c r="AG2" s="14" t="s">
        <v>181</v>
      </c>
      <c r="AH2" s="15" t="s">
        <v>182</v>
      </c>
      <c r="AI2" s="15" t="s">
        <v>183</v>
      </c>
      <c r="AJ2" s="14">
        <v>1990</v>
      </c>
      <c r="AK2" s="15" t="s">
        <v>184</v>
      </c>
      <c r="AL2" s="15" t="s">
        <v>185</v>
      </c>
      <c r="AM2" s="14">
        <v>1990</v>
      </c>
      <c r="AN2" s="15" t="s">
        <v>184</v>
      </c>
      <c r="AO2" s="15" t="s">
        <v>185</v>
      </c>
      <c r="AP2" s="16" t="s">
        <v>186</v>
      </c>
      <c r="AQ2" s="17" t="s">
        <v>181</v>
      </c>
      <c r="AR2" s="16" t="s">
        <v>182</v>
      </c>
      <c r="AS2" s="16" t="s">
        <v>183</v>
      </c>
    </row>
    <row r="3" spans="1:49" x14ac:dyDescent="0.35">
      <c r="A3" t="s">
        <v>187</v>
      </c>
      <c r="B3" t="s">
        <v>136</v>
      </c>
      <c r="C3" s="3">
        <v>7758.1540360723648</v>
      </c>
      <c r="D3" s="3">
        <v>7585.1795171977519</v>
      </c>
      <c r="E3" s="3">
        <v>5782.6502768167475</v>
      </c>
      <c r="F3" s="3">
        <v>4379.8140780333633</v>
      </c>
      <c r="G3" s="3">
        <v>3469.770316478453</v>
      </c>
      <c r="H3" s="3">
        <v>3025.2938768797312</v>
      </c>
      <c r="I3" s="3">
        <v>3033.8303882789955</v>
      </c>
      <c r="J3" s="3">
        <v>3178.9773960715515</v>
      </c>
      <c r="K3" s="3">
        <v>3463.8420096823284</v>
      </c>
      <c r="L3" s="3">
        <v>3687.6610145927957</v>
      </c>
      <c r="M3" s="3">
        <v>4063.4716410446649</v>
      </c>
      <c r="N3" s="3">
        <v>4431.2898732447275</v>
      </c>
      <c r="O3" s="3">
        <v>4813.50418477741</v>
      </c>
      <c r="P3" s="3">
        <v>5264.8405259664869</v>
      </c>
      <c r="Q3" s="3">
        <v>5701.9032635262893</v>
      </c>
      <c r="R3" s="3">
        <v>7222.0360750378077</v>
      </c>
      <c r="S3" s="3">
        <v>9605.09610840819</v>
      </c>
      <c r="T3" s="3">
        <v>11914.99483259698</v>
      </c>
      <c r="U3" s="3">
        <v>12903.151916744497</v>
      </c>
      <c r="V3" s="3">
        <v>13822.091109427938</v>
      </c>
      <c r="W3" s="3">
        <v>14312.756115875118</v>
      </c>
      <c r="X3" s="3">
        <v>13905.245763645193</v>
      </c>
      <c r="Y3" s="3">
        <v>14023.980717657778</v>
      </c>
      <c r="Z3" s="3">
        <v>14652.704245717894</v>
      </c>
      <c r="AA3" s="3">
        <v>14875.781641332653</v>
      </c>
      <c r="AB3" s="3">
        <v>14853.910552572917</v>
      </c>
      <c r="AC3" s="3">
        <v>14238.784136618819</v>
      </c>
      <c r="AD3" s="3">
        <v>14121.406935559069</v>
      </c>
      <c r="AE3" s="3">
        <v>14209.649405930892</v>
      </c>
      <c r="AF3" s="3">
        <v>14403.85046879487</v>
      </c>
      <c r="AG3" s="41">
        <f>100*(LOGEST(C3:L3)-1)</f>
        <v>-9.4672341890958975</v>
      </c>
      <c r="AH3" s="41">
        <f>100*(LOGEST(M3:V3)-1)</f>
        <v>16.410003743689995</v>
      </c>
      <c r="AI3" s="41">
        <f>100*(LOGEST(W3:AF3)-1)</f>
        <v>9.4507193837967129E-2</v>
      </c>
      <c r="AJ3" s="40">
        <f>C3/C$86</f>
        <v>0.26416902494065503</v>
      </c>
      <c r="AK3" s="40">
        <f>M3/D$86</f>
        <v>0.13780998354884152</v>
      </c>
      <c r="AL3" s="40">
        <f>W3/E$86</f>
        <v>0.47942370280681362</v>
      </c>
      <c r="AM3">
        <v>1.9</v>
      </c>
      <c r="AN3">
        <v>1.4</v>
      </c>
      <c r="AO3">
        <v>1.4</v>
      </c>
      <c r="AP3" s="8" t="s">
        <v>187</v>
      </c>
      <c r="AQ3" s="18">
        <f>AVERAGE(AG3:AG7)</f>
        <v>-7.2899639927587234</v>
      </c>
      <c r="AR3" s="18">
        <f t="shared" ref="AR3:AS3" si="1">AVERAGE(AH3:AH7)</f>
        <v>7.9512777425439509</v>
      </c>
      <c r="AS3" s="18">
        <f t="shared" si="1"/>
        <v>2.8543838814824651</v>
      </c>
    </row>
    <row r="4" spans="1:49" x14ac:dyDescent="0.35">
      <c r="B4" t="s">
        <v>149</v>
      </c>
      <c r="C4" s="3">
        <v>13475.639897665093</v>
      </c>
      <c r="D4" s="3">
        <v>11918.59136975332</v>
      </c>
      <c r="E4" s="3">
        <v>11294.736577763255</v>
      </c>
      <c r="F4" s="3">
        <v>10323.870123521154</v>
      </c>
      <c r="G4" s="3">
        <v>9154.9281928335276</v>
      </c>
      <c r="H4" s="3">
        <v>8552.7856452147844</v>
      </c>
      <c r="I4" s="3">
        <v>8726.7250194926855</v>
      </c>
      <c r="J4" s="3">
        <v>9016.416013442562</v>
      </c>
      <c r="K4" s="3">
        <v>8999.1042189559394</v>
      </c>
      <c r="L4" s="3">
        <v>9330.5322876258233</v>
      </c>
      <c r="M4" s="3">
        <v>10275.761871298448</v>
      </c>
      <c r="N4" s="3">
        <v>11682.841791515122</v>
      </c>
      <c r="O4" s="3">
        <v>12827.231082880471</v>
      </c>
      <c r="P4" s="3">
        <v>13973.078675744238</v>
      </c>
      <c r="Q4" s="3">
        <v>15208.439235646898</v>
      </c>
      <c r="R4" s="3">
        <v>16536.015407237704</v>
      </c>
      <c r="S4" s="3">
        <v>18112.77988441199</v>
      </c>
      <c r="T4" s="3">
        <v>19500.478941561592</v>
      </c>
      <c r="U4" s="3">
        <v>19900.056290959263</v>
      </c>
      <c r="V4" s="3">
        <v>19614.735320527849</v>
      </c>
      <c r="W4" s="3">
        <v>20751.257239946244</v>
      </c>
      <c r="X4" s="3">
        <v>21970.085250852098</v>
      </c>
      <c r="Y4" s="3">
        <v>22702.580192659221</v>
      </c>
      <c r="Z4" s="3">
        <v>23720.817464033702</v>
      </c>
      <c r="AA4" s="3">
        <v>24355.756118888738</v>
      </c>
      <c r="AB4" s="3">
        <v>24290.417633926503</v>
      </c>
      <c r="AC4" s="3">
        <v>24210.862961638199</v>
      </c>
      <c r="AD4" s="3">
        <v>24862.966124588893</v>
      </c>
      <c r="AE4" s="3">
        <v>25544.279765078245</v>
      </c>
      <c r="AF4" s="3">
        <v>26351.438640897981</v>
      </c>
      <c r="AG4" s="41">
        <f t="shared" ref="AG4:AG48" si="2">100*(LOGEST(C4:L4)-1)</f>
        <v>-4.1384927707451951</v>
      </c>
      <c r="AH4" s="41">
        <f t="shared" ref="AH4:AH48" si="3">100*(LOGEST(M4:V4)-1)</f>
        <v>7.8721548963443411</v>
      </c>
      <c r="AI4" s="41">
        <f t="shared" ref="AI4:AI48" si="4">100*(LOGEST(W4:AF4)-1)</f>
        <v>2.2792403944998263</v>
      </c>
      <c r="AJ4" s="40">
        <f t="shared" ref="AJ4:AJ48" si="5">C4/C$86</f>
        <v>0.45885227796015515</v>
      </c>
      <c r="AK4" s="40">
        <f t="shared" ref="AK4:AK48" si="6">M4/D$86</f>
        <v>0.34849574441016423</v>
      </c>
      <c r="AL4" s="40">
        <f t="shared" ref="AL4:AL48" si="7">W4/E$86</f>
        <v>0.69508936666901644</v>
      </c>
      <c r="AM4">
        <v>1.9</v>
      </c>
      <c r="AN4">
        <v>1.4</v>
      </c>
      <c r="AO4">
        <v>1.4</v>
      </c>
      <c r="AP4" s="8" t="s">
        <v>188</v>
      </c>
      <c r="AQ4" s="18">
        <f>AVERAGE(AG8:AG17)</f>
        <v>3.5717391037168675</v>
      </c>
      <c r="AR4" s="18">
        <f t="shared" ref="AR4:AS4" si="8">AVERAGE(AH8:AH17)</f>
        <v>4.730982292417969</v>
      </c>
      <c r="AS4" s="18">
        <f t="shared" si="8"/>
        <v>4.2970714266710841</v>
      </c>
    </row>
    <row r="5" spans="1:49" x14ac:dyDescent="0.35">
      <c r="B5" t="s">
        <v>121</v>
      </c>
      <c r="C5" s="3">
        <v>5158.3175689049576</v>
      </c>
      <c r="D5" s="3">
        <v>4671.5228491956977</v>
      </c>
      <c r="E5" s="3">
        <v>3978.9099127590903</v>
      </c>
      <c r="F5" s="3">
        <v>3362.8289996385606</v>
      </c>
      <c r="G5" s="3">
        <v>2688.3517780271491</v>
      </c>
      <c r="H5" s="3">
        <v>2517.2844501094132</v>
      </c>
      <c r="I5" s="3">
        <v>2656.0177200901353</v>
      </c>
      <c r="J5" s="3">
        <v>2877.0985692938825</v>
      </c>
      <c r="K5" s="3">
        <v>2893.4175343893098</v>
      </c>
      <c r="L5" s="3">
        <v>2954.9541225559933</v>
      </c>
      <c r="M5" s="3">
        <v>3078.9092513406258</v>
      </c>
      <c r="N5" s="3">
        <v>3212.133546424473</v>
      </c>
      <c r="O5" s="3">
        <v>3182.2328936371709</v>
      </c>
      <c r="P5" s="3">
        <v>3370.430198527456</v>
      </c>
      <c r="Q5" s="3">
        <v>3563.8753623040243</v>
      </c>
      <c r="R5" s="3">
        <v>3517.7205088308756</v>
      </c>
      <c r="S5" s="3">
        <v>3588.0899177681008</v>
      </c>
      <c r="T5" s="3">
        <v>3857.65390780708</v>
      </c>
      <c r="U5" s="3">
        <v>4142.2114540385346</v>
      </c>
      <c r="V5" s="3">
        <v>4210.6263470708936</v>
      </c>
      <c r="W5" s="3">
        <v>4141.0772051552831</v>
      </c>
      <c r="X5" s="3">
        <v>4334.6607884607383</v>
      </c>
      <c r="Y5" s="3">
        <v>4259.3182029139543</v>
      </c>
      <c r="Z5" s="3">
        <v>4631.4032667059109</v>
      </c>
      <c r="AA5" s="3">
        <v>4722.0860025418888</v>
      </c>
      <c r="AB5" s="3">
        <v>4805.1410923954209</v>
      </c>
      <c r="AC5" s="3">
        <v>4912.3824829792729</v>
      </c>
      <c r="AD5" s="3">
        <v>5046.6915354909288</v>
      </c>
      <c r="AE5" s="3">
        <v>5133.1519140574819</v>
      </c>
      <c r="AF5" s="3">
        <v>5253.0974778813015</v>
      </c>
      <c r="AG5" s="41">
        <f t="shared" si="2"/>
        <v>-6.3143851893304959</v>
      </c>
      <c r="AH5" s="41">
        <f t="shared" si="3"/>
        <v>3.5365348919961015</v>
      </c>
      <c r="AI5" s="41">
        <f t="shared" si="4"/>
        <v>2.6817189906191752</v>
      </c>
      <c r="AJ5" s="40">
        <f t="shared" si="5"/>
        <v>0.17564329300191822</v>
      </c>
      <c r="AK5" s="40">
        <f t="shared" si="6"/>
        <v>0.10441919392023727</v>
      </c>
      <c r="AL5" s="40">
        <f t="shared" si="7"/>
        <v>0.13871057057294439</v>
      </c>
      <c r="AM5">
        <v>1.9</v>
      </c>
      <c r="AN5">
        <v>1.4</v>
      </c>
      <c r="AO5">
        <v>1.4</v>
      </c>
      <c r="AP5" s="8" t="s">
        <v>189</v>
      </c>
      <c r="AQ5" s="18">
        <f>AVERAGE(AG18:AG37)</f>
        <v>2.0520313967955235</v>
      </c>
      <c r="AR5" s="18">
        <f t="shared" ref="AR5:AS5" si="9">AVERAGE(AH18:AH37)</f>
        <v>2.2884664566869519</v>
      </c>
      <c r="AS5" s="18">
        <f t="shared" si="9"/>
        <v>1.8566574408947456</v>
      </c>
    </row>
    <row r="6" spans="1:49" x14ac:dyDescent="0.35">
      <c r="B6" t="s">
        <v>46</v>
      </c>
      <c r="C6" s="3">
        <v>3869.0436364110346</v>
      </c>
      <c r="D6" s="3">
        <v>3516.5957166517123</v>
      </c>
      <c r="E6" s="3">
        <v>2450.5616454026094</v>
      </c>
      <c r="F6" s="3">
        <v>2015.4044333815038</v>
      </c>
      <c r="G6" s="3">
        <v>1562.1458936832112</v>
      </c>
      <c r="H6" s="3">
        <v>1347.8588388053915</v>
      </c>
      <c r="I6" s="3">
        <v>1106.1600544347589</v>
      </c>
      <c r="J6" s="3">
        <v>1108.263479802466</v>
      </c>
      <c r="K6" s="3">
        <v>1149.9133742410957</v>
      </c>
      <c r="L6" s="3">
        <v>1174.4750197645208</v>
      </c>
      <c r="M6" s="3">
        <v>1252.4555127873341</v>
      </c>
      <c r="N6" s="3">
        <v>1350.2583301217073</v>
      </c>
      <c r="O6" s="3">
        <v>1471.3659184947901</v>
      </c>
      <c r="P6" s="3">
        <v>1603.5507615719055</v>
      </c>
      <c r="Q6" s="3">
        <v>1737.7436302180497</v>
      </c>
      <c r="R6" s="3">
        <v>1818.5572238734092</v>
      </c>
      <c r="S6" s="3">
        <v>1909.2610427147094</v>
      </c>
      <c r="T6" s="3">
        <v>2016.6142895848495</v>
      </c>
      <c r="U6" s="3">
        <v>2131.6929710823183</v>
      </c>
      <c r="V6" s="3">
        <v>2168.1186977871903</v>
      </c>
      <c r="W6" s="3">
        <v>2259.5945861361897</v>
      </c>
      <c r="X6" s="3">
        <v>2373.1860335695956</v>
      </c>
      <c r="Y6" s="3">
        <v>2493.4071011153496</v>
      </c>
      <c r="Z6" s="3">
        <v>2616.4754855423553</v>
      </c>
      <c r="AA6" s="3">
        <v>2726.6218985131704</v>
      </c>
      <c r="AB6" s="3">
        <v>2821.6563110386496</v>
      </c>
      <c r="AC6" s="3">
        <v>2942.6479618891854</v>
      </c>
      <c r="AD6" s="3">
        <v>3089.5302083565771</v>
      </c>
      <c r="AE6" s="3">
        <v>3234.7215787963819</v>
      </c>
      <c r="AF6" s="3">
        <v>3379.7486966311199</v>
      </c>
      <c r="AG6" s="41">
        <f t="shared" si="2"/>
        <v>-13.782629946434666</v>
      </c>
      <c r="AH6" s="41">
        <f t="shared" si="3"/>
        <v>6.4286198944973894</v>
      </c>
      <c r="AI6" s="41">
        <f t="shared" si="4"/>
        <v>4.4919406526620742</v>
      </c>
      <c r="AJ6" s="40">
        <f t="shared" si="5"/>
        <v>0.13174287080809075</v>
      </c>
      <c r="AK6" s="40">
        <f t="shared" si="6"/>
        <v>4.2476209719161467E-2</v>
      </c>
      <c r="AL6" s="40">
        <f t="shared" si="7"/>
        <v>7.5687952380190882E-2</v>
      </c>
      <c r="AM6">
        <v>1.9</v>
      </c>
      <c r="AN6">
        <v>1.4</v>
      </c>
      <c r="AO6">
        <v>1.4</v>
      </c>
      <c r="AP6" s="8" t="s">
        <v>190</v>
      </c>
      <c r="AQ6" s="18">
        <f>AVERAGE(AG38:AG43)</f>
        <v>2.2365892985005762</v>
      </c>
      <c r="AR6" s="18">
        <f t="shared" ref="AR6:AS6" si="10">AVERAGE(AH38:AH43)</f>
        <v>3.2010112085944544</v>
      </c>
      <c r="AS6" s="18">
        <f t="shared" si="10"/>
        <v>0.1475813853728932</v>
      </c>
      <c r="AT6" s="18"/>
      <c r="AU6" s="18"/>
      <c r="AV6" s="18"/>
      <c r="AW6" s="18"/>
    </row>
    <row r="7" spans="1:49" s="19" customFormat="1" x14ac:dyDescent="0.35">
      <c r="B7" s="19" t="s">
        <v>63</v>
      </c>
      <c r="C7" s="20">
        <v>3416.7240963629833</v>
      </c>
      <c r="D7" s="20">
        <v>3328.189782283051</v>
      </c>
      <c r="E7" s="20">
        <v>2886.9514802811418</v>
      </c>
      <c r="F7" s="20">
        <v>2757.1785244836883</v>
      </c>
      <c r="G7" s="20">
        <v>2562.9939047857906</v>
      </c>
      <c r="H7" s="20">
        <v>2494.4457130730161</v>
      </c>
      <c r="I7" s="20">
        <v>2488.7903831733183</v>
      </c>
      <c r="J7" s="20">
        <v>2569.3103812633453</v>
      </c>
      <c r="K7" s="20">
        <v>2637.0049957008705</v>
      </c>
      <c r="L7" s="20">
        <v>2720.9086697489674</v>
      </c>
      <c r="M7" s="20">
        <v>2786.4303741551962</v>
      </c>
      <c r="N7" s="20">
        <v>2865.9402946384221</v>
      </c>
      <c r="O7" s="20">
        <v>2943.5723863836902</v>
      </c>
      <c r="P7" s="20">
        <v>3032.6663184717358</v>
      </c>
      <c r="Q7" s="20">
        <v>3221.1893333641037</v>
      </c>
      <c r="R7" s="20">
        <v>3405.2163079315742</v>
      </c>
      <c r="S7" s="20">
        <v>3614.5773707032167</v>
      </c>
      <c r="T7" s="20">
        <v>3901.0587704166251</v>
      </c>
      <c r="U7" s="20">
        <v>4185.5575253505021</v>
      </c>
      <c r="V7" s="20">
        <v>4446.8636065001247</v>
      </c>
      <c r="W7" s="20">
        <v>4651.5229618267977</v>
      </c>
      <c r="X7" s="20">
        <v>4880.8626289275144</v>
      </c>
      <c r="Y7" s="20">
        <v>5164.2742219796373</v>
      </c>
      <c r="Z7" s="20">
        <v>5469.8559525283172</v>
      </c>
      <c r="AA7" s="20">
        <v>5764.4927051545419</v>
      </c>
      <c r="AB7" s="20">
        <v>6086.7157421947386</v>
      </c>
      <c r="AC7" s="20">
        <v>6346.3347775267621</v>
      </c>
      <c r="AD7" s="20">
        <v>6518.8046866065961</v>
      </c>
      <c r="AE7" s="20">
        <v>6755.480973667899</v>
      </c>
      <c r="AF7" s="20">
        <v>6998.705050559729</v>
      </c>
      <c r="AG7" s="41">
        <f t="shared" si="2"/>
        <v>-2.7470778681873642</v>
      </c>
      <c r="AH7" s="41">
        <f t="shared" si="3"/>
        <v>5.5090752861919334</v>
      </c>
      <c r="AI7" s="41">
        <f t="shared" si="4"/>
        <v>4.7245121757932829</v>
      </c>
      <c r="AJ7" s="40">
        <f t="shared" si="5"/>
        <v>0.11634116425515002</v>
      </c>
      <c r="AK7" s="40">
        <f t="shared" si="6"/>
        <v>9.4499964056251939E-2</v>
      </c>
      <c r="AL7" s="40">
        <f t="shared" si="7"/>
        <v>0.15580859088183865</v>
      </c>
      <c r="AM7">
        <v>1.9</v>
      </c>
      <c r="AN7">
        <v>1.4</v>
      </c>
      <c r="AO7">
        <v>1.4</v>
      </c>
      <c r="AP7" s="8" t="s">
        <v>191</v>
      </c>
      <c r="AQ7" s="18">
        <f>AVERAGE(AG44:AG48)</f>
        <v>2.8167257515704458</v>
      </c>
      <c r="AR7" s="18">
        <f t="shared" ref="AR7:AS7" si="11">AVERAGE(AH44:AH48)</f>
        <v>3.8147655814781607</v>
      </c>
      <c r="AS7" s="18">
        <f t="shared" si="11"/>
        <v>4.3372193969782371</v>
      </c>
    </row>
    <row r="8" spans="1:49" x14ac:dyDescent="0.35">
      <c r="A8" t="s">
        <v>188</v>
      </c>
      <c r="B8" t="s">
        <v>106</v>
      </c>
      <c r="C8" s="3">
        <v>1423.7022121952784</v>
      </c>
      <c r="D8" s="3">
        <v>1534.9354650922044</v>
      </c>
      <c r="E8" s="3">
        <v>1731.7901015446382</v>
      </c>
      <c r="F8" s="3">
        <v>1949.4073305315881</v>
      </c>
      <c r="G8" s="3">
        <v>2179.0780943076202</v>
      </c>
      <c r="H8" s="3">
        <v>2391.5442881600729</v>
      </c>
      <c r="I8" s="3">
        <v>2601.574129102014</v>
      </c>
      <c r="J8" s="3">
        <v>2812.7841766128654</v>
      </c>
      <c r="K8" s="3">
        <v>3004.2730755369512</v>
      </c>
      <c r="L8" s="3">
        <v>3206.7391504540356</v>
      </c>
      <c r="M8" s="3">
        <v>3451.7340746312384</v>
      </c>
      <c r="N8" s="3">
        <v>3712.5402555467667</v>
      </c>
      <c r="O8" s="3">
        <v>4024.4647344399918</v>
      </c>
      <c r="P8" s="3">
        <v>4400.8473359898917</v>
      </c>
      <c r="Q8" s="3">
        <v>4817.1311891982941</v>
      </c>
      <c r="R8" s="3">
        <v>5334.6140272401526</v>
      </c>
      <c r="S8" s="3">
        <v>5979.666821138354</v>
      </c>
      <c r="T8" s="3">
        <v>6795.0748101992667</v>
      </c>
      <c r="U8" s="3">
        <v>7413.0102227013476</v>
      </c>
      <c r="V8" s="3">
        <v>8069.5827485969912</v>
      </c>
      <c r="W8" s="3">
        <v>8884.8608216388311</v>
      </c>
      <c r="X8" s="3">
        <v>9686.9199483271368</v>
      </c>
      <c r="Y8" s="3">
        <v>10397.492337797301</v>
      </c>
      <c r="Z8" s="3">
        <v>11150.048538259523</v>
      </c>
      <c r="AA8" s="3">
        <v>11917.394370344779</v>
      </c>
      <c r="AB8" s="3">
        <v>12691.943582748798</v>
      </c>
      <c r="AC8" s="3">
        <v>13487.947900692412</v>
      </c>
      <c r="AD8" s="3">
        <v>14344.420402260879</v>
      </c>
      <c r="AE8" s="3">
        <v>15243.24778451677</v>
      </c>
      <c r="AF8" s="3">
        <v>16116.704279770587</v>
      </c>
      <c r="AG8" s="41">
        <f t="shared" si="2"/>
        <v>9.7778937667034818</v>
      </c>
      <c r="AH8" s="41">
        <f t="shared" si="3"/>
        <v>10.265826930965094</v>
      </c>
      <c r="AI8" s="41">
        <f t="shared" si="4"/>
        <v>6.7489548587654991</v>
      </c>
      <c r="AJ8" s="40">
        <f t="shared" si="5"/>
        <v>4.8477772348006036E-2</v>
      </c>
      <c r="AK8" s="40">
        <f t="shared" si="6"/>
        <v>0.11706330400711613</v>
      </c>
      <c r="AL8" s="40">
        <f t="shared" si="7"/>
        <v>0.29760954770330295</v>
      </c>
      <c r="AM8">
        <v>1.9</v>
      </c>
      <c r="AN8">
        <v>1.4</v>
      </c>
      <c r="AO8">
        <v>1.4</v>
      </c>
      <c r="AP8" s="8" t="s">
        <v>192</v>
      </c>
      <c r="AQ8" s="18">
        <f>AVERAGE(AG49:AG85)</f>
        <v>2.224414977259281E-2</v>
      </c>
      <c r="AR8" s="18">
        <f t="shared" ref="AR8:AS8" si="12">AVERAGE(AH49:AH85)</f>
        <v>2.2517980535143725</v>
      </c>
      <c r="AS8" s="18">
        <f t="shared" si="12"/>
        <v>1.64081622580072</v>
      </c>
    </row>
    <row r="9" spans="1:49" x14ac:dyDescent="0.35">
      <c r="B9" t="s">
        <v>114</v>
      </c>
      <c r="C9" s="3">
        <v>28798.48526991246</v>
      </c>
      <c r="D9" s="3">
        <v>30189.170709687525</v>
      </c>
      <c r="E9" s="3">
        <v>31803.289216132045</v>
      </c>
      <c r="F9" s="3">
        <v>33200.222701236409</v>
      </c>
      <c r="G9" s="3">
        <v>34420.250602850771</v>
      </c>
      <c r="H9" s="3">
        <v>34546.42558075938</v>
      </c>
      <c r="I9" s="3">
        <v>34453.86160481628</v>
      </c>
      <c r="J9" s="3">
        <v>35910.696033564156</v>
      </c>
      <c r="K9" s="3">
        <v>33517.210243566697</v>
      </c>
      <c r="L9" s="3">
        <v>34030.791754094869</v>
      </c>
      <c r="M9" s="3">
        <v>36317.143515840828</v>
      </c>
      <c r="N9" s="3">
        <v>36252.675826715262</v>
      </c>
      <c r="O9" s="3">
        <v>36690.414434916158</v>
      </c>
      <c r="P9" s="3">
        <v>37886.493926364557</v>
      </c>
      <c r="Q9" s="3">
        <v>40862.701844292889</v>
      </c>
      <c r="R9" s="3">
        <v>43690.402093669974</v>
      </c>
      <c r="S9" s="3">
        <v>46463.600817281651</v>
      </c>
      <c r="T9" s="3">
        <v>49043.921746385284</v>
      </c>
      <c r="U9" s="3">
        <v>49788.806103688323</v>
      </c>
      <c r="V9" s="3">
        <v>48459.985629328265</v>
      </c>
      <c r="W9" s="3">
        <v>51360.991834043394</v>
      </c>
      <c r="X9" s="3">
        <v>53473.016026532467</v>
      </c>
      <c r="Y9" s="3">
        <v>53785.149216880513</v>
      </c>
      <c r="Z9" s="3">
        <v>55230.857157778482</v>
      </c>
      <c r="AA9" s="3">
        <v>56359.305116084484</v>
      </c>
      <c r="AB9" s="3">
        <v>57215.959286929188</v>
      </c>
      <c r="AC9" s="3">
        <v>58096.299539330081</v>
      </c>
      <c r="AD9" s="3">
        <v>59849.248176334222</v>
      </c>
      <c r="AE9" s="3">
        <v>61071.923055847699</v>
      </c>
      <c r="AF9" s="3">
        <v>59892.8660007781</v>
      </c>
      <c r="AG9" s="41">
        <f t="shared" si="2"/>
        <v>1.8080890764786695</v>
      </c>
      <c r="AH9" s="41">
        <f t="shared" si="3"/>
        <v>4.3002651690158933</v>
      </c>
      <c r="AI9" s="41">
        <f t="shared" si="4"/>
        <v>1.8435848791950704</v>
      </c>
      <c r="AJ9" s="40">
        <f t="shared" si="5"/>
        <v>0.98060282615528505</v>
      </c>
      <c r="AK9" s="40">
        <f t="shared" si="6"/>
        <v>1.2316721740851762</v>
      </c>
      <c r="AL9" s="40">
        <f t="shared" si="7"/>
        <v>1.7204007869313189</v>
      </c>
      <c r="AM9">
        <v>1.9</v>
      </c>
      <c r="AN9">
        <v>1.4</v>
      </c>
      <c r="AO9">
        <v>1.4</v>
      </c>
      <c r="AP9" s="8" t="s">
        <v>180</v>
      </c>
      <c r="AQ9" s="18">
        <v>1.9</v>
      </c>
      <c r="AR9" s="18">
        <v>1.4</v>
      </c>
      <c r="AS9" s="18">
        <v>1.4</v>
      </c>
    </row>
    <row r="10" spans="1:49" x14ac:dyDescent="0.35">
      <c r="B10" t="s">
        <v>87</v>
      </c>
      <c r="C10" s="3">
        <v>4532.5402514172083</v>
      </c>
      <c r="D10" s="3">
        <v>4762.3879901503715</v>
      </c>
      <c r="E10" s="3">
        <v>4986.7838284644231</v>
      </c>
      <c r="F10" s="3">
        <v>5224.1661773474934</v>
      </c>
      <c r="G10" s="3">
        <v>5529.2320681014171</v>
      </c>
      <c r="H10" s="3">
        <v>5892.071663782599</v>
      </c>
      <c r="I10" s="3">
        <v>6258.4366272684274</v>
      </c>
      <c r="J10" s="3">
        <v>6458.0725453611985</v>
      </c>
      <c r="K10" s="3">
        <v>5531.3034162040467</v>
      </c>
      <c r="L10" s="3">
        <v>5497.8147878176896</v>
      </c>
      <c r="M10" s="3">
        <v>5689.2601960401726</v>
      </c>
      <c r="N10" s="3">
        <v>5816.4254666412317</v>
      </c>
      <c r="O10" s="3">
        <v>5996.1898631271206</v>
      </c>
      <c r="P10" s="3">
        <v>6198.6533803207412</v>
      </c>
      <c r="Q10" s="3">
        <v>6423.7204265012288</v>
      </c>
      <c r="R10" s="3">
        <v>6699.2720316876366</v>
      </c>
      <c r="S10" s="3">
        <v>6974.4456536936032</v>
      </c>
      <c r="T10" s="3">
        <v>7319.4341967847395</v>
      </c>
      <c r="U10" s="3">
        <v>7657.5944916051412</v>
      </c>
      <c r="V10" s="3">
        <v>7906.2616567558798</v>
      </c>
      <c r="W10" s="3">
        <v>8286.7332465920954</v>
      </c>
      <c r="X10" s="3">
        <v>8680.2056223053241</v>
      </c>
      <c r="Y10" s="3">
        <v>9080.0405671684312</v>
      </c>
      <c r="Z10" s="3">
        <v>9456.9776792786906</v>
      </c>
      <c r="AA10" s="3">
        <v>9801.1306328465089</v>
      </c>
      <c r="AB10" s="3">
        <v>10149.603909306403</v>
      </c>
      <c r="AC10" s="3">
        <v>10531.197938701815</v>
      </c>
      <c r="AD10" s="3">
        <v>10935.841754291883</v>
      </c>
      <c r="AE10" s="3">
        <v>11371.531939307051</v>
      </c>
      <c r="AF10" s="3">
        <v>11812.197643075118</v>
      </c>
      <c r="AG10" s="41">
        <f t="shared" si="2"/>
        <v>2.8791513878559716</v>
      </c>
      <c r="AH10" s="41">
        <f t="shared" si="3"/>
        <v>3.879145124551675</v>
      </c>
      <c r="AI10" s="41">
        <f t="shared" si="4"/>
        <v>3.9350286894221931</v>
      </c>
      <c r="AJ10" s="40">
        <f t="shared" si="5"/>
        <v>0.15433526237735387</v>
      </c>
      <c r="AK10" s="40">
        <f t="shared" si="6"/>
        <v>0.19294753926713995</v>
      </c>
      <c r="AL10" s="40">
        <f t="shared" si="7"/>
        <v>0.27757451500532326</v>
      </c>
      <c r="AM10">
        <v>1.9</v>
      </c>
      <c r="AN10">
        <v>1.4</v>
      </c>
      <c r="AO10">
        <v>1.4</v>
      </c>
      <c r="AP10" s="8" t="s">
        <v>193</v>
      </c>
      <c r="AQ10" s="21">
        <f>COUNTIF(AG49:AG85,"&gt;1.9")</f>
        <v>8</v>
      </c>
      <c r="AR10" s="21">
        <f>COUNTIF(AH49:AH85,"&gt;1.4")</f>
        <v>24</v>
      </c>
      <c r="AS10" s="21">
        <f>COUNTIF(AI49:AI85,"&gt;1.4")</f>
        <v>22</v>
      </c>
    </row>
    <row r="11" spans="1:49" x14ac:dyDescent="0.35">
      <c r="B11" t="s">
        <v>4</v>
      </c>
      <c r="C11" s="3">
        <v>1964.5725153176063</v>
      </c>
      <c r="D11" s="3">
        <v>1992.4778826958427</v>
      </c>
      <c r="E11" s="3">
        <v>2046.6532452984648</v>
      </c>
      <c r="F11" s="3">
        <v>2111.5501273082778</v>
      </c>
      <c r="G11" s="3">
        <v>2227.9393547030072</v>
      </c>
      <c r="H11" s="3">
        <v>2330.1547604616867</v>
      </c>
      <c r="I11" s="3">
        <v>2438.9010880958422</v>
      </c>
      <c r="J11" s="3">
        <v>2555.3480382514608</v>
      </c>
      <c r="K11" s="3">
        <v>2608.0432950621298</v>
      </c>
      <c r="L11" s="3">
        <v>2750.0888037679279</v>
      </c>
      <c r="M11" s="3">
        <v>2861.2723771256165</v>
      </c>
      <c r="N11" s="3">
        <v>2977.7980864384667</v>
      </c>
      <c r="O11" s="3">
        <v>3106.0091271271026</v>
      </c>
      <c r="P11" s="3">
        <v>3245.1850088619176</v>
      </c>
      <c r="Q11" s="3">
        <v>3399.3444267609657</v>
      </c>
      <c r="R11" s="3">
        <v>3584.3196681983031</v>
      </c>
      <c r="S11" s="3">
        <v>3830.3962640802201</v>
      </c>
      <c r="T11" s="3">
        <v>4052.8396833923925</v>
      </c>
      <c r="U11" s="3">
        <v>4296.4907788755354</v>
      </c>
      <c r="V11" s="3">
        <v>4542.1798852844995</v>
      </c>
      <c r="W11" s="3">
        <v>4850.1773952289923</v>
      </c>
      <c r="X11" s="3">
        <v>5158.8331379325136</v>
      </c>
      <c r="Y11" s="3">
        <v>5489.0377276574209</v>
      </c>
      <c r="Z11" s="3">
        <v>5841.8800416898248</v>
      </c>
      <c r="AA11" s="3">
        <v>6193.3468556442231</v>
      </c>
      <c r="AB11" s="3">
        <v>6543.6668058458263</v>
      </c>
      <c r="AC11" s="3">
        <v>6896.1293884800534</v>
      </c>
      <c r="AD11" s="3">
        <v>7257.8079316527346</v>
      </c>
      <c r="AE11" s="3">
        <v>7592.8197975671073</v>
      </c>
      <c r="AF11" s="3">
        <v>7826.3885949410178</v>
      </c>
      <c r="AG11" s="41">
        <f t="shared" si="2"/>
        <v>4.0173370228078875</v>
      </c>
      <c r="AH11" s="41">
        <f t="shared" si="3"/>
        <v>5.354388982380498</v>
      </c>
      <c r="AI11" s="41">
        <f t="shared" si="4"/>
        <v>5.5812113839216027</v>
      </c>
      <c r="AJ11" s="40">
        <f t="shared" si="5"/>
        <v>6.689467666968367E-2</v>
      </c>
      <c r="AK11" s="40">
        <f t="shared" si="6"/>
        <v>9.7038181646830327E-2</v>
      </c>
      <c r="AL11" s="40">
        <f t="shared" si="7"/>
        <v>0.16246277008182053</v>
      </c>
      <c r="AM11">
        <v>1.9</v>
      </c>
      <c r="AN11">
        <v>1.4</v>
      </c>
      <c r="AO11">
        <v>1.4</v>
      </c>
      <c r="AP11" s="8" t="s">
        <v>194</v>
      </c>
      <c r="AQ11" s="8" t="s">
        <v>226</v>
      </c>
      <c r="AR11" s="8" t="s">
        <v>5</v>
      </c>
      <c r="AS11" s="1" t="s">
        <v>12</v>
      </c>
    </row>
    <row r="12" spans="1:49" x14ac:dyDescent="0.35">
      <c r="B12" t="s">
        <v>78</v>
      </c>
      <c r="C12" s="3">
        <v>10308.022086338387</v>
      </c>
      <c r="D12" s="3">
        <v>10993.139409932543</v>
      </c>
      <c r="E12" s="3">
        <v>11665.825074640181</v>
      </c>
      <c r="F12" s="3">
        <v>12502.859166724273</v>
      </c>
      <c r="G12" s="3">
        <v>13317.934150547078</v>
      </c>
      <c r="H12" s="3">
        <v>14262.778379949817</v>
      </c>
      <c r="I12" s="3">
        <v>15293.797144072019</v>
      </c>
      <c r="J12" s="3">
        <v>15998.728266888984</v>
      </c>
      <c r="K12" s="3">
        <v>14451.456332126665</v>
      </c>
      <c r="L12" s="3">
        <v>14968.431497820151</v>
      </c>
      <c r="M12" s="3">
        <v>15920.049934662122</v>
      </c>
      <c r="N12" s="3">
        <v>15654.958122270102</v>
      </c>
      <c r="O12" s="3">
        <v>16158.642724323588</v>
      </c>
      <c r="P12" s="3">
        <v>16754.561754343831</v>
      </c>
      <c r="Q12" s="3">
        <v>17541.783631884646</v>
      </c>
      <c r="R12" s="3">
        <v>18117.556705278588</v>
      </c>
      <c r="S12" s="3">
        <v>18756.070730037733</v>
      </c>
      <c r="T12" s="3">
        <v>19550.663213150543</v>
      </c>
      <c r="U12" s="3">
        <v>20107.286172406039</v>
      </c>
      <c r="V12" s="3">
        <v>19446.643862040957</v>
      </c>
      <c r="W12" s="3">
        <v>20540.233148294275</v>
      </c>
      <c r="X12" s="3">
        <v>21293.27019514994</v>
      </c>
      <c r="Y12" s="3">
        <v>22136.40590121087</v>
      </c>
      <c r="Z12" s="3">
        <v>22860.291623084246</v>
      </c>
      <c r="AA12" s="3">
        <v>23910.766275967908</v>
      </c>
      <c r="AB12" s="3">
        <v>24792.488281578662</v>
      </c>
      <c r="AC12" s="3">
        <v>25546.441575355977</v>
      </c>
      <c r="AD12" s="3">
        <v>26648.329652005723</v>
      </c>
      <c r="AE12" s="3">
        <v>27536.918497716477</v>
      </c>
      <c r="AF12" s="3">
        <v>28350.590210576152</v>
      </c>
      <c r="AG12" s="41">
        <f t="shared" si="2"/>
        <v>4.665626814270496</v>
      </c>
      <c r="AH12" s="41">
        <f t="shared" si="3"/>
        <v>2.9995777127660217</v>
      </c>
      <c r="AI12" s="41">
        <f t="shared" si="4"/>
        <v>3.7016115720322373</v>
      </c>
      <c r="AJ12" s="40">
        <f t="shared" si="5"/>
        <v>0.35099330729366679</v>
      </c>
      <c r="AK12" s="40">
        <f t="shared" si="6"/>
        <v>0.53991808320544576</v>
      </c>
      <c r="AL12" s="40">
        <f t="shared" si="7"/>
        <v>0.68802085026433757</v>
      </c>
      <c r="AM12">
        <v>1.9</v>
      </c>
      <c r="AN12">
        <v>1.4</v>
      </c>
      <c r="AO12">
        <v>1.4</v>
      </c>
      <c r="AP12" s="8"/>
      <c r="AQ12" s="8" t="s">
        <v>228</v>
      </c>
      <c r="AR12" s="8" t="s">
        <v>14</v>
      </c>
      <c r="AS12" s="1" t="s">
        <v>58</v>
      </c>
    </row>
    <row r="13" spans="1:49" x14ac:dyDescent="0.35">
      <c r="B13" t="s">
        <v>34</v>
      </c>
      <c r="C13" s="3">
        <v>4983.7644404561624</v>
      </c>
      <c r="D13" s="3">
        <v>4481.2086623828718</v>
      </c>
      <c r="E13" s="3">
        <v>4020.0461685976438</v>
      </c>
      <c r="F13" s="3">
        <v>3858.7909448739233</v>
      </c>
      <c r="G13" s="3">
        <v>3911.2663322437029</v>
      </c>
      <c r="H13" s="3">
        <v>4128.9066252550874</v>
      </c>
      <c r="I13" s="3">
        <v>4187.3938670076195</v>
      </c>
      <c r="J13" s="3">
        <v>4314.865803863875</v>
      </c>
      <c r="K13" s="3">
        <v>4421.254569632154</v>
      </c>
      <c r="L13" s="3">
        <v>4517.5725601771483</v>
      </c>
      <c r="M13" s="3">
        <v>4528.9540573032882</v>
      </c>
      <c r="N13" s="3">
        <v>4619.9581353573367</v>
      </c>
      <c r="O13" s="3">
        <v>4791.7182766339511</v>
      </c>
      <c r="P13" s="3">
        <v>5074.418489146221</v>
      </c>
      <c r="Q13" s="3">
        <v>5551.4671462850038</v>
      </c>
      <c r="R13" s="3">
        <v>5883.3717007598962</v>
      </c>
      <c r="S13" s="3">
        <v>6305.8182724413082</v>
      </c>
      <c r="T13" s="3">
        <v>6858.3279263050836</v>
      </c>
      <c r="U13" s="3">
        <v>7360.687405590922</v>
      </c>
      <c r="V13" s="3">
        <v>7153.4321003874074</v>
      </c>
      <c r="W13" s="3">
        <v>7479.7974024855321</v>
      </c>
      <c r="X13" s="3">
        <v>8613.2980786118023</v>
      </c>
      <c r="Y13" s="3">
        <v>9488.3396067333815</v>
      </c>
      <c r="Z13" s="3">
        <v>10383.751278783591</v>
      </c>
      <c r="AA13" s="3">
        <v>10980.335199930732</v>
      </c>
      <c r="AB13" s="3">
        <v>11022.956476816093</v>
      </c>
      <c r="AC13" s="3">
        <v>10940.415068487895</v>
      </c>
      <c r="AD13" s="3">
        <v>11311.793821186875</v>
      </c>
      <c r="AE13" s="3">
        <v>11915.579298798288</v>
      </c>
      <c r="AF13" s="3">
        <v>12309.771431121319</v>
      </c>
      <c r="AG13" s="41">
        <f t="shared" si="2"/>
        <v>-0.19677099367433337</v>
      </c>
      <c r="AH13" s="41">
        <f t="shared" si="3"/>
        <v>6.1688595354044695</v>
      </c>
      <c r="AI13" s="41">
        <f t="shared" si="4"/>
        <v>4.8375589521148843</v>
      </c>
      <c r="AJ13" s="40">
        <f t="shared" si="5"/>
        <v>0.16969967168062727</v>
      </c>
      <c r="AK13" s="40">
        <f t="shared" si="6"/>
        <v>0.15359651531122001</v>
      </c>
      <c r="AL13" s="40">
        <f t="shared" si="7"/>
        <v>0.25054518765725114</v>
      </c>
      <c r="AM13">
        <v>1.9</v>
      </c>
      <c r="AN13">
        <v>1.4</v>
      </c>
      <c r="AO13">
        <v>1.4</v>
      </c>
      <c r="AP13" s="8"/>
      <c r="AQ13" s="8" t="s">
        <v>41</v>
      </c>
      <c r="AR13" s="8" t="s">
        <v>102</v>
      </c>
      <c r="AS13" s="1" t="s">
        <v>102</v>
      </c>
    </row>
    <row r="14" spans="1:49" x14ac:dyDescent="0.35">
      <c r="B14" t="s">
        <v>132</v>
      </c>
      <c r="C14" s="3">
        <v>2440.0904967913611</v>
      </c>
      <c r="D14" s="3">
        <v>2610.9862332202688</v>
      </c>
      <c r="E14" s="3">
        <v>2904.5605551164649</v>
      </c>
      <c r="F14" s="3">
        <v>3354.9817406066727</v>
      </c>
      <c r="G14" s="3">
        <v>3472.5186081234524</v>
      </c>
      <c r="H14" s="3">
        <v>3278.9137586778365</v>
      </c>
      <c r="I14" s="3">
        <v>3447.9503743787145</v>
      </c>
      <c r="J14" s="3">
        <v>3232.7909588633252</v>
      </c>
      <c r="K14" s="3">
        <v>3035.6349683345288</v>
      </c>
      <c r="L14" s="3">
        <v>3019.2642477901159</v>
      </c>
      <c r="M14" s="3">
        <v>2877.7731064164668</v>
      </c>
      <c r="N14" s="3">
        <v>2813.1646752472093</v>
      </c>
      <c r="O14" s="3">
        <v>2751.5905415791567</v>
      </c>
      <c r="P14" s="3">
        <v>2754.7847265520995</v>
      </c>
      <c r="Q14" s="3">
        <v>2771.4675803712635</v>
      </c>
      <c r="R14" s="3">
        <v>2883.4825757780204</v>
      </c>
      <c r="S14" s="3">
        <v>2969.9748070884821</v>
      </c>
      <c r="T14" s="3">
        <v>3126.073597269105</v>
      </c>
      <c r="U14" s="3">
        <v>3041.8874131612729</v>
      </c>
      <c r="V14" s="3">
        <v>3172.0970791378222</v>
      </c>
      <c r="W14" s="3">
        <v>3414.1856537228905</v>
      </c>
      <c r="X14" s="3">
        <v>3377.3004839442397</v>
      </c>
      <c r="Y14" s="3">
        <v>3461.0302913559426</v>
      </c>
      <c r="Z14" s="3">
        <v>3520.8020291709395</v>
      </c>
      <c r="AA14" s="3">
        <v>3917.9914429793735</v>
      </c>
      <c r="AB14" s="3">
        <v>4204.3529961372888</v>
      </c>
      <c r="AC14" s="3">
        <v>4289.0482170533814</v>
      </c>
      <c r="AD14" s="3">
        <v>4353.2702683227262</v>
      </c>
      <c r="AE14" s="3">
        <v>4235.9440290531329</v>
      </c>
      <c r="AF14" s="3">
        <v>4387.6024686317851</v>
      </c>
      <c r="AG14" s="41">
        <f t="shared" si="2"/>
        <v>2.1634350994770069</v>
      </c>
      <c r="AH14" s="41">
        <f t="shared" si="3"/>
        <v>1.4201838500779385</v>
      </c>
      <c r="AI14" s="41">
        <f t="shared" si="4"/>
        <v>3.4852859044771201</v>
      </c>
      <c r="AJ14" s="40">
        <f t="shared" si="5"/>
        <v>8.3086301755187261E-2</v>
      </c>
      <c r="AK14" s="40">
        <f t="shared" si="6"/>
        <v>9.7597793090687071E-2</v>
      </c>
      <c r="AL14" s="40">
        <f t="shared" si="7"/>
        <v>0.11436242711927529</v>
      </c>
      <c r="AM14">
        <v>1.9</v>
      </c>
      <c r="AN14">
        <v>1.4</v>
      </c>
      <c r="AO14">
        <v>1.4</v>
      </c>
      <c r="AP14" s="8" t="s">
        <v>195</v>
      </c>
      <c r="AQ14" s="8" t="s">
        <v>188</v>
      </c>
      <c r="AR14" s="8" t="s">
        <v>187</v>
      </c>
      <c r="AS14" s="8" t="s">
        <v>187</v>
      </c>
    </row>
    <row r="15" spans="1:49" x14ac:dyDescent="0.35">
      <c r="B15" t="s">
        <v>116</v>
      </c>
      <c r="C15" s="3">
        <v>4231.7923517771087</v>
      </c>
      <c r="D15" s="3">
        <v>4103.9086856360473</v>
      </c>
      <c r="E15" s="3">
        <v>4018.6303020323453</v>
      </c>
      <c r="F15" s="3">
        <v>4006.6962540433069</v>
      </c>
      <c r="G15" s="3">
        <v>4085.1446315366643</v>
      </c>
      <c r="H15" s="3">
        <v>4178.0322375853812</v>
      </c>
      <c r="I15" s="3">
        <v>4322.0847143274332</v>
      </c>
      <c r="J15" s="3">
        <v>4444.7861876974066</v>
      </c>
      <c r="K15" s="3">
        <v>4322.0288519370533</v>
      </c>
      <c r="L15" s="3">
        <v>4358.689409174116</v>
      </c>
      <c r="M15" s="3">
        <v>4453.7567859666879</v>
      </c>
      <c r="N15" s="3">
        <v>4492.7211988758145</v>
      </c>
      <c r="O15" s="3">
        <v>4562.7614941120582</v>
      </c>
      <c r="P15" s="3">
        <v>4697.4855935169098</v>
      </c>
      <c r="Q15" s="3">
        <v>4908.0588537657495</v>
      </c>
      <c r="R15" s="3">
        <v>5054.2389915557587</v>
      </c>
      <c r="S15" s="3">
        <v>5228.3157413566187</v>
      </c>
      <c r="T15" s="3">
        <v>5474.6813270054226</v>
      </c>
      <c r="U15" s="3">
        <v>5618.485076572787</v>
      </c>
      <c r="V15" s="3">
        <v>5606.5908589452938</v>
      </c>
      <c r="W15" s="3">
        <v>5918.3734807952615</v>
      </c>
      <c r="X15" s="3">
        <v>6043.6018023211082</v>
      </c>
      <c r="Y15" s="3">
        <v>6351.2650077119979</v>
      </c>
      <c r="Z15" s="3">
        <v>6666.2509168950373</v>
      </c>
      <c r="AA15" s="3">
        <v>6973.6388399326243</v>
      </c>
      <c r="AB15" s="3">
        <v>7300.1357814992289</v>
      </c>
      <c r="AC15" s="3">
        <v>7705.04522209066</v>
      </c>
      <c r="AD15" s="3">
        <v>8120.8423088412474</v>
      </c>
      <c r="AE15" s="3">
        <v>8516.094388296302</v>
      </c>
      <c r="AF15" s="3">
        <v>8908.175977023102</v>
      </c>
      <c r="AG15" s="41">
        <f t="shared" si="2"/>
        <v>0.84118894988061133</v>
      </c>
      <c r="AH15" s="41">
        <f t="shared" si="3"/>
        <v>3.0133224449464535</v>
      </c>
      <c r="AI15" s="41">
        <f t="shared" si="4"/>
        <v>4.8344251015594919</v>
      </c>
      <c r="AJ15" s="40">
        <f t="shared" si="5"/>
        <v>0.14409464598439858</v>
      </c>
      <c r="AK15" s="40">
        <f t="shared" si="6"/>
        <v>0.15104624902631728</v>
      </c>
      <c r="AL15" s="40">
        <f t="shared" si="7"/>
        <v>0.19824333662818289</v>
      </c>
      <c r="AM15">
        <v>1.9</v>
      </c>
      <c r="AN15">
        <v>1.4</v>
      </c>
      <c r="AO15">
        <v>1.4</v>
      </c>
      <c r="AP15" s="8"/>
      <c r="AQ15" s="8" t="s">
        <v>189</v>
      </c>
      <c r="AR15" s="8" t="s">
        <v>188</v>
      </c>
      <c r="AS15" s="8" t="s">
        <v>188</v>
      </c>
    </row>
    <row r="16" spans="1:49" x14ac:dyDescent="0.35">
      <c r="B16" t="s">
        <v>160</v>
      </c>
      <c r="C16" s="3">
        <v>7109.1138090353634</v>
      </c>
      <c r="D16" s="3">
        <v>7626.6069052529883</v>
      </c>
      <c r="E16" s="3">
        <v>8160.6006192629748</v>
      </c>
      <c r="F16" s="3">
        <v>8754.2412096067546</v>
      </c>
      <c r="G16" s="3">
        <v>9368.007750065477</v>
      </c>
      <c r="H16" s="3">
        <v>10027.886706667048</v>
      </c>
      <c r="I16" s="3">
        <v>10477.855303135808</v>
      </c>
      <c r="J16" s="3">
        <v>10069.372349486421</v>
      </c>
      <c r="K16" s="3">
        <v>9189.140382689915</v>
      </c>
      <c r="L16" s="3">
        <v>9499.2466811558497</v>
      </c>
      <c r="M16" s="3">
        <v>9819.3683076627713</v>
      </c>
      <c r="N16" s="3">
        <v>10063.803472206435</v>
      </c>
      <c r="O16" s="3">
        <v>10594.276575313139</v>
      </c>
      <c r="P16" s="3">
        <v>11271.345879134389</v>
      </c>
      <c r="Q16" s="3">
        <v>11898.135078769108</v>
      </c>
      <c r="R16" s="3">
        <v>12316.627183929035</v>
      </c>
      <c r="S16" s="3">
        <v>12850.633843675207</v>
      </c>
      <c r="T16" s="3">
        <v>13473.433266594142</v>
      </c>
      <c r="U16" s="3">
        <v>13634.064302891082</v>
      </c>
      <c r="V16" s="3">
        <v>13471.897495481133</v>
      </c>
      <c r="W16" s="3">
        <v>14413.351623924887</v>
      </c>
      <c r="X16" s="3">
        <v>14464.835545513024</v>
      </c>
      <c r="Y16" s="3">
        <v>15439.872142747889</v>
      </c>
      <c r="Z16" s="3">
        <v>15783.030732774941</v>
      </c>
      <c r="AA16" s="3">
        <v>15869.881118171555</v>
      </c>
      <c r="AB16" s="3">
        <v>16301.538092568861</v>
      </c>
      <c r="AC16" s="3">
        <v>16797.772095526569</v>
      </c>
      <c r="AD16" s="3">
        <v>17420.565151067069</v>
      </c>
      <c r="AE16" s="3">
        <v>18086.507709175792</v>
      </c>
      <c r="AF16" s="3">
        <v>18463.093753334011</v>
      </c>
      <c r="AG16" s="41">
        <f t="shared" si="2"/>
        <v>3.4342098389575693</v>
      </c>
      <c r="AH16" s="41">
        <f t="shared" si="3"/>
        <v>4.0820938481514801</v>
      </c>
      <c r="AI16" s="41">
        <f t="shared" si="4"/>
        <v>2.8333041574910789</v>
      </c>
      <c r="AJ16" s="40">
        <f t="shared" si="5"/>
        <v>0.24206888061167917</v>
      </c>
      <c r="AK16" s="40">
        <f t="shared" si="6"/>
        <v>0.33301745514117348</v>
      </c>
      <c r="AL16" s="40">
        <f t="shared" si="7"/>
        <v>0.48279327541494749</v>
      </c>
      <c r="AM16">
        <v>1.9</v>
      </c>
      <c r="AN16">
        <v>1.4</v>
      </c>
      <c r="AO16">
        <v>1.4</v>
      </c>
      <c r="AP16" s="8"/>
      <c r="AQ16" s="8" t="s">
        <v>190</v>
      </c>
      <c r="AR16" s="8" t="s">
        <v>189</v>
      </c>
      <c r="AS16" s="8" t="s">
        <v>189</v>
      </c>
    </row>
    <row r="17" spans="1:45" s="19" customFormat="1" x14ac:dyDescent="0.35">
      <c r="B17" s="19" t="s">
        <v>82</v>
      </c>
      <c r="C17" s="20">
        <v>1673.2496338000026</v>
      </c>
      <c r="D17" s="20">
        <v>1736.0141386924454</v>
      </c>
      <c r="E17" s="20">
        <v>1847.6206754214795</v>
      </c>
      <c r="F17" s="20">
        <v>1957.6444974593828</v>
      </c>
      <c r="G17" s="20">
        <v>2091.5994017756811</v>
      </c>
      <c r="H17" s="20">
        <v>2252.6338862535704</v>
      </c>
      <c r="I17" s="20">
        <v>2425.5262655326278</v>
      </c>
      <c r="J17" s="20">
        <v>2587.0551478521579</v>
      </c>
      <c r="K17" s="20">
        <v>2701.7705775928143</v>
      </c>
      <c r="L17" s="20">
        <v>2797.7855363630297</v>
      </c>
      <c r="M17" s="20">
        <v>2954.9828679476486</v>
      </c>
      <c r="N17" s="20">
        <v>3105.6435203159967</v>
      </c>
      <c r="O17" s="20">
        <v>3269.8753348551127</v>
      </c>
      <c r="P17" s="20">
        <v>3462.8799752525733</v>
      </c>
      <c r="Q17" s="20">
        <v>3689.7324225070261</v>
      </c>
      <c r="R17" s="20">
        <v>3931.765415003129</v>
      </c>
      <c r="S17" s="20">
        <v>4167.1078944832407</v>
      </c>
      <c r="T17" s="20">
        <v>4422.2852176312845</v>
      </c>
      <c r="U17" s="20">
        <v>4628.0302436900538</v>
      </c>
      <c r="V17" s="20">
        <v>4830.3049584090368</v>
      </c>
      <c r="W17" s="20">
        <v>5089.4112478952175</v>
      </c>
      <c r="X17" s="20">
        <v>5352.0114217493101</v>
      </c>
      <c r="Y17" s="20">
        <v>5574.4588804119658</v>
      </c>
      <c r="Z17" s="20">
        <v>5815.1189201402631</v>
      </c>
      <c r="AA17" s="20">
        <v>6098.4896093986245</v>
      </c>
      <c r="AB17" s="20">
        <v>6438.2602705125064</v>
      </c>
      <c r="AC17" s="20">
        <v>6767.9024953544185</v>
      </c>
      <c r="AD17" s="20">
        <v>7155.7458292187694</v>
      </c>
      <c r="AE17" s="20">
        <v>7586.3849387247901</v>
      </c>
      <c r="AF17" s="20">
        <v>8041.1785508187786</v>
      </c>
      <c r="AG17" s="41">
        <f t="shared" si="2"/>
        <v>6.3272300744113164</v>
      </c>
      <c r="AH17" s="41">
        <f t="shared" si="3"/>
        <v>5.8261593259201661</v>
      </c>
      <c r="AI17" s="41">
        <f t="shared" si="4"/>
        <v>5.1697487677316634</v>
      </c>
      <c r="AJ17" s="40">
        <f t="shared" si="5"/>
        <v>5.6974986857444739E-2</v>
      </c>
      <c r="AK17" s="40">
        <f t="shared" si="6"/>
        <v>0.10021631166454543</v>
      </c>
      <c r="AL17" s="40">
        <f t="shared" si="7"/>
        <v>0.17047620778406483</v>
      </c>
      <c r="AM17">
        <v>1.9</v>
      </c>
      <c r="AN17">
        <v>1.4</v>
      </c>
      <c r="AO17">
        <v>1.4</v>
      </c>
      <c r="AP17" s="8"/>
      <c r="AQ17" s="8" t="s">
        <v>191</v>
      </c>
      <c r="AR17" s="8" t="s">
        <v>190</v>
      </c>
      <c r="AS17" s="8" t="s">
        <v>191</v>
      </c>
    </row>
    <row r="18" spans="1:45" x14ac:dyDescent="0.35">
      <c r="A18" t="s">
        <v>189</v>
      </c>
      <c r="B18" t="s">
        <v>57</v>
      </c>
      <c r="C18" s="3">
        <v>14144.886282777523</v>
      </c>
      <c r="D18" s="3">
        <v>15221.926415678638</v>
      </c>
      <c r="E18" s="3">
        <v>16209.465076448274</v>
      </c>
      <c r="F18" s="3">
        <v>17312.182157662053</v>
      </c>
      <c r="G18" s="3">
        <v>18092.177729202831</v>
      </c>
      <c r="H18" s="3">
        <v>17362.672907835655</v>
      </c>
      <c r="I18" s="3">
        <v>18104.857440885888</v>
      </c>
      <c r="J18" s="3">
        <v>19347.71141527982</v>
      </c>
      <c r="K18" s="3">
        <v>19866.414681858409</v>
      </c>
      <c r="L18" s="3">
        <v>18981.334665005772</v>
      </c>
      <c r="M18" s="3">
        <v>18625.451264760442</v>
      </c>
      <c r="N18" s="3">
        <v>17610.905883648629</v>
      </c>
      <c r="O18" s="3">
        <v>15523.172292322379</v>
      </c>
      <c r="P18" s="3">
        <v>16714.815682372755</v>
      </c>
      <c r="Q18" s="3">
        <v>18032.768463028136</v>
      </c>
      <c r="R18" s="3">
        <v>19426.606830083674</v>
      </c>
      <c r="S18" s="3">
        <v>20777.833672819419</v>
      </c>
      <c r="T18" s="3">
        <v>22424.31869312076</v>
      </c>
      <c r="U18" s="3">
        <v>23103.658340189231</v>
      </c>
      <c r="V18" s="3">
        <v>21520.081075321865</v>
      </c>
      <c r="W18" s="3">
        <v>23521.476230394514</v>
      </c>
      <c r="X18" s="3">
        <v>24647.845196587888</v>
      </c>
      <c r="Y18" s="3">
        <v>24119.078806370249</v>
      </c>
      <c r="Z18" s="3">
        <v>24424.350411258467</v>
      </c>
      <c r="AA18" s="3">
        <v>23550.305367787878</v>
      </c>
      <c r="AB18" s="3">
        <v>23934.096282071092</v>
      </c>
      <c r="AC18" s="3">
        <v>23189.730594238466</v>
      </c>
      <c r="AD18" s="3">
        <v>23562.918834260803</v>
      </c>
      <c r="AE18" s="3">
        <v>22745.903784410264</v>
      </c>
      <c r="AF18" s="3">
        <v>22033.945309320345</v>
      </c>
      <c r="AG18" s="41">
        <f t="shared" si="2"/>
        <v>3.3826370224564029</v>
      </c>
      <c r="AH18" s="41">
        <f t="shared" si="3"/>
        <v>3.5567698657545055</v>
      </c>
      <c r="AI18" s="41">
        <f t="shared" si="4"/>
        <v>-0.84861532421662833</v>
      </c>
      <c r="AJ18" s="40">
        <f t="shared" si="5"/>
        <v>0.48164045207711459</v>
      </c>
      <c r="AK18" s="40">
        <f t="shared" si="6"/>
        <v>0.6316700002184592</v>
      </c>
      <c r="AL18" s="40">
        <f t="shared" si="7"/>
        <v>0.78788132338470307</v>
      </c>
      <c r="AM18">
        <v>1.9</v>
      </c>
      <c r="AN18">
        <v>1.4</v>
      </c>
      <c r="AO18">
        <v>1.4</v>
      </c>
      <c r="AP18" s="8"/>
      <c r="AQ18" s="8" t="s">
        <v>200</v>
      </c>
      <c r="AR18" s="8" t="s">
        <v>191</v>
      </c>
      <c r="AS18" s="8" t="s">
        <v>192</v>
      </c>
    </row>
    <row r="19" spans="1:45" x14ac:dyDescent="0.35">
      <c r="B19" t="s">
        <v>118</v>
      </c>
      <c r="C19" s="3">
        <v>4587.4273490670184</v>
      </c>
      <c r="D19" s="3">
        <v>4728.0495027387287</v>
      </c>
      <c r="E19" s="3">
        <v>4705.5851460769481</v>
      </c>
      <c r="F19" s="3">
        <v>4804.5445480018088</v>
      </c>
      <c r="G19" s="3">
        <v>4925.1070750761764</v>
      </c>
      <c r="H19" s="3">
        <v>5050.3111139387156</v>
      </c>
      <c r="I19" s="3">
        <v>5164.2507067537317</v>
      </c>
      <c r="J19" s="3">
        <v>5312.0776373691506</v>
      </c>
      <c r="K19" s="3">
        <v>5469.4697090848076</v>
      </c>
      <c r="L19" s="3">
        <v>5386.1791868225027</v>
      </c>
      <c r="M19" s="3">
        <v>5415.5298875670487</v>
      </c>
      <c r="N19" s="3">
        <v>5402.7651189208837</v>
      </c>
      <c r="O19" s="3">
        <v>5434.0887872471358</v>
      </c>
      <c r="P19" s="3">
        <v>5479.2650327698575</v>
      </c>
      <c r="Q19" s="3">
        <v>5605.2049389284357</v>
      </c>
      <c r="R19" s="3">
        <v>5749.5285015472964</v>
      </c>
      <c r="S19" s="3">
        <v>5920.7116318880235</v>
      </c>
      <c r="T19" s="3">
        <v>6085.3857799549523</v>
      </c>
      <c r="U19" s="3">
        <v>6351.2281336792512</v>
      </c>
      <c r="V19" s="3">
        <v>6455.9742103835015</v>
      </c>
      <c r="W19" s="3">
        <v>6612.8077625356273</v>
      </c>
      <c r="X19" s="3">
        <v>6844.981791932446</v>
      </c>
      <c r="Y19" s="3">
        <v>7081.3867690327997</v>
      </c>
      <c r="Z19" s="3">
        <v>7444.4900788776285</v>
      </c>
      <c r="AA19" s="3">
        <v>7730.6382043857375</v>
      </c>
      <c r="AB19" s="3">
        <v>7984.4133111709625</v>
      </c>
      <c r="AC19" s="3">
        <v>8202.5508568367477</v>
      </c>
      <c r="AD19" s="3">
        <v>8423.6967940599061</v>
      </c>
      <c r="AE19" s="3">
        <v>8655.5298863004609</v>
      </c>
      <c r="AF19" s="3">
        <v>8724.4757403364711</v>
      </c>
      <c r="AG19" s="41">
        <f t="shared" si="2"/>
        <v>2.0276751209293176</v>
      </c>
      <c r="AH19" s="41">
        <f t="shared" si="3"/>
        <v>2.1671789799742269</v>
      </c>
      <c r="AI19" s="41">
        <f t="shared" si="4"/>
        <v>3.2817934475789956</v>
      </c>
      <c r="AJ19" s="40">
        <f t="shared" si="5"/>
        <v>0.15620419550249628</v>
      </c>
      <c r="AK19" s="40">
        <f t="shared" si="6"/>
        <v>0.18366415485109847</v>
      </c>
      <c r="AL19" s="40">
        <f t="shared" si="7"/>
        <v>0.22150428315815876</v>
      </c>
      <c r="AM19">
        <v>1.9</v>
      </c>
      <c r="AN19">
        <v>1.4</v>
      </c>
      <c r="AO19">
        <v>1.4</v>
      </c>
      <c r="AP19" s="8"/>
      <c r="AQ19" s="8"/>
      <c r="AR19" s="8" t="s">
        <v>192</v>
      </c>
      <c r="AS19" s="8" t="s">
        <v>200</v>
      </c>
    </row>
    <row r="20" spans="1:45" x14ac:dyDescent="0.35">
      <c r="B20" t="s">
        <v>139</v>
      </c>
      <c r="C20" s="3">
        <v>10517.670287363209</v>
      </c>
      <c r="D20" s="3">
        <v>10490.486085354867</v>
      </c>
      <c r="E20" s="3">
        <v>10264.746347658625</v>
      </c>
      <c r="F20" s="3">
        <v>10566.22884168875</v>
      </c>
      <c r="G20" s="3">
        <v>10949.527765521214</v>
      </c>
      <c r="H20" s="3">
        <v>11250.571360929715</v>
      </c>
      <c r="I20" s="3">
        <v>11317.676108567346</v>
      </c>
      <c r="J20" s="3">
        <v>11520.331639087897</v>
      </c>
      <c r="K20" s="3">
        <v>11383.888682372764</v>
      </c>
      <c r="L20" s="3">
        <v>11269.009350767932</v>
      </c>
      <c r="M20" s="3">
        <v>11597.143344866205</v>
      </c>
      <c r="N20" s="3">
        <v>11598.693852595195</v>
      </c>
      <c r="O20" s="3">
        <v>11796.970553440649</v>
      </c>
      <c r="P20" s="3">
        <v>11782.467771666597</v>
      </c>
      <c r="Q20" s="3">
        <v>12312.334429076742</v>
      </c>
      <c r="R20" s="3">
        <v>12561.820173232609</v>
      </c>
      <c r="S20" s="3">
        <v>12917.916884966655</v>
      </c>
      <c r="T20" s="3">
        <v>13560.545100063684</v>
      </c>
      <c r="U20" s="3">
        <v>14110.345138136889</v>
      </c>
      <c r="V20" s="3">
        <v>13957.679120250874</v>
      </c>
      <c r="W20" s="3">
        <v>14868.330140884118</v>
      </c>
      <c r="X20" s="3">
        <v>15318.30630616662</v>
      </c>
      <c r="Y20" s="3">
        <v>15473.712021045631</v>
      </c>
      <c r="Z20" s="3">
        <v>15800.038965120331</v>
      </c>
      <c r="AA20" s="3">
        <v>15744.347111381623</v>
      </c>
      <c r="AB20" s="3">
        <v>15059.234367716592</v>
      </c>
      <c r="AC20" s="3">
        <v>14446.412805467886</v>
      </c>
      <c r="AD20" s="3">
        <v>14519.849130251789</v>
      </c>
      <c r="AE20" s="3">
        <v>14596.246162384175</v>
      </c>
      <c r="AF20" s="3">
        <v>14651.61618093461</v>
      </c>
      <c r="AG20" s="41">
        <f t="shared" si="2"/>
        <v>1.2215406222857661</v>
      </c>
      <c r="AH20" s="41">
        <f t="shared" si="3"/>
        <v>2.4738783838392342</v>
      </c>
      <c r="AI20" s="41">
        <f t="shared" si="4"/>
        <v>-0.66532440623308098</v>
      </c>
      <c r="AJ20" s="40">
        <f t="shared" si="5"/>
        <v>0.35813193338793903</v>
      </c>
      <c r="AK20" s="40">
        <f t="shared" si="6"/>
        <v>0.39330953301760757</v>
      </c>
      <c r="AL20" s="40">
        <f t="shared" si="7"/>
        <v>0.49803335101829049</v>
      </c>
      <c r="AM20">
        <v>1.9</v>
      </c>
      <c r="AN20">
        <v>1.4</v>
      </c>
      <c r="AO20">
        <v>1.4</v>
      </c>
      <c r="AP20" s="8" t="s">
        <v>196</v>
      </c>
      <c r="AQ20" s="8" t="s">
        <v>227</v>
      </c>
      <c r="AR20" s="8" t="s">
        <v>136</v>
      </c>
      <c r="AS20" s="8" t="s">
        <v>227</v>
      </c>
    </row>
    <row r="21" spans="1:45" x14ac:dyDescent="0.35">
      <c r="B21" t="s">
        <v>127</v>
      </c>
      <c r="C21" s="3">
        <v>8390.8417008139313</v>
      </c>
      <c r="D21" s="3">
        <v>8392.5372652334681</v>
      </c>
      <c r="E21" s="3">
        <v>8563.5130418687604</v>
      </c>
      <c r="F21" s="3">
        <v>8852.7170545986282</v>
      </c>
      <c r="G21" s="3">
        <v>9192.5599385245769</v>
      </c>
      <c r="H21" s="3">
        <v>9494.8978009496477</v>
      </c>
      <c r="I21" s="3">
        <v>9518.9249092574173</v>
      </c>
      <c r="J21" s="3">
        <v>9676.4850869069523</v>
      </c>
      <c r="K21" s="3">
        <v>9569.1464837490676</v>
      </c>
      <c r="L21" s="3">
        <v>9017.562750313009</v>
      </c>
      <c r="M21" s="3">
        <v>9133.6519628683945</v>
      </c>
      <c r="N21" s="3">
        <v>9142.4896592650111</v>
      </c>
      <c r="O21" s="3">
        <v>9229.4087628224606</v>
      </c>
      <c r="P21" s="3">
        <v>9450.3552293185894</v>
      </c>
      <c r="Q21" s="3">
        <v>9814.2688376163496</v>
      </c>
      <c r="R21" s="3">
        <v>10150.24527055514</v>
      </c>
      <c r="S21" s="3">
        <v>10693.323233127219</v>
      </c>
      <c r="T21" s="3">
        <v>11273.822629559716</v>
      </c>
      <c r="U21" s="3">
        <v>11507.843118858211</v>
      </c>
      <c r="V21" s="3">
        <v>11510.227547027145</v>
      </c>
      <c r="W21" s="3">
        <v>11901.866589661335</v>
      </c>
      <c r="X21" s="3">
        <v>12606.03221052538</v>
      </c>
      <c r="Y21" s="3">
        <v>12981.634974942877</v>
      </c>
      <c r="Z21" s="3">
        <v>13524.707777530537</v>
      </c>
      <c r="AA21" s="3">
        <v>13991.17954835449</v>
      </c>
      <c r="AB21" s="3">
        <v>14237.583813735866</v>
      </c>
      <c r="AC21" s="3">
        <v>14338.433088202764</v>
      </c>
      <c r="AD21" s="3">
        <v>14316.485809911166</v>
      </c>
      <c r="AE21" s="3">
        <v>14455.589067761754</v>
      </c>
      <c r="AF21" s="3">
        <v>14730.884927067451</v>
      </c>
      <c r="AG21" s="41">
        <f t="shared" si="2"/>
        <v>1.4821989427834081</v>
      </c>
      <c r="AH21" s="41">
        <f t="shared" si="3"/>
        <v>3.1372424723711045</v>
      </c>
      <c r="AI21" s="41">
        <f t="shared" si="4"/>
        <v>2.1808424695352047</v>
      </c>
      <c r="AJ21" s="40">
        <f t="shared" si="5"/>
        <v>0.28571235634521869</v>
      </c>
      <c r="AK21" s="40">
        <f t="shared" si="6"/>
        <v>0.30976183370634774</v>
      </c>
      <c r="AL21" s="40">
        <f t="shared" si="7"/>
        <v>0.39866793680633178</v>
      </c>
      <c r="AM21">
        <v>1.9</v>
      </c>
      <c r="AN21">
        <v>1.4</v>
      </c>
      <c r="AO21">
        <v>1.4</v>
      </c>
    </row>
    <row r="22" spans="1:45" x14ac:dyDescent="0.35">
      <c r="B22" t="s">
        <v>100</v>
      </c>
      <c r="C22" s="3">
        <v>9549.7079474704969</v>
      </c>
      <c r="D22" s="3">
        <v>9513.9902125021781</v>
      </c>
      <c r="E22" s="3">
        <v>10122.044398914612</v>
      </c>
      <c r="F22" s="3">
        <v>10563.733159093248</v>
      </c>
      <c r="G22" s="3">
        <v>10761.60426353943</v>
      </c>
      <c r="H22" s="3">
        <v>10931.140683109605</v>
      </c>
      <c r="I22" s="3">
        <v>10801.915697365957</v>
      </c>
      <c r="J22" s="3">
        <v>11137.543480921859</v>
      </c>
      <c r="K22" s="3">
        <v>11646.899444308896</v>
      </c>
      <c r="L22" s="3">
        <v>11852.107134755946</v>
      </c>
      <c r="M22" s="3">
        <v>12067.450074973014</v>
      </c>
      <c r="N22" s="3">
        <v>12266.686144371217</v>
      </c>
      <c r="O22" s="3">
        <v>12463.928129573911</v>
      </c>
      <c r="P22" s="3">
        <v>12797.330711513019</v>
      </c>
      <c r="Q22" s="3">
        <v>13159.202545039258</v>
      </c>
      <c r="R22" s="3">
        <v>13476.102272519021</v>
      </c>
      <c r="S22" s="3">
        <v>14252.224819611982</v>
      </c>
      <c r="T22" s="3">
        <v>15209.073943971727</v>
      </c>
      <c r="U22" s="3">
        <v>15707.624893924112</v>
      </c>
      <c r="V22" s="3">
        <v>15356.930403857948</v>
      </c>
      <c r="W22" s="3">
        <v>15917.956885968546</v>
      </c>
      <c r="X22" s="3">
        <v>16403.919082292177</v>
      </c>
      <c r="Y22" s="3">
        <v>16989.433407923832</v>
      </c>
      <c r="Z22" s="3">
        <v>17176.681990481982</v>
      </c>
      <c r="AA22" s="3">
        <v>17582.914104021645</v>
      </c>
      <c r="AB22" s="3">
        <v>18024.491969643786</v>
      </c>
      <c r="AC22" s="3">
        <v>18592.141691857494</v>
      </c>
      <c r="AD22" s="3">
        <v>19112.408887456066</v>
      </c>
      <c r="AE22" s="3">
        <v>19426.653372530189</v>
      </c>
      <c r="AF22" s="3">
        <v>19642.417853166826</v>
      </c>
      <c r="AG22" s="41">
        <f t="shared" si="2"/>
        <v>2.4044789540290878</v>
      </c>
      <c r="AH22" s="41">
        <f t="shared" si="3"/>
        <v>3.2282262706667009</v>
      </c>
      <c r="AI22" s="41">
        <f t="shared" si="4"/>
        <v>2.4086509987166549</v>
      </c>
      <c r="AJ22" s="40">
        <f t="shared" si="5"/>
        <v>0.32517233161671844</v>
      </c>
      <c r="AK22" s="40">
        <f t="shared" si="6"/>
        <v>0.40925967822946546</v>
      </c>
      <c r="AL22" s="40">
        <f t="shared" si="7"/>
        <v>0.53319191423416856</v>
      </c>
      <c r="AM22">
        <v>1.9</v>
      </c>
      <c r="AN22">
        <v>1.4</v>
      </c>
      <c r="AO22">
        <v>1.4</v>
      </c>
    </row>
    <row r="23" spans="1:45" x14ac:dyDescent="0.35">
      <c r="B23" t="s">
        <v>69</v>
      </c>
      <c r="C23" s="3">
        <v>6203.2052007761713</v>
      </c>
      <c r="D23" s="3">
        <v>6143.8515378329839</v>
      </c>
      <c r="E23" s="3">
        <v>6706.0234166825849</v>
      </c>
      <c r="F23" s="3">
        <v>7068.1116348230335</v>
      </c>
      <c r="G23" s="3">
        <v>7122.3762452566434</v>
      </c>
      <c r="H23" s="3">
        <v>7396.8344236717039</v>
      </c>
      <c r="I23" s="3">
        <v>7707.3981031520161</v>
      </c>
      <c r="J23" s="3">
        <v>8255.5648113364368</v>
      </c>
      <c r="K23" s="3">
        <v>8670.4389020063663</v>
      </c>
      <c r="L23" s="3">
        <v>9043.6032029436919</v>
      </c>
      <c r="M23" s="3">
        <v>9322.1347939919833</v>
      </c>
      <c r="N23" s="3">
        <v>9410.0302949923007</v>
      </c>
      <c r="O23" s="3">
        <v>9690.5977646887568</v>
      </c>
      <c r="P23" s="3">
        <v>9424.7952529211052</v>
      </c>
      <c r="Q23" s="3">
        <v>9533.318943572991</v>
      </c>
      <c r="R23" s="3">
        <v>10291.308879118196</v>
      </c>
      <c r="S23" s="3">
        <v>11087.47594863317</v>
      </c>
      <c r="T23" s="3">
        <v>11756.460327622157</v>
      </c>
      <c r="U23" s="3">
        <v>11980.844530091339</v>
      </c>
      <c r="V23" s="3">
        <v>11944.346882203417</v>
      </c>
      <c r="W23" s="3">
        <v>12782.451898646268</v>
      </c>
      <c r="X23" s="3">
        <v>13024.340460646728</v>
      </c>
      <c r="Y23" s="3">
        <v>13219.700784765266</v>
      </c>
      <c r="Z23" s="3">
        <v>13702.323933190632</v>
      </c>
      <c r="AA23" s="3">
        <v>14499.63611576829</v>
      </c>
      <c r="AB23" s="3">
        <v>15328.352054772127</v>
      </c>
      <c r="AC23" s="3">
        <v>16166.603751899385</v>
      </c>
      <c r="AD23" s="3">
        <v>16735.332585759286</v>
      </c>
      <c r="AE23" s="3">
        <v>17711.765534005808</v>
      </c>
      <c r="AF23" s="3">
        <v>18419.034263015157</v>
      </c>
      <c r="AG23" s="41">
        <f t="shared" si="2"/>
        <v>4.4230089483305424</v>
      </c>
      <c r="AH23" s="41">
        <f t="shared" si="3"/>
        <v>3.3592418767446119</v>
      </c>
      <c r="AI23" s="41">
        <f t="shared" si="4"/>
        <v>4.4415452778761466</v>
      </c>
      <c r="AJ23" s="40">
        <f t="shared" si="5"/>
        <v>0.21122223943692739</v>
      </c>
      <c r="AK23" s="40">
        <f t="shared" si="6"/>
        <v>0.31615410567251884</v>
      </c>
      <c r="AL23" s="40">
        <f t="shared" si="7"/>
        <v>0.4281642452778065</v>
      </c>
      <c r="AM23">
        <v>1.9</v>
      </c>
      <c r="AN23">
        <v>1.4</v>
      </c>
      <c r="AO23">
        <v>1.4</v>
      </c>
    </row>
    <row r="24" spans="1:45" x14ac:dyDescent="0.35">
      <c r="B24" t="s">
        <v>11</v>
      </c>
      <c r="C24" s="3">
        <v>8293.7382425774231</v>
      </c>
      <c r="D24" s="3">
        <v>8450.1522298867385</v>
      </c>
      <c r="E24" s="3">
        <v>8432.6202335861508</v>
      </c>
      <c r="F24" s="3">
        <v>8406.553070567772</v>
      </c>
      <c r="G24" s="3">
        <v>8571.7376813447663</v>
      </c>
      <c r="H24" s="3">
        <v>8575.6756636647315</v>
      </c>
      <c r="I24" s="3">
        <v>8539.334340452473</v>
      </c>
      <c r="J24" s="3">
        <v>8723.8326774079087</v>
      </c>
      <c r="K24" s="3">
        <v>8826.3869987105554</v>
      </c>
      <c r="L24" s="3">
        <v>8243.4070723158493</v>
      </c>
      <c r="M24" s="3">
        <v>8176.3444477557578</v>
      </c>
      <c r="N24" s="3">
        <v>8350.8808020313718</v>
      </c>
      <c r="O24" s="3">
        <v>8541.6723072684799</v>
      </c>
      <c r="P24" s="3">
        <v>8625.7925111120803</v>
      </c>
      <c r="Q24" s="3">
        <v>9178.4194261619705</v>
      </c>
      <c r="R24" s="3">
        <v>9503.689190424926</v>
      </c>
      <c r="S24" s="3">
        <v>9757.3716325609166</v>
      </c>
      <c r="T24" s="3">
        <v>9805.6491552276984</v>
      </c>
      <c r="U24" s="3">
        <v>10257.400339040805</v>
      </c>
      <c r="V24" s="3">
        <v>10148.857704778511</v>
      </c>
      <c r="W24" s="3">
        <v>10340.968230554125</v>
      </c>
      <c r="X24" s="3">
        <v>10984.285208134035</v>
      </c>
      <c r="Y24" s="3">
        <v>11431.373403135234</v>
      </c>
      <c r="Z24" s="3">
        <v>11818.586081690641</v>
      </c>
      <c r="AA24" s="3">
        <v>12078.469843500401</v>
      </c>
      <c r="AB24" s="3">
        <v>11896.376629029579</v>
      </c>
      <c r="AC24" s="3">
        <v>11551.616673652716</v>
      </c>
      <c r="AD24" s="3">
        <v>11617.908758329806</v>
      </c>
      <c r="AE24" s="3">
        <v>11561.749206632327</v>
      </c>
      <c r="AF24" s="3">
        <v>11375.331184329109</v>
      </c>
      <c r="AG24" s="41">
        <f t="shared" si="2"/>
        <v>0.28365915679329223</v>
      </c>
      <c r="AH24" s="41">
        <f t="shared" si="3"/>
        <v>2.7517895474774789</v>
      </c>
      <c r="AI24" s="41">
        <f t="shared" si="4"/>
        <v>0.7383817835618256</v>
      </c>
      <c r="AJ24" s="40">
        <f t="shared" si="5"/>
        <v>0.28240593502882905</v>
      </c>
      <c r="AK24" s="40">
        <f t="shared" si="6"/>
        <v>0.27729537532719239</v>
      </c>
      <c r="AL24" s="40">
        <f t="shared" si="7"/>
        <v>0.34638369015461673</v>
      </c>
      <c r="AM24">
        <v>1.9</v>
      </c>
      <c r="AN24">
        <v>1.4</v>
      </c>
      <c r="AO24">
        <v>1.4</v>
      </c>
    </row>
    <row r="25" spans="1:45" x14ac:dyDescent="0.35">
      <c r="B25" t="s">
        <v>97</v>
      </c>
      <c r="C25" s="3">
        <v>5264.6647252257353</v>
      </c>
      <c r="D25" s="3">
        <v>5271.2033172657511</v>
      </c>
      <c r="E25" s="3">
        <v>5563.9370921363707</v>
      </c>
      <c r="F25" s="3">
        <v>5808.1965781178569</v>
      </c>
      <c r="G25" s="3">
        <v>6002.4842427749882</v>
      </c>
      <c r="H25" s="3">
        <v>6212.2220607561567</v>
      </c>
      <c r="I25" s="3">
        <v>6195.5023363716518</v>
      </c>
      <c r="J25" s="3">
        <v>6327.0722147288343</v>
      </c>
      <c r="K25" s="3">
        <v>6437.3316154399017</v>
      </c>
      <c r="L25" s="3">
        <v>6523.4373846375929</v>
      </c>
      <c r="M25" s="3">
        <v>6548.6165982107532</v>
      </c>
      <c r="N25" s="3">
        <v>6562.5225608489527</v>
      </c>
      <c r="O25" s="3">
        <v>6626.9881345057984</v>
      </c>
      <c r="P25" s="3">
        <v>6694.6516906143916</v>
      </c>
      <c r="Q25" s="3">
        <v>6720.9626493531441</v>
      </c>
      <c r="R25" s="3">
        <v>6870.6224772254564</v>
      </c>
      <c r="S25" s="3">
        <v>7136.8417603354001</v>
      </c>
      <c r="T25" s="3">
        <v>7238.1831927142775</v>
      </c>
      <c r="U25" s="3">
        <v>7392.8409957816448</v>
      </c>
      <c r="V25" s="3">
        <v>7208.1450297199917</v>
      </c>
      <c r="W25" s="3">
        <v>7328.6556123663904</v>
      </c>
      <c r="X25" s="3">
        <v>7575.6936765291875</v>
      </c>
      <c r="Y25" s="3">
        <v>7754.8306276972489</v>
      </c>
      <c r="Z25" s="3">
        <v>7892.4418577027918</v>
      </c>
      <c r="AA25" s="3">
        <v>7990.444614576033</v>
      </c>
      <c r="AB25" s="3">
        <v>8143.0169171769367</v>
      </c>
      <c r="AC25" s="3">
        <v>8309.6303363794086</v>
      </c>
      <c r="AD25" s="3">
        <v>8454.0581981484829</v>
      </c>
      <c r="AE25" s="3">
        <v>8615.5761510364246</v>
      </c>
      <c r="AF25" s="3">
        <v>8775.9865197843683</v>
      </c>
      <c r="AG25" s="41">
        <f t="shared" si="2"/>
        <v>2.5775731659570367</v>
      </c>
      <c r="AH25" s="41">
        <f t="shared" si="3"/>
        <v>1.4360229513633804</v>
      </c>
      <c r="AI25" s="41">
        <f t="shared" si="4"/>
        <v>1.9135494762615002</v>
      </c>
      <c r="AJ25" s="40">
        <f t="shared" si="5"/>
        <v>0.17926446686104078</v>
      </c>
      <c r="AK25" s="40">
        <f t="shared" si="6"/>
        <v>0.22209204970237781</v>
      </c>
      <c r="AL25" s="40">
        <f t="shared" si="7"/>
        <v>0.24548250398674559</v>
      </c>
      <c r="AM25">
        <v>1.9</v>
      </c>
      <c r="AN25">
        <v>1.4</v>
      </c>
      <c r="AO25">
        <v>1.4</v>
      </c>
    </row>
    <row r="26" spans="1:45" x14ac:dyDescent="0.35">
      <c r="B26" t="s">
        <v>29</v>
      </c>
      <c r="C26" s="3">
        <v>5560.3260836624431</v>
      </c>
      <c r="D26" s="3">
        <v>5610.7909050004891</v>
      </c>
      <c r="E26" s="3">
        <v>5729.8786461582904</v>
      </c>
      <c r="F26" s="3">
        <v>5804.9321716898194</v>
      </c>
      <c r="G26" s="3">
        <v>5890.5386185609877</v>
      </c>
      <c r="H26" s="3">
        <v>6032.2348996813653</v>
      </c>
      <c r="I26" s="3">
        <v>6063.2088748287906</v>
      </c>
      <c r="J26" s="3">
        <v>6180.3447139295595</v>
      </c>
      <c r="K26" s="3">
        <v>6337.4894016406442</v>
      </c>
      <c r="L26" s="3">
        <v>6427.1872914838641</v>
      </c>
      <c r="M26" s="3">
        <v>6499.0129829517882</v>
      </c>
      <c r="N26" s="3">
        <v>6492.7370070440647</v>
      </c>
      <c r="O26" s="3">
        <v>6590.5894606964139</v>
      </c>
      <c r="P26" s="3">
        <v>6611.6173936332461</v>
      </c>
      <c r="Q26" s="3">
        <v>6676.5586858894658</v>
      </c>
      <c r="R26" s="3">
        <v>6752.4942869621218</v>
      </c>
      <c r="S26" s="3">
        <v>6973.0327187181128</v>
      </c>
      <c r="T26" s="3">
        <v>7267.5835648494194</v>
      </c>
      <c r="U26" s="3">
        <v>7362.7491693721822</v>
      </c>
      <c r="V26" s="3">
        <v>7263.5551495748086</v>
      </c>
      <c r="W26" s="3">
        <v>7336.0072579024172</v>
      </c>
      <c r="X26" s="3">
        <v>7503.5595159457589</v>
      </c>
      <c r="Y26" s="3">
        <v>7590.2813945486532</v>
      </c>
      <c r="Z26" s="3">
        <v>7733.8410384564504</v>
      </c>
      <c r="AA26" s="3">
        <v>7939.0904041494941</v>
      </c>
      <c r="AB26" s="3">
        <v>8125.3648782724958</v>
      </c>
      <c r="AC26" s="3">
        <v>8205.7544553916159</v>
      </c>
      <c r="AD26" s="3">
        <v>8317.3641169648563</v>
      </c>
      <c r="AE26" s="3">
        <v>8448.4638245419301</v>
      </c>
      <c r="AF26" s="3">
        <v>8637.5553249751792</v>
      </c>
      <c r="AG26" s="41">
        <f t="shared" si="2"/>
        <v>1.6431855181546329</v>
      </c>
      <c r="AH26" s="41">
        <f t="shared" si="3"/>
        <v>1.5519785937235131</v>
      </c>
      <c r="AI26" s="41">
        <f t="shared" si="4"/>
        <v>1.8091641548096282</v>
      </c>
      <c r="AJ26" s="40">
        <f t="shared" si="5"/>
        <v>0.18933188398213674</v>
      </c>
      <c r="AK26" s="40">
        <f t="shared" si="6"/>
        <v>0.22040977552732202</v>
      </c>
      <c r="AL26" s="40">
        <f t="shared" si="7"/>
        <v>0.24572875656703627</v>
      </c>
      <c r="AM26">
        <v>1.9</v>
      </c>
      <c r="AN26">
        <v>1.4</v>
      </c>
      <c r="AO26">
        <v>1.4</v>
      </c>
    </row>
    <row r="27" spans="1:45" x14ac:dyDescent="0.35">
      <c r="B27" t="s">
        <v>49</v>
      </c>
      <c r="C27" s="3">
        <v>3492.2236237240058</v>
      </c>
      <c r="D27" s="3">
        <v>3697.9819515683307</v>
      </c>
      <c r="E27" s="3">
        <v>3962.8935001882405</v>
      </c>
      <c r="F27" s="3">
        <v>4255.3612198856181</v>
      </c>
      <c r="G27" s="3">
        <v>4589.5271923107175</v>
      </c>
      <c r="H27" s="3">
        <v>4805.2818101428438</v>
      </c>
      <c r="I27" s="3">
        <v>5190.9488793476003</v>
      </c>
      <c r="J27" s="3">
        <v>5532.326824560485</v>
      </c>
      <c r="K27" s="3">
        <v>5469.6837003541195</v>
      </c>
      <c r="L27" s="3">
        <v>5662.4241277674755</v>
      </c>
      <c r="M27" s="3">
        <v>5607.3321812014829</v>
      </c>
      <c r="N27" s="3">
        <v>5746.7658924258712</v>
      </c>
      <c r="O27" s="3">
        <v>5815.1093128220373</v>
      </c>
      <c r="P27" s="3">
        <v>5775.5995581912466</v>
      </c>
      <c r="Q27" s="3">
        <v>5861.2201714293114</v>
      </c>
      <c r="R27" s="3">
        <v>5743.5892441273772</v>
      </c>
      <c r="S27" s="3">
        <v>6036.7566625063</v>
      </c>
      <c r="T27" s="3">
        <v>6459.3815101252958</v>
      </c>
      <c r="U27" s="3">
        <v>6584.03536253728</v>
      </c>
      <c r="V27" s="3">
        <v>6809.6951380662294</v>
      </c>
      <c r="W27" s="3">
        <v>7075.2622228370519</v>
      </c>
      <c r="X27" s="3">
        <v>7417.2437548934031</v>
      </c>
      <c r="Y27" s="3">
        <v>7773.7626363034678</v>
      </c>
      <c r="Z27" s="3">
        <v>8122.0464105147394</v>
      </c>
      <c r="AA27" s="3">
        <v>8393.3960027227986</v>
      </c>
      <c r="AB27" s="3">
        <v>8604.132383331229</v>
      </c>
      <c r="AC27" s="3">
        <v>8848.1506753079739</v>
      </c>
      <c r="AD27" s="3">
        <v>8989.0382739290144</v>
      </c>
      <c r="AE27" s="3">
        <v>9312.1466495737859</v>
      </c>
      <c r="AF27" s="3">
        <v>9702.5788574210619</v>
      </c>
      <c r="AG27" s="41">
        <f t="shared" si="2"/>
        <v>5.8624853329924287</v>
      </c>
      <c r="AH27" s="41">
        <f t="shared" si="3"/>
        <v>2.0438151239662972</v>
      </c>
      <c r="AI27" s="41">
        <f t="shared" si="4"/>
        <v>3.3535530035284866</v>
      </c>
      <c r="AJ27" s="40">
        <f t="shared" si="5"/>
        <v>0.11891196092065923</v>
      </c>
      <c r="AK27" s="40">
        <f t="shared" si="6"/>
        <v>0.19016900421768493</v>
      </c>
      <c r="AL27" s="40">
        <f t="shared" si="7"/>
        <v>0.23699477485257969</v>
      </c>
      <c r="AM27">
        <v>1.9</v>
      </c>
      <c r="AN27">
        <v>1.4</v>
      </c>
      <c r="AO27">
        <v>1.4</v>
      </c>
    </row>
    <row r="28" spans="1:45" x14ac:dyDescent="0.35">
      <c r="B28" t="s">
        <v>73</v>
      </c>
      <c r="C28" s="3">
        <v>2199.874941554508</v>
      </c>
      <c r="D28" s="3">
        <v>2197.3195200669934</v>
      </c>
      <c r="E28" s="3">
        <v>2040.5949914356268</v>
      </c>
      <c r="F28" s="3">
        <v>1893.342911439466</v>
      </c>
      <c r="G28" s="3">
        <v>1636.0189318100847</v>
      </c>
      <c r="H28" s="3">
        <v>1764.9383982188185</v>
      </c>
      <c r="I28" s="3">
        <v>1804.7428183739048</v>
      </c>
      <c r="J28" s="3">
        <v>1820.4530009717607</v>
      </c>
      <c r="K28" s="3">
        <v>1827.4152247268664</v>
      </c>
      <c r="L28" s="3">
        <v>1844.3684214629275</v>
      </c>
      <c r="M28" s="3">
        <v>1828.5984758628276</v>
      </c>
      <c r="N28" s="3">
        <v>1779.0205520829873</v>
      </c>
      <c r="O28" s="3">
        <v>1745.0870147811424</v>
      </c>
      <c r="P28" s="3">
        <v>1722.7136177422694</v>
      </c>
      <c r="Q28" s="3">
        <v>1635.0241625526253</v>
      </c>
      <c r="R28" s="3">
        <v>1637.7072898812132</v>
      </c>
      <c r="S28" s="3">
        <v>1647.753771099302</v>
      </c>
      <c r="T28" s="3">
        <v>1675.8451722137825</v>
      </c>
      <c r="U28" s="3">
        <v>1663.4904756002372</v>
      </c>
      <c r="V28" s="3">
        <v>1688.2715747476075</v>
      </c>
      <c r="W28" s="3">
        <v>1610.6889974479375</v>
      </c>
      <c r="X28" s="3">
        <v>1674.2496642375877</v>
      </c>
      <c r="Y28" s="3">
        <v>1697.3629134160974</v>
      </c>
      <c r="Z28" s="3">
        <v>1743.9850850979296</v>
      </c>
      <c r="AA28" s="3">
        <v>1767.1994446915865</v>
      </c>
      <c r="AB28" s="3">
        <v>1764.3278946173571</v>
      </c>
      <c r="AC28" s="3">
        <v>1766.109679390752</v>
      </c>
      <c r="AD28" s="3">
        <v>1763.663260683061</v>
      </c>
      <c r="AE28" s="3">
        <v>1767.1761199936707</v>
      </c>
      <c r="AF28" s="3">
        <v>1728.9100699872324</v>
      </c>
      <c r="AG28" s="41">
        <f t="shared" si="2"/>
        <v>-2.1080277021435001</v>
      </c>
      <c r="AH28" s="41">
        <f t="shared" si="3"/>
        <v>-0.91870687974273668</v>
      </c>
      <c r="AI28" s="41">
        <f t="shared" si="4"/>
        <v>0.75640145745083931</v>
      </c>
      <c r="AJ28" s="40">
        <f t="shared" si="5"/>
        <v>7.4906841962632864E-2</v>
      </c>
      <c r="AK28" s="40">
        <f t="shared" si="6"/>
        <v>6.201572156445697E-2</v>
      </c>
      <c r="AL28" s="40">
        <f t="shared" si="7"/>
        <v>5.395204648042521E-2</v>
      </c>
      <c r="AM28">
        <v>1.9</v>
      </c>
      <c r="AN28">
        <v>1.4</v>
      </c>
      <c r="AO28">
        <v>1.4</v>
      </c>
    </row>
    <row r="29" spans="1:45" x14ac:dyDescent="0.35">
      <c r="B29" t="s">
        <v>99</v>
      </c>
      <c r="C29" s="3">
        <v>3990.028260026877</v>
      </c>
      <c r="D29" s="3">
        <v>3749.1754128096527</v>
      </c>
      <c r="E29" s="3">
        <v>3866.1150509521412</v>
      </c>
      <c r="F29" s="3">
        <v>4002.9635686736933</v>
      </c>
      <c r="G29" s="3">
        <v>3899.7203760437374</v>
      </c>
      <c r="H29" s="3">
        <v>4024.9893022734432</v>
      </c>
      <c r="I29" s="3">
        <v>3984.5722181095593</v>
      </c>
      <c r="J29" s="3">
        <v>4049.9779485124218</v>
      </c>
      <c r="K29" s="3">
        <v>4077.5496505421752</v>
      </c>
      <c r="L29" s="3">
        <v>3935.7244599876667</v>
      </c>
      <c r="M29" s="3">
        <v>4108.775602144693</v>
      </c>
      <c r="N29" s="3">
        <v>4109.7696971108244</v>
      </c>
      <c r="O29" s="3">
        <v>4154.926556395314</v>
      </c>
      <c r="P29" s="3">
        <v>4235.6255212408369</v>
      </c>
      <c r="Q29" s="3">
        <v>4390.4733415223054</v>
      </c>
      <c r="R29" s="3">
        <v>4546.238806506155</v>
      </c>
      <c r="S29" s="3">
        <v>4733.5460092930134</v>
      </c>
      <c r="T29" s="3">
        <v>4914.3250020503128</v>
      </c>
      <c r="U29" s="3">
        <v>5011.6072994558317</v>
      </c>
      <c r="V29" s="3">
        <v>4787.8666881454919</v>
      </c>
      <c r="W29" s="3">
        <v>4866.9721756203689</v>
      </c>
      <c r="X29" s="3">
        <v>4956.4022673863556</v>
      </c>
      <c r="Y29" s="3">
        <v>5065.4575852393455</v>
      </c>
      <c r="Z29" s="3">
        <v>5113.4608940368344</v>
      </c>
      <c r="AA29" s="3">
        <v>5177.4094159780861</v>
      </c>
      <c r="AB29" s="3">
        <v>5283.4099563106311</v>
      </c>
      <c r="AC29" s="3">
        <v>5395.6139688210687</v>
      </c>
      <c r="AD29" s="3">
        <v>5561.9963118338965</v>
      </c>
      <c r="AE29" s="3">
        <v>5672.2533096289962</v>
      </c>
      <c r="AF29" s="3">
        <v>5727.9735722786309</v>
      </c>
      <c r="AG29" s="41">
        <f t="shared" si="2"/>
        <v>0.43396977403926673</v>
      </c>
      <c r="AH29" s="41">
        <f t="shared" si="3"/>
        <v>2.4370767526253223</v>
      </c>
      <c r="AI29" s="41">
        <f t="shared" si="4"/>
        <v>1.8714243367351724</v>
      </c>
      <c r="AJ29" s="40">
        <f t="shared" si="5"/>
        <v>0.13586245774910866</v>
      </c>
      <c r="AK29" s="40">
        <f t="shared" si="6"/>
        <v>0.13934643776469699</v>
      </c>
      <c r="AL29" s="40">
        <f t="shared" si="7"/>
        <v>0.16302533229820107</v>
      </c>
      <c r="AM29">
        <v>1.9</v>
      </c>
      <c r="AN29">
        <v>1.4</v>
      </c>
      <c r="AO29">
        <v>1.4</v>
      </c>
    </row>
    <row r="30" spans="1:45" x14ac:dyDescent="0.35">
      <c r="B30" t="s">
        <v>108</v>
      </c>
      <c r="C30" s="3">
        <v>8591.4013933002498</v>
      </c>
      <c r="D30" s="3">
        <v>8935.3373441482254</v>
      </c>
      <c r="E30" s="3">
        <v>9029.6891900888277</v>
      </c>
      <c r="F30" s="3">
        <v>9786.4484517469464</v>
      </c>
      <c r="G30" s="3">
        <v>9825.0999318735849</v>
      </c>
      <c r="H30" s="3">
        <v>9958.0813187859112</v>
      </c>
      <c r="I30" s="3">
        <v>9849.8555165183861</v>
      </c>
      <c r="J30" s="3">
        <v>9642.2576186209135</v>
      </c>
      <c r="K30" s="3">
        <v>9327.0675768127549</v>
      </c>
      <c r="L30" s="3">
        <v>9339.5753996381372</v>
      </c>
      <c r="M30" s="3">
        <v>9343.4714039001628</v>
      </c>
      <c r="N30" s="3">
        <v>9398.3258176398649</v>
      </c>
      <c r="O30" s="3">
        <v>9521.4519526365511</v>
      </c>
      <c r="P30" s="3">
        <v>9810.0935995060954</v>
      </c>
      <c r="Q30" s="3">
        <v>9883.1288857949912</v>
      </c>
      <c r="R30" s="3">
        <v>9916.9195110990822</v>
      </c>
      <c r="S30" s="3">
        <v>10151.060041192153</v>
      </c>
      <c r="T30" s="3">
        <v>10245.01507405779</v>
      </c>
      <c r="U30" s="3">
        <v>10111.99440008228</v>
      </c>
      <c r="V30" s="3">
        <v>9625.1681324637211</v>
      </c>
      <c r="W30" s="3">
        <v>9434.7113130114085</v>
      </c>
      <c r="X30" s="3">
        <v>9545.4285050629478</v>
      </c>
      <c r="Y30" s="3">
        <v>9432.7697408908953</v>
      </c>
      <c r="Z30" s="3">
        <v>9425.1079743976479</v>
      </c>
      <c r="AA30" s="3">
        <v>9436.0581104831381</v>
      </c>
      <c r="AB30" s="3">
        <v>9470.7971952799671</v>
      </c>
      <c r="AC30" s="3">
        <v>9550.810093735483</v>
      </c>
      <c r="AD30" s="3">
        <v>9598.3709574495606</v>
      </c>
      <c r="AE30" s="3">
        <v>9737.9816557167887</v>
      </c>
      <c r="AF30" s="3">
        <v>9761.4985221052757</v>
      </c>
      <c r="AG30" s="41">
        <f t="shared" si="2"/>
        <v>0.8599448823851219</v>
      </c>
      <c r="AH30" s="41">
        <f t="shared" si="3"/>
        <v>0.7615506799811822</v>
      </c>
      <c r="AI30" s="41">
        <f t="shared" si="4"/>
        <v>0.35012242212029143</v>
      </c>
      <c r="AJ30" s="40">
        <f t="shared" si="5"/>
        <v>0.29254151417840479</v>
      </c>
      <c r="AK30" s="40">
        <f t="shared" si="6"/>
        <v>0.31687772284526677</v>
      </c>
      <c r="AL30" s="40">
        <f t="shared" si="7"/>
        <v>0.31602747898291167</v>
      </c>
      <c r="AM30">
        <v>1.9</v>
      </c>
      <c r="AN30">
        <v>1.4</v>
      </c>
      <c r="AO30">
        <v>1.4</v>
      </c>
    </row>
    <row r="31" spans="1:45" x14ac:dyDescent="0.35">
      <c r="B31" t="s">
        <v>153</v>
      </c>
      <c r="C31" s="3">
        <v>14971.389939960669</v>
      </c>
      <c r="D31" s="3">
        <v>15316.032323162224</v>
      </c>
      <c r="E31" s="3">
        <v>15573.818734222179</v>
      </c>
      <c r="F31" s="3">
        <v>15598.413758993913</v>
      </c>
      <c r="G31" s="3">
        <v>16091.176960200102</v>
      </c>
      <c r="H31" s="3">
        <v>14830.957454823503</v>
      </c>
      <c r="I31" s="3">
        <v>15583.24958999059</v>
      </c>
      <c r="J31" s="3">
        <v>16392.575559024521</v>
      </c>
      <c r="K31" s="3">
        <v>16979.686780682252</v>
      </c>
      <c r="L31" s="3">
        <v>17191.565612893086</v>
      </c>
      <c r="M31" s="3">
        <v>17783.124957946577</v>
      </c>
      <c r="N31" s="3">
        <v>17464.290668144782</v>
      </c>
      <c r="O31" s="3">
        <v>17219.278499436514</v>
      </c>
      <c r="P31" s="3">
        <v>17231.721548756675</v>
      </c>
      <c r="Q31" s="3">
        <v>17661.624221753449</v>
      </c>
      <c r="R31" s="3">
        <v>17815.194834353013</v>
      </c>
      <c r="S31" s="3">
        <v>18346.878339678846</v>
      </c>
      <c r="T31" s="3">
        <v>18490.455155726017</v>
      </c>
      <c r="U31" s="3">
        <v>18424.327188369676</v>
      </c>
      <c r="V31" s="3">
        <v>17194.656813933827</v>
      </c>
      <c r="W31" s="3">
        <v>17816.620123801968</v>
      </c>
      <c r="X31" s="3">
        <v>18213.424912271894</v>
      </c>
      <c r="Y31" s="3">
        <v>18622.707001532835</v>
      </c>
      <c r="Z31" s="3">
        <v>18628.191280117921</v>
      </c>
      <c r="AA31" s="3">
        <v>18907.463062217565</v>
      </c>
      <c r="AB31" s="3">
        <v>19288.245587318575</v>
      </c>
      <c r="AC31" s="3">
        <v>19612.229075031086</v>
      </c>
      <c r="AD31" s="3">
        <v>19795.868495015595</v>
      </c>
      <c r="AE31" s="3">
        <v>19992.230139994001</v>
      </c>
      <c r="AF31" s="3">
        <v>19746.435607040756</v>
      </c>
      <c r="AG31" s="41">
        <f t="shared" si="2"/>
        <v>1.3042122278838164</v>
      </c>
      <c r="AH31" s="41">
        <f t="shared" si="3"/>
        <v>0.37928678627088264</v>
      </c>
      <c r="AI31" s="41">
        <f t="shared" si="4"/>
        <v>1.2548955047047228</v>
      </c>
      <c r="AJ31" s="40">
        <f t="shared" si="5"/>
        <v>0.50978331495567797</v>
      </c>
      <c r="AK31" s="40">
        <f t="shared" si="6"/>
        <v>0.6031030543310425</v>
      </c>
      <c r="AL31" s="40">
        <f t="shared" si="7"/>
        <v>0.59679001878481097</v>
      </c>
      <c r="AM31">
        <v>1.9</v>
      </c>
      <c r="AN31">
        <v>1.4</v>
      </c>
      <c r="AO31">
        <v>1.4</v>
      </c>
    </row>
    <row r="32" spans="1:45" x14ac:dyDescent="0.35">
      <c r="B32" t="s">
        <v>113</v>
      </c>
      <c r="C32" s="3">
        <v>3454.2768133440695</v>
      </c>
      <c r="D32" s="3">
        <v>3371.6883026236042</v>
      </c>
      <c r="E32" s="3">
        <v>3309.5338425369378</v>
      </c>
      <c r="F32" s="3">
        <v>3224.146150947593</v>
      </c>
      <c r="G32" s="3">
        <v>3261.2297419382253</v>
      </c>
      <c r="H32" s="3">
        <v>3384.849574440475</v>
      </c>
      <c r="I32" s="3">
        <v>3531.7303549285398</v>
      </c>
      <c r="J32" s="3">
        <v>3606.3487712711917</v>
      </c>
      <c r="K32" s="3">
        <v>3676.9984830013082</v>
      </c>
      <c r="L32" s="3">
        <v>3872.3166884751231</v>
      </c>
      <c r="M32" s="3">
        <v>3968.9087766139805</v>
      </c>
      <c r="N32" s="3">
        <v>4026.0123372851622</v>
      </c>
      <c r="O32" s="3">
        <v>3998.8841001048213</v>
      </c>
      <c r="P32" s="3">
        <v>4043.2965044709294</v>
      </c>
      <c r="Q32" s="3">
        <v>4200.2893471657626</v>
      </c>
      <c r="R32" s="3">
        <v>4320.762339156945</v>
      </c>
      <c r="S32" s="3">
        <v>4438.9019379725114</v>
      </c>
      <c r="T32" s="3">
        <v>4600.5562204501448</v>
      </c>
      <c r="U32" s="3">
        <v>4693.6790790853083</v>
      </c>
      <c r="V32" s="3">
        <v>4477.4296592365299</v>
      </c>
      <c r="W32" s="3">
        <v>4611.7912806506738</v>
      </c>
      <c r="X32" s="3">
        <v>4837.5454897820937</v>
      </c>
      <c r="Y32" s="3">
        <v>5083.3786801600691</v>
      </c>
      <c r="Z32" s="3">
        <v>5263.5044899324203</v>
      </c>
      <c r="AA32" s="3">
        <v>5443.3256351307027</v>
      </c>
      <c r="AB32" s="3">
        <v>5630.3477116334225</v>
      </c>
      <c r="AC32" s="3">
        <v>5811.893399446647</v>
      </c>
      <c r="AD32" s="3">
        <v>6004.0317887247747</v>
      </c>
      <c r="AE32" s="3">
        <v>5694.8757763245658</v>
      </c>
      <c r="AF32" s="3">
        <v>5407.1047020797114</v>
      </c>
      <c r="AG32" s="41">
        <f t="shared" si="2"/>
        <v>1.4497709959703675</v>
      </c>
      <c r="AH32" s="41">
        <f t="shared" si="3"/>
        <v>1.9386937680089256</v>
      </c>
      <c r="AI32" s="41">
        <f t="shared" si="4"/>
        <v>2.2909243248179445</v>
      </c>
      <c r="AJ32" s="40">
        <f t="shared" si="5"/>
        <v>0.11761985304924209</v>
      </c>
      <c r="AK32" s="40">
        <f t="shared" si="6"/>
        <v>0.13460294583756721</v>
      </c>
      <c r="AL32" s="40">
        <f t="shared" si="7"/>
        <v>0.15447772842921365</v>
      </c>
      <c r="AM32">
        <v>1.9</v>
      </c>
      <c r="AN32">
        <v>1.4</v>
      </c>
      <c r="AO32">
        <v>1.4</v>
      </c>
    </row>
    <row r="33" spans="1:41" x14ac:dyDescent="0.35">
      <c r="B33" t="s">
        <v>36</v>
      </c>
      <c r="C33" s="3">
        <v>10728.010764261973</v>
      </c>
      <c r="D33" s="3">
        <v>11495.763812640818</v>
      </c>
      <c r="E33" s="3">
        <v>12183.478357251239</v>
      </c>
      <c r="F33" s="3">
        <v>12586.160145753845</v>
      </c>
      <c r="G33" s="3">
        <v>12681.869398892792</v>
      </c>
      <c r="H33" s="3">
        <v>12642.361467042812</v>
      </c>
      <c r="I33" s="3">
        <v>12891.689020625894</v>
      </c>
      <c r="J33" s="3">
        <v>13447.512544833084</v>
      </c>
      <c r="K33" s="3">
        <v>14145.289960083388</v>
      </c>
      <c r="L33" s="3">
        <v>14408.093320578317</v>
      </c>
      <c r="M33" s="3">
        <v>14510.541787750284</v>
      </c>
      <c r="N33" s="3">
        <v>14313.675405560847</v>
      </c>
      <c r="O33" s="3">
        <v>14356.095126787977</v>
      </c>
      <c r="P33" s="3">
        <v>14680.786639567868</v>
      </c>
      <c r="Q33" s="3">
        <v>15493.908342838384</v>
      </c>
      <c r="R33" s="3">
        <v>16304.598809970856</v>
      </c>
      <c r="S33" s="3">
        <v>17394.388220542492</v>
      </c>
      <c r="T33" s="3">
        <v>19129.194774644515</v>
      </c>
      <c r="U33" s="3">
        <v>20640.799237611373</v>
      </c>
      <c r="V33" s="3">
        <v>20529.471020657274</v>
      </c>
      <c r="W33" s="3">
        <v>21347.33274943849</v>
      </c>
      <c r="X33" s="3">
        <v>23353.512249674426</v>
      </c>
      <c r="Y33" s="3">
        <v>25201.1222409084</v>
      </c>
      <c r="Z33" s="3">
        <v>26485.565805946775</v>
      </c>
      <c r="AA33" s="3">
        <v>27357.623071722723</v>
      </c>
      <c r="AB33" s="3">
        <v>28436.359829119923</v>
      </c>
      <c r="AC33" s="3">
        <v>29337.881389768401</v>
      </c>
      <c r="AD33" s="3">
        <v>30454.76380630393</v>
      </c>
      <c r="AE33" s="3">
        <v>31049.179305498488</v>
      </c>
      <c r="AF33" s="3">
        <v>31458.692625521315</v>
      </c>
      <c r="AG33" s="41">
        <f t="shared" si="2"/>
        <v>2.8698705543331648</v>
      </c>
      <c r="AH33" s="41">
        <f t="shared" si="3"/>
        <v>4.7647502541419806</v>
      </c>
      <c r="AI33" s="41">
        <f t="shared" si="4"/>
        <v>4.1920261530073111</v>
      </c>
      <c r="AJ33" s="40">
        <f t="shared" si="5"/>
        <v>0.36529413182194037</v>
      </c>
      <c r="AK33" s="40">
        <f t="shared" si="6"/>
        <v>0.49211553609872083</v>
      </c>
      <c r="AL33" s="40">
        <f t="shared" si="7"/>
        <v>0.71505566285960576</v>
      </c>
      <c r="AM33">
        <v>1.9</v>
      </c>
      <c r="AN33">
        <v>1.4</v>
      </c>
      <c r="AO33">
        <v>1.4</v>
      </c>
    </row>
    <row r="34" spans="1:41" x14ac:dyDescent="0.35">
      <c r="B34" t="s">
        <v>40</v>
      </c>
      <c r="C34" s="3">
        <v>8473.858665801381</v>
      </c>
      <c r="D34" s="3">
        <v>8545.4552044004904</v>
      </c>
      <c r="E34" s="3">
        <v>8474.0505272414193</v>
      </c>
      <c r="F34" s="3">
        <v>8676.6547675666698</v>
      </c>
      <c r="G34" s="3">
        <v>8921.526111420977</v>
      </c>
      <c r="H34" s="3">
        <v>9309.270849124332</v>
      </c>
      <c r="I34" s="3">
        <v>9241.4426096765037</v>
      </c>
      <c r="J34" s="3">
        <v>9420.59242359782</v>
      </c>
      <c r="K34" s="3">
        <v>9224.4682364822165</v>
      </c>
      <c r="L34" s="3">
        <v>8909.1894517308883</v>
      </c>
      <c r="M34" s="3">
        <v>8528.3236016175251</v>
      </c>
      <c r="N34" s="3">
        <v>8293.2303851553461</v>
      </c>
      <c r="O34" s="3">
        <v>8136.2996723867391</v>
      </c>
      <c r="P34" s="3">
        <v>8335.6287805823904</v>
      </c>
      <c r="Q34" s="3">
        <v>8526.1628342736858</v>
      </c>
      <c r="R34" s="3">
        <v>8568.1981853460147</v>
      </c>
      <c r="S34" s="3">
        <v>8844.7502569190292</v>
      </c>
      <c r="T34" s="3">
        <v>9191.8117929538821</v>
      </c>
      <c r="U34" s="3">
        <v>9643.1094754015921</v>
      </c>
      <c r="V34" s="3">
        <v>9489.2257648810191</v>
      </c>
      <c r="W34" s="3">
        <v>10404.806689655396</v>
      </c>
      <c r="X34" s="3">
        <v>10699.719039138507</v>
      </c>
      <c r="Y34" s="3">
        <v>10497.02996463984</v>
      </c>
      <c r="Z34" s="3">
        <v>11225.448570944684</v>
      </c>
      <c r="AA34" s="3">
        <v>11611.916439989995</v>
      </c>
      <c r="AB34" s="3">
        <v>11809.946426252402</v>
      </c>
      <c r="AC34" s="3">
        <v>12157.304904657916</v>
      </c>
      <c r="AD34" s="3">
        <v>12594.341427262751</v>
      </c>
      <c r="AE34" s="3">
        <v>12849.941006075584</v>
      </c>
      <c r="AF34" s="3">
        <v>12684.596191076354</v>
      </c>
      <c r="AG34" s="41">
        <f t="shared" si="2"/>
        <v>1.064579307389768</v>
      </c>
      <c r="AH34" s="41">
        <f t="shared" si="3"/>
        <v>1.7171013916015498</v>
      </c>
      <c r="AI34" s="41">
        <f t="shared" si="4"/>
        <v>2.5979388630162248</v>
      </c>
      <c r="AJ34" s="40">
        <f t="shared" si="5"/>
        <v>0.28853912552153288</v>
      </c>
      <c r="AK34" s="40">
        <f t="shared" si="6"/>
        <v>0.28923251816664752</v>
      </c>
      <c r="AL34" s="40">
        <f t="shared" si="7"/>
        <v>0.34852203934439058</v>
      </c>
      <c r="AM34">
        <v>1.9</v>
      </c>
      <c r="AN34">
        <v>1.4</v>
      </c>
      <c r="AO34">
        <v>1.4</v>
      </c>
    </row>
    <row r="35" spans="1:41" x14ac:dyDescent="0.35">
      <c r="B35" t="s">
        <v>18</v>
      </c>
      <c r="C35" s="3">
        <v>5249.2003840332454</v>
      </c>
      <c r="D35" s="3">
        <v>5258.2613572767495</v>
      </c>
      <c r="E35" s="3">
        <v>5128.6352681869457</v>
      </c>
      <c r="F35" s="3">
        <v>5295.7991380227904</v>
      </c>
      <c r="G35" s="3">
        <v>5837.0892221585582</v>
      </c>
      <c r="H35" s="3">
        <v>6154.169445358898</v>
      </c>
      <c r="I35" s="3">
        <v>6210.2228930439142</v>
      </c>
      <c r="J35" s="3">
        <v>6492.5499098251066</v>
      </c>
      <c r="K35" s="3">
        <v>6354.4353125822872</v>
      </c>
      <c r="L35" s="3">
        <v>6345.5010202970107</v>
      </c>
      <c r="M35" s="3">
        <v>6422.480568310395</v>
      </c>
      <c r="N35" s="3">
        <v>6380.3386165403881</v>
      </c>
      <c r="O35" s="3">
        <v>6653.394115574637</v>
      </c>
      <c r="P35" s="3">
        <v>6861.828362861821</v>
      </c>
      <c r="Q35" s="3">
        <v>7136.3549198447727</v>
      </c>
      <c r="R35" s="3">
        <v>7519.0277201867702</v>
      </c>
      <c r="S35" s="3">
        <v>8017.2547362924888</v>
      </c>
      <c r="T35" s="3">
        <v>8629.2639243059748</v>
      </c>
      <c r="U35" s="3">
        <v>9341.2323351000359</v>
      </c>
      <c r="V35" s="3">
        <v>9368.0480656156924</v>
      </c>
      <c r="W35" s="3">
        <v>10066.469647213098</v>
      </c>
      <c r="X35" s="3">
        <v>10616.842247483508</v>
      </c>
      <c r="Y35" s="3">
        <v>11176.087472793433</v>
      </c>
      <c r="Z35" s="3">
        <v>11724.00320462355</v>
      </c>
      <c r="AA35" s="3">
        <v>11877.08406334802</v>
      </c>
      <c r="AB35" s="3">
        <v>12110.268884338577</v>
      </c>
      <c r="AC35" s="3">
        <v>12403.688745989884</v>
      </c>
      <c r="AD35" s="3">
        <v>12506.530170530636</v>
      </c>
      <c r="AE35" s="3">
        <v>12782.376329997847</v>
      </c>
      <c r="AF35" s="3">
        <v>12847.885207895666</v>
      </c>
      <c r="AG35" s="41">
        <f t="shared" si="2"/>
        <v>2.9158388855767381</v>
      </c>
      <c r="AH35" s="41">
        <f t="shared" si="3"/>
        <v>4.8949930792204999</v>
      </c>
      <c r="AI35" s="41">
        <f t="shared" si="4"/>
        <v>2.6067199161561305</v>
      </c>
      <c r="AJ35" s="40">
        <f t="shared" si="5"/>
        <v>0.17873789830940143</v>
      </c>
      <c r="AK35" s="40">
        <f t="shared" si="6"/>
        <v>0.21781422873030487</v>
      </c>
      <c r="AL35" s="40">
        <f t="shared" si="7"/>
        <v>0.33718901610475899</v>
      </c>
      <c r="AM35">
        <v>1.9</v>
      </c>
      <c r="AN35">
        <v>1.4</v>
      </c>
      <c r="AO35">
        <v>1.4</v>
      </c>
    </row>
    <row r="36" spans="1:41" x14ac:dyDescent="0.35">
      <c r="B36" t="s">
        <v>197</v>
      </c>
      <c r="C36" s="3">
        <v>21595.978559986692</v>
      </c>
      <c r="D36" s="3">
        <v>21937.892099333858</v>
      </c>
      <c r="E36" s="3">
        <v>22791.564919542365</v>
      </c>
      <c r="F36" s="3">
        <v>23650.108642027019</v>
      </c>
      <c r="G36" s="3">
        <v>24412.27581491704</v>
      </c>
      <c r="H36" s="3">
        <v>25288.10622388481</v>
      </c>
      <c r="I36" s="3">
        <v>25584.559372760294</v>
      </c>
      <c r="J36" s="3">
        <v>26584.899986599212</v>
      </c>
      <c r="K36" s="3">
        <v>27894.44208561724</v>
      </c>
      <c r="L36" s="3">
        <v>29251.037321959928</v>
      </c>
      <c r="M36" s="3">
        <v>30124.693120874326</v>
      </c>
      <c r="N36" s="3">
        <v>31958.096751831523</v>
      </c>
      <c r="O36" s="3">
        <v>32209.422980776028</v>
      </c>
      <c r="P36" s="3">
        <v>32206.464885645033</v>
      </c>
      <c r="Q36" s="3">
        <v>35016.938326168849</v>
      </c>
      <c r="R36" s="3">
        <v>34370.714606986665</v>
      </c>
      <c r="S36" s="3">
        <v>34030.090517196506</v>
      </c>
      <c r="T36" s="3">
        <v>33831.934171899957</v>
      </c>
      <c r="U36" s="3">
        <v>33403.424491696431</v>
      </c>
      <c r="V36" s="3">
        <v>32930.36156016407</v>
      </c>
      <c r="W36" s="3">
        <v>32960.691105405334</v>
      </c>
      <c r="X36" s="3">
        <v>33224.565518776282</v>
      </c>
      <c r="Y36" s="3">
        <v>33638.865680887597</v>
      </c>
      <c r="Z36" s="3">
        <v>33922.158421657099</v>
      </c>
      <c r="AA36" s="3">
        <v>34070.25358920484</v>
      </c>
      <c r="AB36" s="3">
        <v>34311.02962795482</v>
      </c>
      <c r="AC36" s="3">
        <v>34539.586838320109</v>
      </c>
      <c r="AD36" s="3">
        <v>34363.745992145094</v>
      </c>
      <c r="AE36" s="3">
        <v>34116.103801926358</v>
      </c>
      <c r="AF36" s="3">
        <v>34517.613204104615</v>
      </c>
      <c r="AG36" s="41">
        <f t="shared" si="2"/>
        <v>3.3600853966161193</v>
      </c>
      <c r="AH36" s="41">
        <f t="shared" si="3"/>
        <v>0.91532503017539568</v>
      </c>
      <c r="AI36" s="41">
        <f t="shared" si="4"/>
        <v>0.46684489132819973</v>
      </c>
      <c r="AJ36" s="40">
        <f t="shared" si="5"/>
        <v>0.73535387056057711</v>
      </c>
      <c r="AK36" s="40">
        <f t="shared" si="6"/>
        <v>1.0216592682640941</v>
      </c>
      <c r="AL36" s="40">
        <f t="shared" si="7"/>
        <v>1.1040596548206363</v>
      </c>
      <c r="AM36">
        <v>1.9</v>
      </c>
      <c r="AN36">
        <v>1.4</v>
      </c>
      <c r="AO36">
        <v>1.4</v>
      </c>
    </row>
    <row r="37" spans="1:41" s="19" customFormat="1" x14ac:dyDescent="0.35">
      <c r="B37" s="19" t="s">
        <v>50</v>
      </c>
      <c r="C37" s="20">
        <v>10159.415443452321</v>
      </c>
      <c r="D37" s="20">
        <v>10444.843691342352</v>
      </c>
      <c r="E37" s="20">
        <v>11191.789763829907</v>
      </c>
      <c r="F37" s="20">
        <v>11405.043697227615</v>
      </c>
      <c r="G37" s="20">
        <v>12146.021268480872</v>
      </c>
      <c r="H37" s="20">
        <v>11884.325089656937</v>
      </c>
      <c r="I37" s="20">
        <v>12457.973964179464</v>
      </c>
      <c r="J37" s="20">
        <v>13428.629436597816</v>
      </c>
      <c r="K37" s="20">
        <v>13946.368481508885</v>
      </c>
      <c r="L37" s="20">
        <v>13605.807243903077</v>
      </c>
      <c r="M37" s="20">
        <v>13296.101587356668</v>
      </c>
      <c r="N37" s="20">
        <v>12762.925918193649</v>
      </c>
      <c r="O37" s="20">
        <v>11774.088059499112</v>
      </c>
      <c r="P37" s="20">
        <v>11877.373369342915</v>
      </c>
      <c r="Q37" s="20">
        <v>12479.966871834595</v>
      </c>
      <c r="R37" s="20">
        <v>13409.668702547388</v>
      </c>
      <c r="S37" s="20">
        <v>13944.170765640109</v>
      </c>
      <c r="T37" s="20">
        <v>14828.024359878482</v>
      </c>
      <c r="U37" s="20">
        <v>15851.796753404253</v>
      </c>
      <c r="V37" s="20">
        <v>16477.823856728923</v>
      </c>
      <c r="W37" s="20">
        <v>17712.896988326749</v>
      </c>
      <c r="X37" s="20">
        <v>18573.854466349916</v>
      </c>
      <c r="Y37" s="20">
        <v>19173.889158323116</v>
      </c>
      <c r="Z37" s="20">
        <v>20001.140266516777</v>
      </c>
      <c r="AA37" s="20">
        <v>20582.168949872783</v>
      </c>
      <c r="AB37" s="20">
        <v>20588.393121859539</v>
      </c>
      <c r="AC37" s="20">
        <v>20862.171308603498</v>
      </c>
      <c r="AD37" s="20">
        <v>21324.846002731898</v>
      </c>
      <c r="AE37" s="20">
        <v>21590.833479897956</v>
      </c>
      <c r="AF37" s="20">
        <v>21561.062052917718</v>
      </c>
      <c r="AG37" s="41">
        <f t="shared" si="2"/>
        <v>3.5819408291476895</v>
      </c>
      <c r="AH37" s="41">
        <f t="shared" si="3"/>
        <v>3.1731142055749784</v>
      </c>
      <c r="AI37" s="41">
        <f t="shared" si="4"/>
        <v>2.1323100671393425</v>
      </c>
      <c r="AJ37" s="40">
        <f t="shared" si="5"/>
        <v>0.34593317678215779</v>
      </c>
      <c r="AK37" s="40">
        <f t="shared" si="6"/>
        <v>0.45092859084068293</v>
      </c>
      <c r="AL37" s="40">
        <f t="shared" si="7"/>
        <v>0.59331568237652788</v>
      </c>
      <c r="AM37">
        <v>1.9</v>
      </c>
      <c r="AN37">
        <v>1.4</v>
      </c>
      <c r="AO37">
        <v>1.4</v>
      </c>
    </row>
    <row r="38" spans="1:41" x14ac:dyDescent="0.35">
      <c r="A38" t="s">
        <v>190</v>
      </c>
      <c r="B38" t="s">
        <v>51</v>
      </c>
      <c r="C38" s="3">
        <v>8607.1151811147756</v>
      </c>
      <c r="D38" s="3">
        <v>8297.1614451441583</v>
      </c>
      <c r="E38" s="3">
        <v>8250.3046690608899</v>
      </c>
      <c r="F38" s="3">
        <v>7899.5847224830341</v>
      </c>
      <c r="G38" s="3">
        <v>7668.0389441638263</v>
      </c>
      <c r="H38" s="3">
        <v>7808.8556054966557</v>
      </c>
      <c r="I38" s="3">
        <v>7987.7445889506589</v>
      </c>
      <c r="J38" s="3">
        <v>7946.2136687515949</v>
      </c>
      <c r="K38" s="3">
        <v>8227.0607774186828</v>
      </c>
      <c r="L38" s="3">
        <v>8370.9287581527205</v>
      </c>
      <c r="M38" s="3">
        <v>8571.7897328072577</v>
      </c>
      <c r="N38" s="3">
        <v>8714.0522581546247</v>
      </c>
      <c r="O38" s="3">
        <v>9085.4520147155599</v>
      </c>
      <c r="P38" s="3">
        <v>9616.1249422177389</v>
      </c>
      <c r="Q38" s="3">
        <v>9898.3104897623271</v>
      </c>
      <c r="R38" s="3">
        <v>10337.624939882524</v>
      </c>
      <c r="S38" s="3">
        <v>10359.83213593857</v>
      </c>
      <c r="T38" s="3">
        <v>10547.163739001191</v>
      </c>
      <c r="U38" s="3">
        <v>10625.019858626512</v>
      </c>
      <c r="V38" s="3">
        <v>10610.711404765707</v>
      </c>
      <c r="W38" s="3">
        <v>10796.056814131014</v>
      </c>
      <c r="X38" s="3">
        <v>10901.880269897896</v>
      </c>
      <c r="Y38" s="3">
        <v>11054.702468063831</v>
      </c>
      <c r="Z38" s="3">
        <v>11138.903368937912</v>
      </c>
      <c r="AA38" s="3">
        <v>11329.428687813021</v>
      </c>
      <c r="AB38" s="3">
        <v>11510.753735497861</v>
      </c>
      <c r="AC38" s="3">
        <v>11637.897828678593</v>
      </c>
      <c r="AD38" s="3">
        <v>11550.555456817108</v>
      </c>
      <c r="AE38" s="3">
        <v>11479.498372801534</v>
      </c>
      <c r="AF38" s="3">
        <v>11349.700568219783</v>
      </c>
      <c r="AG38" s="41">
        <f t="shared" si="2"/>
        <v>-0.26999392909108355</v>
      </c>
      <c r="AH38" s="41">
        <f t="shared" si="3"/>
        <v>2.6535240060656218</v>
      </c>
      <c r="AI38" s="41">
        <f t="shared" si="4"/>
        <v>0.71662883802370292</v>
      </c>
      <c r="AJ38" s="40">
        <f t="shared" si="5"/>
        <v>0.29307657651227786</v>
      </c>
      <c r="AK38" s="40">
        <f t="shared" si="6"/>
        <v>0.29070664358287629</v>
      </c>
      <c r="AL38" s="40">
        <f t="shared" si="7"/>
        <v>0.36162745257725337</v>
      </c>
      <c r="AM38">
        <v>1.9</v>
      </c>
      <c r="AN38">
        <v>1.4</v>
      </c>
      <c r="AO38">
        <v>1.4</v>
      </c>
    </row>
    <row r="39" spans="1:41" x14ac:dyDescent="0.35">
      <c r="B39" t="s">
        <v>89</v>
      </c>
      <c r="C39" s="3">
        <v>6086.6870789612449</v>
      </c>
      <c r="D39" s="3">
        <v>6016.9072834034532</v>
      </c>
      <c r="E39" s="3">
        <v>6152.9287939189662</v>
      </c>
      <c r="F39" s="3">
        <v>6203.0679890194388</v>
      </c>
      <c r="G39" s="3">
        <v>6321.2507075133572</v>
      </c>
      <c r="H39" s="3">
        <v>6483.3146844280727</v>
      </c>
      <c r="I39" s="3">
        <v>6671.0897073389078</v>
      </c>
      <c r="J39" s="3">
        <v>6897.5211353396589</v>
      </c>
      <c r="K39" s="3">
        <v>7138.2111230516603</v>
      </c>
      <c r="L39" s="3">
        <v>7422.8352986380651</v>
      </c>
      <c r="M39" s="3">
        <v>7744.7152380931093</v>
      </c>
      <c r="N39" s="3">
        <v>7867.5075519830061</v>
      </c>
      <c r="O39" s="3">
        <v>7905.4126301517063</v>
      </c>
      <c r="P39" s="3">
        <v>8007.6455790109367</v>
      </c>
      <c r="Q39" s="3">
        <v>8184.0658083049375</v>
      </c>
      <c r="R39" s="3">
        <v>8397.0332223127389</v>
      </c>
      <c r="S39" s="3">
        <v>8814.146852783133</v>
      </c>
      <c r="T39" s="3">
        <v>9274.9768168512437</v>
      </c>
      <c r="U39" s="3">
        <v>9763.5046945709291</v>
      </c>
      <c r="V39" s="3">
        <v>10031.031842809967</v>
      </c>
      <c r="W39" s="3">
        <v>10340.074353515874</v>
      </c>
      <c r="X39" s="3">
        <v>10302.442967053472</v>
      </c>
      <c r="Y39" s="3">
        <v>10301.107807863891</v>
      </c>
      <c r="Z39" s="3">
        <v>10290.193019173101</v>
      </c>
      <c r="AA39" s="3">
        <v>10353.668407217734</v>
      </c>
      <c r="AB39" s="3">
        <v>10570.445460790777</v>
      </c>
      <c r="AC39" s="3">
        <v>10795.80862743336</v>
      </c>
      <c r="AD39" s="3">
        <v>11014.486136551326</v>
      </c>
      <c r="AE39" s="3">
        <v>11366.336329055059</v>
      </c>
      <c r="AF39" s="3">
        <v>11763.253636488469</v>
      </c>
      <c r="AG39" s="41">
        <f t="shared" si="2"/>
        <v>2.3279179055649246</v>
      </c>
      <c r="AH39" s="41">
        <f t="shared" si="3"/>
        <v>3.0466156413423207</v>
      </c>
      <c r="AI39" s="41">
        <f t="shared" si="4"/>
        <v>1.4331586869685609</v>
      </c>
      <c r="AJ39" s="40">
        <f t="shared" si="5"/>
        <v>0.20725473911602005</v>
      </c>
      <c r="AK39" s="40">
        <f t="shared" si="6"/>
        <v>0.26265695292946234</v>
      </c>
      <c r="AL39" s="40">
        <f t="shared" si="7"/>
        <v>0.34635374862301632</v>
      </c>
      <c r="AM39">
        <v>1.9</v>
      </c>
      <c r="AN39">
        <v>1.4</v>
      </c>
      <c r="AO39">
        <v>1.4</v>
      </c>
    </row>
    <row r="40" spans="1:41" x14ac:dyDescent="0.35">
      <c r="B40" t="s">
        <v>144</v>
      </c>
      <c r="C40" s="3">
        <v>7453.3943657327163</v>
      </c>
      <c r="D40" s="3">
        <v>7196.5876984088591</v>
      </c>
      <c r="E40" s="3">
        <v>8073.5553342556896</v>
      </c>
      <c r="F40" s="3">
        <v>7997.3069548039903</v>
      </c>
      <c r="G40" s="3">
        <v>7998.5835530760014</v>
      </c>
      <c r="H40" s="3">
        <v>8163.0506498216118</v>
      </c>
      <c r="I40" s="3">
        <v>8079.8723897415484</v>
      </c>
      <c r="J40" s="3">
        <v>8147.9816625057947</v>
      </c>
      <c r="K40" s="3">
        <v>8229.9370448299433</v>
      </c>
      <c r="L40" s="3">
        <v>8362.0550200699217</v>
      </c>
      <c r="M40" s="3">
        <v>8562.6462542018598</v>
      </c>
      <c r="N40" s="3">
        <v>8849.9228369831726</v>
      </c>
      <c r="O40" s="3">
        <v>9185.4885836244812</v>
      </c>
      <c r="P40" s="3">
        <v>9362.5374232432423</v>
      </c>
      <c r="Q40" s="3">
        <v>9898.3188559844566</v>
      </c>
      <c r="R40" s="3">
        <v>10360.489746079327</v>
      </c>
      <c r="S40" s="3">
        <v>10776.751523982912</v>
      </c>
      <c r="T40" s="3">
        <v>11166.301990218901</v>
      </c>
      <c r="U40" s="3">
        <v>11423.825891054899</v>
      </c>
      <c r="V40" s="3">
        <v>11460.763941756029</v>
      </c>
      <c r="W40" s="3">
        <v>11130.983731899978</v>
      </c>
      <c r="X40" s="3">
        <v>10820.501497384605</v>
      </c>
      <c r="Y40" s="3">
        <v>10520.156866154359</v>
      </c>
      <c r="Z40" s="3">
        <v>10272.382205173126</v>
      </c>
      <c r="AA40" s="3">
        <v>10115.984145262039</v>
      </c>
      <c r="AB40" s="3">
        <v>9970.5903080595654</v>
      </c>
      <c r="AC40" s="3">
        <v>9867.022202762264</v>
      </c>
      <c r="AD40" s="3">
        <v>9841.1695572002827</v>
      </c>
      <c r="AE40" s="3">
        <v>9853.9272132806746</v>
      </c>
      <c r="AF40" s="3">
        <v>9906.0537651599989</v>
      </c>
      <c r="AG40" s="41">
        <f t="shared" si="2"/>
        <v>1.2634054775297221</v>
      </c>
      <c r="AH40" s="41">
        <f t="shared" si="3"/>
        <v>3.6120471805373811</v>
      </c>
      <c r="AI40" s="41">
        <f t="shared" si="4"/>
        <v>-1.3084184226164086</v>
      </c>
      <c r="AJ40" s="40">
        <f t="shared" si="5"/>
        <v>0.25379180574901106</v>
      </c>
      <c r="AK40" s="40">
        <f t="shared" si="6"/>
        <v>0.29039654848501434</v>
      </c>
      <c r="AL40" s="40">
        <f t="shared" si="7"/>
        <v>0.37284624941739308</v>
      </c>
      <c r="AM40">
        <v>1.9</v>
      </c>
      <c r="AN40">
        <v>1.4</v>
      </c>
      <c r="AO40">
        <v>1.4</v>
      </c>
    </row>
    <row r="41" spans="1:41" x14ac:dyDescent="0.35">
      <c r="B41" t="s">
        <v>9</v>
      </c>
      <c r="C41" s="3">
        <v>7552.8269466095571</v>
      </c>
      <c r="D41" s="3">
        <v>10829.071969785313</v>
      </c>
      <c r="E41" s="3">
        <v>11976.193698015199</v>
      </c>
      <c r="F41" s="3">
        <v>12570.81930675761</v>
      </c>
      <c r="G41" s="3">
        <v>12961.886159370855</v>
      </c>
      <c r="H41" s="3">
        <v>13308.876156813203</v>
      </c>
      <c r="I41" s="3">
        <v>14473.375216762332</v>
      </c>
      <c r="J41" s="3">
        <v>14435.128126751655</v>
      </c>
      <c r="K41" s="3">
        <v>14822.088761912171</v>
      </c>
      <c r="L41" s="3">
        <v>14530.775506002277</v>
      </c>
      <c r="M41" s="3">
        <v>14361.668075077463</v>
      </c>
      <c r="N41" s="3">
        <v>14359.246154701781</v>
      </c>
      <c r="O41" s="3">
        <v>14171.82956056992</v>
      </c>
      <c r="P41" s="3">
        <v>13941.876284724003</v>
      </c>
      <c r="Q41" s="3">
        <v>14283.959711572836</v>
      </c>
      <c r="R41" s="3">
        <v>14263.708871370511</v>
      </c>
      <c r="S41" s="3">
        <v>14299.124374594994</v>
      </c>
      <c r="T41" s="3">
        <v>15605.573622221564</v>
      </c>
      <c r="U41" s="3">
        <v>17030.161687260959</v>
      </c>
      <c r="V41" s="3">
        <v>18584.383635373804</v>
      </c>
      <c r="W41" s="3">
        <v>19499.184612286044</v>
      </c>
      <c r="X41" s="3">
        <v>18725.857432551751</v>
      </c>
      <c r="Y41" s="3">
        <v>18035.726405885453</v>
      </c>
      <c r="Z41" s="3">
        <v>17532.863717105833</v>
      </c>
      <c r="AA41" s="3">
        <v>16966.739879275621</v>
      </c>
      <c r="AB41" s="3">
        <v>16299.215248066319</v>
      </c>
      <c r="AC41" s="3">
        <v>16108.504081595893</v>
      </c>
      <c r="AD41" s="3">
        <v>16005.257042606081</v>
      </c>
      <c r="AE41" s="3">
        <v>15612.012178833711</v>
      </c>
      <c r="AF41" s="3">
        <v>14717.349980936046</v>
      </c>
      <c r="AG41" s="41">
        <f t="shared" si="2"/>
        <v>5.9068103354281698</v>
      </c>
      <c r="AH41" s="41">
        <f t="shared" si="3"/>
        <v>2.4975386153448742</v>
      </c>
      <c r="AI41" s="41">
        <f t="shared" si="4"/>
        <v>-2.8063405735239466</v>
      </c>
      <c r="AJ41" s="40">
        <f t="shared" si="5"/>
        <v>0.25717753485614614</v>
      </c>
      <c r="AK41" s="40">
        <f t="shared" si="6"/>
        <v>0.4870665814838876</v>
      </c>
      <c r="AL41" s="40">
        <f t="shared" si="7"/>
        <v>0.65314962491165418</v>
      </c>
      <c r="AM41">
        <v>1.9</v>
      </c>
      <c r="AN41">
        <v>1.4</v>
      </c>
      <c r="AO41">
        <v>1.4</v>
      </c>
    </row>
    <row r="42" spans="1:41" x14ac:dyDescent="0.35">
      <c r="B42" t="s">
        <v>156</v>
      </c>
      <c r="C42" s="3">
        <v>3818.6086390085002</v>
      </c>
      <c r="D42" s="3">
        <v>4020.25246779485</v>
      </c>
      <c r="E42" s="3">
        <v>3866.38089361836</v>
      </c>
      <c r="F42" s="3">
        <v>3772.11369382254</v>
      </c>
      <c r="G42" s="3">
        <v>4103.5335594418702</v>
      </c>
      <c r="H42" s="3">
        <v>3822.1542781190901</v>
      </c>
      <c r="I42" s="3">
        <v>4233.2822822287098</v>
      </c>
      <c r="J42" s="3">
        <v>4110.7388950537697</v>
      </c>
      <c r="K42" s="3">
        <v>4351.4549377062604</v>
      </c>
      <c r="L42" s="3">
        <v>4343.6657667238396</v>
      </c>
      <c r="M42" s="3">
        <v>4372.64766268323</v>
      </c>
      <c r="N42" s="3">
        <v>4636.1520234540403</v>
      </c>
      <c r="O42" s="3">
        <v>4723.9460176948496</v>
      </c>
      <c r="P42" s="3">
        <v>4946.4822676775202</v>
      </c>
      <c r="Q42" s="3">
        <v>5122.9909996467604</v>
      </c>
      <c r="R42" s="3">
        <v>5229.7752068284499</v>
      </c>
      <c r="S42" s="3">
        <v>5560.4032826807297</v>
      </c>
      <c r="T42" s="3">
        <v>5689.6339291383802</v>
      </c>
      <c r="U42" s="3">
        <v>5955.1745882298601</v>
      </c>
      <c r="V42" s="3">
        <v>6131.70757049651</v>
      </c>
      <c r="W42" s="3">
        <v>6284.1201160883202</v>
      </c>
      <c r="X42" s="3">
        <v>6525.1364613080204</v>
      </c>
      <c r="Y42" s="3">
        <v>6628.2670499732503</v>
      </c>
      <c r="Z42" s="3">
        <v>6831.1148066259702</v>
      </c>
      <c r="AA42" s="3">
        <v>6915.1029224573604</v>
      </c>
      <c r="AB42" s="3">
        <v>7129.68626960028</v>
      </c>
      <c r="AC42" s="3">
        <v>7109.24290612405</v>
      </c>
      <c r="AD42" s="3">
        <v>7314.1544871183496</v>
      </c>
      <c r="AE42" s="3">
        <v>7437.63753502891</v>
      </c>
      <c r="AF42" s="3">
        <v>7514.7208811662604</v>
      </c>
      <c r="AG42" s="41">
        <f t="shared" si="2"/>
        <v>1.4006660366407742</v>
      </c>
      <c r="AH42" s="41">
        <f t="shared" si="3"/>
        <v>3.7643909085383287</v>
      </c>
      <c r="AI42" s="41">
        <f t="shared" si="4"/>
        <v>1.9388010236219388</v>
      </c>
      <c r="AJ42" s="40">
        <f t="shared" si="5"/>
        <v>0.13002553392295499</v>
      </c>
      <c r="AK42" s="40">
        <f t="shared" si="6"/>
        <v>0.14829548614847407</v>
      </c>
      <c r="AL42" s="40">
        <f t="shared" si="7"/>
        <v>0.21049447852997519</v>
      </c>
      <c r="AM42">
        <v>1.9</v>
      </c>
      <c r="AN42">
        <v>1.4</v>
      </c>
      <c r="AO42">
        <v>1.4</v>
      </c>
    </row>
    <row r="43" spans="1:41" s="19" customFormat="1" x14ac:dyDescent="0.35">
      <c r="B43" s="19" t="s">
        <v>163</v>
      </c>
      <c r="C43" s="20">
        <v>5432.3535285794051</v>
      </c>
      <c r="D43" s="20">
        <v>5520.3187925356297</v>
      </c>
      <c r="E43" s="20">
        <v>5822.7118330553003</v>
      </c>
      <c r="F43" s="20">
        <v>5827.0529621584301</v>
      </c>
      <c r="G43" s="20">
        <v>5896.9593474556132</v>
      </c>
      <c r="H43" s="20">
        <v>5931.4760764705361</v>
      </c>
      <c r="I43" s="20">
        <v>6258.0033550458538</v>
      </c>
      <c r="J43" s="20">
        <v>6508.7516572745408</v>
      </c>
      <c r="K43" s="20">
        <v>6737.8319357987293</v>
      </c>
      <c r="L43" s="20">
        <v>7068.6797483149458</v>
      </c>
      <c r="M43" s="20">
        <v>7329.3585195109617</v>
      </c>
      <c r="N43" s="20">
        <v>7541.1395746423241</v>
      </c>
      <c r="O43" s="20">
        <v>7581.0044563762794</v>
      </c>
      <c r="P43" s="20">
        <v>7878.4130976016795</v>
      </c>
      <c r="Q43" s="20">
        <v>8305.3912980498153</v>
      </c>
      <c r="R43" s="20">
        <v>8523.106674269482</v>
      </c>
      <c r="S43" s="20">
        <v>8887.029928108921</v>
      </c>
      <c r="T43" s="20">
        <v>9388.0550467358116</v>
      </c>
      <c r="U43" s="20">
        <v>9682.8139190827078</v>
      </c>
      <c r="V43" s="20">
        <v>9872.0390013203378</v>
      </c>
      <c r="W43" s="20">
        <v>10113.349283365618</v>
      </c>
      <c r="X43" s="20">
        <v>9820.9866912968919</v>
      </c>
      <c r="Y43" s="20">
        <v>10114.614260143881</v>
      </c>
      <c r="Z43" s="20">
        <v>10304.809317166386</v>
      </c>
      <c r="AA43" s="20">
        <v>10505.262583987038</v>
      </c>
      <c r="AB43" s="20">
        <v>10519.73938596609</v>
      </c>
      <c r="AC43" s="20">
        <v>10524.993508655545</v>
      </c>
      <c r="AD43" s="20">
        <v>10605.257207270699</v>
      </c>
      <c r="AE43" s="20">
        <v>10763.785584686586</v>
      </c>
      <c r="AF43" s="20">
        <v>10755.579909515884</v>
      </c>
      <c r="AG43" s="41">
        <f t="shared" si="2"/>
        <v>2.7907299649309492</v>
      </c>
      <c r="AH43" s="41">
        <f t="shared" si="3"/>
        <v>3.6319508997382011</v>
      </c>
      <c r="AI43" s="41">
        <f t="shared" si="4"/>
        <v>0.91165875976351174</v>
      </c>
      <c r="AJ43" s="40">
        <f t="shared" si="5"/>
        <v>0.18497435447985255</v>
      </c>
      <c r="AK43" s="40">
        <f t="shared" si="6"/>
        <v>0.24857040142593301</v>
      </c>
      <c r="AL43" s="40">
        <f t="shared" si="7"/>
        <v>0.33875930826711537</v>
      </c>
      <c r="AM43">
        <v>1.9</v>
      </c>
      <c r="AN43">
        <v>1.4</v>
      </c>
      <c r="AO43">
        <v>1.4</v>
      </c>
    </row>
    <row r="44" spans="1:41" x14ac:dyDescent="0.35">
      <c r="A44" t="s">
        <v>191</v>
      </c>
      <c r="B44" t="s">
        <v>120</v>
      </c>
      <c r="C44" s="3">
        <v>1517.7289590611153</v>
      </c>
      <c r="D44" s="3">
        <v>1534.524819908758</v>
      </c>
      <c r="E44" s="3">
        <v>1582.3133175164103</v>
      </c>
      <c r="F44" s="3">
        <v>1621.3265265456571</v>
      </c>
      <c r="G44" s="3">
        <v>1648.7336831443661</v>
      </c>
      <c r="H44" s="3">
        <v>1696.5675039491923</v>
      </c>
      <c r="I44" s="3">
        <v>1735.9215607166693</v>
      </c>
      <c r="J44" s="3">
        <v>1775.963838657224</v>
      </c>
      <c r="K44" s="3">
        <v>1829.5034566565514</v>
      </c>
      <c r="L44" s="3">
        <v>1876.598699795765</v>
      </c>
      <c r="M44" s="3">
        <v>1937.7288964202842</v>
      </c>
      <c r="N44" s="3">
        <v>1998.0659973055851</v>
      </c>
      <c r="O44" s="3">
        <v>2037.2357329332372</v>
      </c>
      <c r="P44" s="3">
        <v>2097.1682188778032</v>
      </c>
      <c r="Q44" s="3">
        <v>2171.6881603929232</v>
      </c>
      <c r="R44" s="3">
        <v>2279.5307829968719</v>
      </c>
      <c r="S44" s="3">
        <v>2399.0814895767521</v>
      </c>
      <c r="T44" s="3">
        <v>2537.1107403330584</v>
      </c>
      <c r="U44" s="3">
        <v>2659.0486043796886</v>
      </c>
      <c r="V44" s="3">
        <v>2762.1798419778975</v>
      </c>
      <c r="W44" s="3">
        <v>2883.4666165350309</v>
      </c>
      <c r="X44" s="3">
        <v>3034.9378753531696</v>
      </c>
      <c r="Y44" s="3">
        <v>3195.7363183273992</v>
      </c>
      <c r="Z44" s="3">
        <v>3348.9527528413191</v>
      </c>
      <c r="AA44" s="3">
        <v>3511.581526240147</v>
      </c>
      <c r="AB44" s="3">
        <v>3700.1102845446153</v>
      </c>
      <c r="AC44" s="3">
        <v>3920.3011621221399</v>
      </c>
      <c r="AD44" s="3">
        <v>4161.0901345928351</v>
      </c>
      <c r="AE44" s="3">
        <v>4441.4235060751744</v>
      </c>
      <c r="AF44" s="3">
        <v>4753.7259234213252</v>
      </c>
      <c r="AG44" s="41">
        <f t="shared" si="2"/>
        <v>2.4239023914596203</v>
      </c>
      <c r="AH44" s="41">
        <f t="shared" si="3"/>
        <v>4.1695345998158162</v>
      </c>
      <c r="AI44" s="41">
        <f t="shared" si="4"/>
        <v>5.6121688660854652</v>
      </c>
      <c r="AJ44" s="40">
        <f t="shared" si="5"/>
        <v>5.1679430103497681E-2</v>
      </c>
      <c r="AK44" s="40">
        <f t="shared" si="6"/>
        <v>6.5716808415855504E-2</v>
      </c>
      <c r="AL44" s="40">
        <f t="shared" si="7"/>
        <v>9.6585327873068116E-2</v>
      </c>
      <c r="AM44">
        <v>1.9</v>
      </c>
      <c r="AN44">
        <v>1.4</v>
      </c>
      <c r="AO44">
        <v>1.4</v>
      </c>
    </row>
    <row r="45" spans="1:41" x14ac:dyDescent="0.35">
      <c r="B45" t="s">
        <v>154</v>
      </c>
      <c r="C45" s="3">
        <v>1809.8022051156202</v>
      </c>
      <c r="D45" s="3">
        <v>1792.0014506539671</v>
      </c>
      <c r="E45" s="3">
        <v>1852.7578124826225</v>
      </c>
      <c r="F45" s="3">
        <v>1902.9069220268564</v>
      </c>
      <c r="G45" s="3">
        <v>1990.5603036106058</v>
      </c>
      <c r="H45" s="3">
        <v>2100.6359288902095</v>
      </c>
      <c r="I45" s="3">
        <v>2216.8098572090712</v>
      </c>
      <c r="J45" s="3">
        <v>2263.8730356535311</v>
      </c>
      <c r="K45" s="3">
        <v>2360.0614733923612</v>
      </c>
      <c r="L45" s="3">
        <v>2522.8612397031989</v>
      </c>
      <c r="M45" s="3">
        <v>2573.8505030083297</v>
      </c>
      <c r="N45" s="3">
        <v>2651.7706772240017</v>
      </c>
      <c r="O45" s="3">
        <v>2706.5264285277331</v>
      </c>
      <c r="P45" s="3">
        <v>2871.4541779558949</v>
      </c>
      <c r="Q45" s="3">
        <v>3049.3020986679976</v>
      </c>
      <c r="R45" s="3">
        <v>3239.333035568055</v>
      </c>
      <c r="S45" s="3">
        <v>3446.7567462266297</v>
      </c>
      <c r="T45" s="3">
        <v>3655.222593666253</v>
      </c>
      <c r="U45" s="3">
        <v>3713.2528394414494</v>
      </c>
      <c r="V45" s="3">
        <v>3949.0848213515492</v>
      </c>
      <c r="W45" s="3">
        <v>4227.1930733351019</v>
      </c>
      <c r="X45" s="3">
        <v>4391.7970271512322</v>
      </c>
      <c r="Y45" s="3">
        <v>4574.7373248825661</v>
      </c>
      <c r="Z45" s="3">
        <v>4809.6481151421731</v>
      </c>
      <c r="AA45" s="3">
        <v>5107.208153370927</v>
      </c>
      <c r="AB45" s="3">
        <v>5454.3471043941254</v>
      </c>
      <c r="AC45" s="3">
        <v>5840.670229412478</v>
      </c>
      <c r="AD45" s="3">
        <v>6185.9938925854276</v>
      </c>
      <c r="AE45" s="3">
        <v>6496.8075059839703</v>
      </c>
      <c r="AF45" s="3">
        <v>6754.2865471366622</v>
      </c>
      <c r="AG45" s="41">
        <f t="shared" si="2"/>
        <v>3.9745021605541497</v>
      </c>
      <c r="AH45" s="41">
        <f t="shared" si="3"/>
        <v>5.1718759250817925</v>
      </c>
      <c r="AI45" s="41">
        <f t="shared" si="4"/>
        <v>5.6802388674551008</v>
      </c>
      <c r="AJ45" s="40">
        <f t="shared" si="5"/>
        <v>6.1624670203490828E-2</v>
      </c>
      <c r="AK45" s="40">
        <f t="shared" si="6"/>
        <v>8.7290456735060695E-2</v>
      </c>
      <c r="AL45" s="40">
        <f t="shared" si="7"/>
        <v>0.14159512949779041</v>
      </c>
      <c r="AM45">
        <v>1.9</v>
      </c>
      <c r="AN45">
        <v>1.4</v>
      </c>
      <c r="AO45">
        <v>1.4</v>
      </c>
    </row>
    <row r="46" spans="1:41" x14ac:dyDescent="0.35">
      <c r="B46" t="s">
        <v>10</v>
      </c>
      <c r="C46" s="3">
        <v>1409.0695584956679</v>
      </c>
      <c r="D46" s="3">
        <v>1460.1812778725362</v>
      </c>
      <c r="E46" s="3">
        <v>1479.5191709386161</v>
      </c>
      <c r="F46" s="3">
        <v>1495.1115758332339</v>
      </c>
      <c r="G46" s="3">
        <v>1575.5860447509697</v>
      </c>
      <c r="H46" s="3">
        <v>1589.7985954911985</v>
      </c>
      <c r="I46" s="3">
        <v>1635.5237114023369</v>
      </c>
      <c r="J46" s="3">
        <v>1680.4826516952278</v>
      </c>
      <c r="K46" s="3">
        <v>1695.6518779365638</v>
      </c>
      <c r="L46" s="3">
        <v>1736.428724452971</v>
      </c>
      <c r="M46" s="3">
        <v>1810.8778647698646</v>
      </c>
      <c r="N46" s="3">
        <v>1866.1516425931386</v>
      </c>
      <c r="O46" s="3">
        <v>1839.7907311612416</v>
      </c>
      <c r="P46" s="3">
        <v>1885.2843810016966</v>
      </c>
      <c r="Q46" s="3">
        <v>1947.285710647438</v>
      </c>
      <c r="R46" s="3">
        <v>1989.5851780228302</v>
      </c>
      <c r="S46" s="3">
        <v>2031.1076963675951</v>
      </c>
      <c r="T46" s="3">
        <v>2075.2513235865376</v>
      </c>
      <c r="U46" s="3">
        <v>2178.4876223847741</v>
      </c>
      <c r="V46" s="3">
        <v>2258.8621013864672</v>
      </c>
      <c r="W46" s="3">
        <v>2356.292316414158</v>
      </c>
      <c r="X46" s="3">
        <v>2434.3770113956948</v>
      </c>
      <c r="Y46" s="3">
        <v>2555.6435284276431</v>
      </c>
      <c r="Z46" s="3">
        <v>2668.2766507310539</v>
      </c>
      <c r="AA46" s="3">
        <v>2829.233393919269</v>
      </c>
      <c r="AB46" s="3">
        <v>2911.5483037331051</v>
      </c>
      <c r="AC46" s="3">
        <v>2902.249216968507</v>
      </c>
      <c r="AD46" s="3">
        <v>3099.3060819381376</v>
      </c>
      <c r="AE46" s="3">
        <v>3252.7433282997949</v>
      </c>
      <c r="AF46" s="3">
        <v>3416.7912814975525</v>
      </c>
      <c r="AG46" s="41">
        <f t="shared" si="2"/>
        <v>2.3556452710936204</v>
      </c>
      <c r="AH46" s="41">
        <f t="shared" si="3"/>
        <v>2.4041181880389617</v>
      </c>
      <c r="AI46" s="41">
        <f t="shared" si="4"/>
        <v>4.0926706948414049</v>
      </c>
      <c r="AJ46" s="40">
        <f t="shared" si="5"/>
        <v>4.7979523171443238E-2</v>
      </c>
      <c r="AK46" s="40">
        <f t="shared" si="6"/>
        <v>6.1414738626978209E-2</v>
      </c>
      <c r="AL46" s="40">
        <f t="shared" si="7"/>
        <v>7.8926964037174141E-2</v>
      </c>
      <c r="AM46">
        <v>1.9</v>
      </c>
      <c r="AN46">
        <v>1.4</v>
      </c>
      <c r="AO46">
        <v>1.4</v>
      </c>
    </row>
    <row r="47" spans="1:41" x14ac:dyDescent="0.35">
      <c r="B47" t="s">
        <v>157</v>
      </c>
      <c r="C47" s="3">
        <v>2915.9000942128441</v>
      </c>
      <c r="D47" s="3">
        <v>2976.9127306916726</v>
      </c>
      <c r="E47" s="3">
        <v>3118.1392374597108</v>
      </c>
      <c r="F47" s="3">
        <v>3086.8933459053142</v>
      </c>
      <c r="G47" s="3">
        <v>3115.1030201145099</v>
      </c>
      <c r="H47" s="3">
        <v>3179.5070274397085</v>
      </c>
      <c r="I47" s="3">
        <v>3240.0888735026788</v>
      </c>
      <c r="J47" s="3">
        <v>3180.3511318742499</v>
      </c>
      <c r="K47" s="3">
        <v>3169.8902245374879</v>
      </c>
      <c r="L47" s="3">
        <v>3196.2796373550068</v>
      </c>
      <c r="M47" s="3">
        <v>3245.3784558858861</v>
      </c>
      <c r="N47" s="3">
        <v>3277.0514123762055</v>
      </c>
      <c r="O47" s="3">
        <v>3279.0308677348958</v>
      </c>
      <c r="P47" s="3">
        <v>3388.1766461531192</v>
      </c>
      <c r="Q47" s="3">
        <v>3560.8118641658853</v>
      </c>
      <c r="R47" s="3">
        <v>3706.8240002050757</v>
      </c>
      <c r="S47" s="3">
        <v>3836.492726397606</v>
      </c>
      <c r="T47" s="3">
        <v>3931.1758082360411</v>
      </c>
      <c r="U47" s="3">
        <v>3908.5989601389633</v>
      </c>
      <c r="V47" s="3">
        <v>3930.508195954757</v>
      </c>
      <c r="W47" s="3">
        <v>3906.8740144043395</v>
      </c>
      <c r="X47" s="3">
        <v>3928.5108421103891</v>
      </c>
      <c r="Y47" s="3">
        <v>3980.7199547512646</v>
      </c>
      <c r="Z47" s="3">
        <v>4069.2223930845807</v>
      </c>
      <c r="AA47" s="3">
        <v>4171.2531088314527</v>
      </c>
      <c r="AB47" s="3">
        <v>4278.3464268552789</v>
      </c>
      <c r="AC47" s="3">
        <v>4421.6703490868686</v>
      </c>
      <c r="AD47" s="3">
        <v>4571.4144908715271</v>
      </c>
      <c r="AE47" s="3">
        <v>4739.7688082278346</v>
      </c>
      <c r="AF47" s="3">
        <v>4690.4847549507413</v>
      </c>
      <c r="AG47" s="41">
        <f t="shared" si="2"/>
        <v>0.93189021415307494</v>
      </c>
      <c r="AH47" s="41">
        <f t="shared" si="3"/>
        <v>2.6262673004727954</v>
      </c>
      <c r="AI47" s="41">
        <f t="shared" si="4"/>
        <v>2.4076962381559541</v>
      </c>
      <c r="AJ47" s="40">
        <f t="shared" si="5"/>
        <v>9.9287856509554143E-2</v>
      </c>
      <c r="AK47" s="40">
        <f t="shared" si="6"/>
        <v>0.11006488813600228</v>
      </c>
      <c r="AL47" s="40">
        <f t="shared" si="7"/>
        <v>0.13086564119596375</v>
      </c>
      <c r="AM47">
        <v>1.9</v>
      </c>
      <c r="AN47">
        <v>1.4</v>
      </c>
      <c r="AO47">
        <v>1.4</v>
      </c>
    </row>
    <row r="48" spans="1:41" s="19" customFormat="1" x14ac:dyDescent="0.35">
      <c r="B48" s="19" t="s">
        <v>38</v>
      </c>
      <c r="C48" s="20">
        <v>3878.3083283751121</v>
      </c>
      <c r="D48" s="20">
        <v>4008.1388619554614</v>
      </c>
      <c r="E48" s="20">
        <v>4137.0547039712483</v>
      </c>
      <c r="F48" s="20">
        <v>4376.1291745285671</v>
      </c>
      <c r="G48" s="20">
        <v>4577.8605381242323</v>
      </c>
      <c r="H48" s="20">
        <v>4790.3499391601745</v>
      </c>
      <c r="I48" s="20">
        <v>4938.7106665268911</v>
      </c>
      <c r="J48" s="20">
        <v>5225.5767407007988</v>
      </c>
      <c r="K48" s="20">
        <v>5443.4827965491313</v>
      </c>
      <c r="L48" s="20">
        <v>5647.5608860916036</v>
      </c>
      <c r="M48" s="20">
        <v>5949.9714388089424</v>
      </c>
      <c r="N48" s="20">
        <v>5816.4728460429333</v>
      </c>
      <c r="O48" s="20">
        <v>5999.2549755901919</v>
      </c>
      <c r="P48" s="20">
        <v>6302.215434237276</v>
      </c>
      <c r="Q48" s="20">
        <v>6589.4633144869558</v>
      </c>
      <c r="R48" s="20">
        <v>6944.2265637346609</v>
      </c>
      <c r="S48" s="20">
        <v>7419.4155337174052</v>
      </c>
      <c r="T48" s="20">
        <v>7865.3680727112514</v>
      </c>
      <c r="U48" s="20">
        <v>8274.1751200030394</v>
      </c>
      <c r="V48" s="20">
        <v>8507.5926665442512</v>
      </c>
      <c r="W48" s="20">
        <v>9126.8657947919382</v>
      </c>
      <c r="X48" s="20">
        <v>9827.5379683604078</v>
      </c>
      <c r="Y48" s="20">
        <v>10712.397032622763</v>
      </c>
      <c r="Z48" s="20">
        <v>10990.07027049745</v>
      </c>
      <c r="AA48" s="20">
        <v>11428.107568498805</v>
      </c>
      <c r="AB48" s="20">
        <v>11890.516178616492</v>
      </c>
      <c r="AC48" s="20">
        <v>12287.472708853857</v>
      </c>
      <c r="AD48" s="20">
        <v>12584.104423115128</v>
      </c>
      <c r="AE48" s="20">
        <v>12864.606346507884</v>
      </c>
      <c r="AF48" s="20">
        <v>13078.098115072346</v>
      </c>
      <c r="AG48" s="41">
        <f t="shared" si="2"/>
        <v>4.3976887205917636</v>
      </c>
      <c r="AH48" s="41">
        <f t="shared" si="3"/>
        <v>4.7020318939814398</v>
      </c>
      <c r="AI48" s="41">
        <f t="shared" si="4"/>
        <v>3.893322318353265</v>
      </c>
      <c r="AJ48" s="40">
        <f t="shared" si="5"/>
        <v>0.13205833820293059</v>
      </c>
      <c r="AK48" s="40">
        <f t="shared" si="6"/>
        <v>0.2017893905831554</v>
      </c>
      <c r="AL48" s="40">
        <f t="shared" si="7"/>
        <v>0.30571580755901573</v>
      </c>
      <c r="AM48">
        <v>1.9</v>
      </c>
      <c r="AN48">
        <v>1.4</v>
      </c>
      <c r="AO48">
        <v>1.4</v>
      </c>
    </row>
    <row r="49" spans="2:41" x14ac:dyDescent="0.35">
      <c r="B49" t="s">
        <v>12</v>
      </c>
      <c r="C49" s="3">
        <v>767.01354932438812</v>
      </c>
      <c r="D49" s="3">
        <v>687.54324834062766</v>
      </c>
      <c r="E49" s="3">
        <v>605.77073825022171</v>
      </c>
      <c r="F49" s="3">
        <v>661.31232228265003</v>
      </c>
      <c r="G49" s="3">
        <v>659.09134153323805</v>
      </c>
      <c r="H49" s="3">
        <v>676.58663505168374</v>
      </c>
      <c r="I49" s="3">
        <v>736.94780676485107</v>
      </c>
      <c r="J49" s="3">
        <v>737.32955429123058</v>
      </c>
      <c r="K49" s="3">
        <v>691.21637452203095</v>
      </c>
      <c r="L49" s="3">
        <v>706.16428534439956</v>
      </c>
      <c r="M49" s="3">
        <v>727.76673969148999</v>
      </c>
      <c r="N49" s="3">
        <v>765.8093686525342</v>
      </c>
      <c r="O49" s="3">
        <v>755.43467845956741</v>
      </c>
      <c r="P49" s="3">
        <v>718.33299404558909</v>
      </c>
      <c r="Q49" s="3">
        <v>793.09378550092595</v>
      </c>
      <c r="R49" s="3">
        <v>862.35533058894873</v>
      </c>
      <c r="S49" s="3">
        <v>929.69443158074205</v>
      </c>
      <c r="T49" s="3">
        <v>1008.1352604278979</v>
      </c>
      <c r="U49" s="3">
        <v>1086.6994885152533</v>
      </c>
      <c r="V49" s="3">
        <v>1150.2061788272376</v>
      </c>
      <c r="W49" s="3">
        <v>1259.0225517789311</v>
      </c>
      <c r="X49" s="3">
        <v>1360.9385375341546</v>
      </c>
      <c r="Y49" s="3">
        <v>1437.3767771944458</v>
      </c>
      <c r="Z49" s="3">
        <v>1545.1780856012956</v>
      </c>
      <c r="AA49" s="3">
        <v>1656.6346747625282</v>
      </c>
      <c r="AB49" s="3">
        <v>1779.0840231997129</v>
      </c>
      <c r="AC49" s="3">
        <v>1894.8966323745371</v>
      </c>
      <c r="AD49" s="3">
        <v>2021.5610459946729</v>
      </c>
      <c r="AE49" s="3">
        <v>2103.51298883042</v>
      </c>
      <c r="AF49" s="3">
        <v>2219.7087948621079</v>
      </c>
      <c r="AG49" s="41">
        <f t="shared" ref="AG49:AG85" si="13">100*(LOGEST(C49:L49)-1)</f>
        <v>0.38079948812410613</v>
      </c>
      <c r="AH49" s="41">
        <f t="shared" ref="AH49:AH85" si="14">100*(LOGEST(M49:V49)-1)</f>
        <v>5.5225743462350874</v>
      </c>
      <c r="AI49" s="41">
        <f t="shared" ref="AI49:AI85" si="15">100*(LOGEST(W49:AF49)-1)</f>
        <v>6.5963439872752661</v>
      </c>
      <c r="AJ49" s="40">
        <f t="shared" ref="AJ49:AJ85" si="16">C49/C$86</f>
        <v>2.6117194953746169E-2</v>
      </c>
      <c r="AK49" s="40">
        <f t="shared" ref="AK49:AK85" si="17">M49/D$86</f>
        <v>2.468173308045879E-2</v>
      </c>
      <c r="AL49" s="40">
        <f t="shared" ref="AL49:AL85" si="18">W49/E$86</f>
        <v>4.2172538175344464E-2</v>
      </c>
      <c r="AM49">
        <v>1.9</v>
      </c>
      <c r="AN49">
        <v>1.4</v>
      </c>
      <c r="AO49">
        <v>1.4</v>
      </c>
    </row>
    <row r="50" spans="2:41" x14ac:dyDescent="0.35">
      <c r="B50" t="s">
        <v>58</v>
      </c>
      <c r="C50" s="3">
        <v>4499.8738916467073</v>
      </c>
      <c r="D50" s="3">
        <v>4342.3908709644129</v>
      </c>
      <c r="E50" s="3">
        <v>4179.6251688796729</v>
      </c>
      <c r="F50" s="3">
        <v>4027.2360674773181</v>
      </c>
      <c r="G50" s="3">
        <v>3922.8187005482691</v>
      </c>
      <c r="H50" s="3">
        <v>4064.9328952809155</v>
      </c>
      <c r="I50" s="3">
        <v>4240.1631364794321</v>
      </c>
      <c r="J50" s="3">
        <v>4263.5519003910831</v>
      </c>
      <c r="K50" s="3">
        <v>4342.123861145662</v>
      </c>
      <c r="L50" s="3">
        <v>4290.3961644541851</v>
      </c>
      <c r="M50" s="3">
        <v>4093.8728260393491</v>
      </c>
      <c r="N50" s="3">
        <v>4001.95658253481</v>
      </c>
      <c r="O50" s="3">
        <v>3848.7761185995419</v>
      </c>
      <c r="P50" s="3">
        <v>3717.053218075248</v>
      </c>
      <c r="Q50" s="3">
        <v>3685.1795285054022</v>
      </c>
      <c r="R50" s="3">
        <v>3670.1807528325703</v>
      </c>
      <c r="S50" s="3">
        <v>3646.271829795241</v>
      </c>
      <c r="T50" s="3">
        <v>3630.050136939763</v>
      </c>
      <c r="U50" s="3">
        <v>3639.893326284001</v>
      </c>
      <c r="V50" s="3">
        <v>3673.2612811754311</v>
      </c>
      <c r="W50" s="3">
        <v>3660.9028085201239</v>
      </c>
      <c r="X50" s="3">
        <v>3417.7779262231147</v>
      </c>
      <c r="Y50" s="3">
        <v>3692.6476743499834</v>
      </c>
      <c r="Z50" s="3">
        <v>3922.541094925718</v>
      </c>
      <c r="AA50" s="3">
        <v>4161.93831397742</v>
      </c>
      <c r="AB50" s="3">
        <v>4417.1512027592598</v>
      </c>
      <c r="AC50" s="3">
        <v>4615.7116206694927</v>
      </c>
      <c r="AD50" s="3">
        <v>4830.7517012949056</v>
      </c>
      <c r="AE50" s="3">
        <v>5028.9200701512909</v>
      </c>
      <c r="AF50" s="3">
        <v>5238.2608564693828</v>
      </c>
      <c r="AG50" s="41">
        <f t="shared" si="13"/>
        <v>-8.4756117696038746E-2</v>
      </c>
      <c r="AH50" s="41">
        <f t="shared" si="14"/>
        <v>-1.2010963096279248</v>
      </c>
      <c r="AI50" s="41">
        <f t="shared" si="15"/>
        <v>4.8528666375128315</v>
      </c>
      <c r="AJ50" s="40">
        <f t="shared" si="16"/>
        <v>0.15322295649004997</v>
      </c>
      <c r="AK50" s="40">
        <f t="shared" si="17"/>
        <v>0.13884101985820424</v>
      </c>
      <c r="AL50" s="40">
        <f t="shared" si="18"/>
        <v>0.12262652740445082</v>
      </c>
      <c r="AM50">
        <v>1.9</v>
      </c>
      <c r="AN50">
        <v>1.4</v>
      </c>
      <c r="AO50">
        <v>1.4</v>
      </c>
    </row>
    <row r="51" spans="2:41" x14ac:dyDescent="0.35">
      <c r="B51" t="s">
        <v>102</v>
      </c>
      <c r="C51" s="3">
        <v>936.63443860576365</v>
      </c>
      <c r="D51" s="3">
        <v>939.50053905165373</v>
      </c>
      <c r="E51" s="3">
        <v>1051.3212890162492</v>
      </c>
      <c r="F51" s="3">
        <v>1033.7016901600155</v>
      </c>
      <c r="G51" s="3">
        <v>542.65910991842748</v>
      </c>
      <c r="H51" s="3">
        <v>746.34907283387963</v>
      </c>
      <c r="I51" s="3">
        <v>816.76130524434279</v>
      </c>
      <c r="J51" s="3">
        <v>870.95927074098529</v>
      </c>
      <c r="K51" s="3">
        <v>874.18863032209867</v>
      </c>
      <c r="L51" s="3">
        <v>846.51364809950576</v>
      </c>
      <c r="M51" s="3">
        <v>867.37016719940107</v>
      </c>
      <c r="N51" s="3">
        <v>906.95615719515274</v>
      </c>
      <c r="O51" s="3">
        <v>1002.7373061296311</v>
      </c>
      <c r="P51" s="3">
        <v>1009.240161600889</v>
      </c>
      <c r="Q51" s="3">
        <v>1068.9942198183498</v>
      </c>
      <c r="R51" s="3">
        <v>1148.1220604017008</v>
      </c>
      <c r="S51" s="3">
        <v>1225.892507194035</v>
      </c>
      <c r="T51" s="3">
        <v>1286.6845274755199</v>
      </c>
      <c r="U51" s="3">
        <v>1392.6356381424343</v>
      </c>
      <c r="V51" s="3">
        <v>1440.5925059310578</v>
      </c>
      <c r="W51" s="3">
        <v>1506.7385465666041</v>
      </c>
      <c r="X51" s="3">
        <v>1586.5118444536517</v>
      </c>
      <c r="Y51" s="3">
        <v>1681.7288001189918</v>
      </c>
      <c r="Z51" s="3">
        <v>1718.4484954172917</v>
      </c>
      <c r="AA51" s="3">
        <v>1779.5917839386125</v>
      </c>
      <c r="AB51" s="3">
        <v>1888.7701397341871</v>
      </c>
      <c r="AC51" s="3">
        <v>1950.3312059620832</v>
      </c>
      <c r="AD51" s="3">
        <v>1975.2524530497983</v>
      </c>
      <c r="AE51" s="3">
        <v>2088.5663031370332</v>
      </c>
      <c r="AF51" s="3">
        <v>2226.220751477862</v>
      </c>
      <c r="AG51" s="41">
        <f t="shared" si="13"/>
        <v>-1.6491930583353631</v>
      </c>
      <c r="AH51" s="41">
        <f t="shared" si="14"/>
        <v>5.9070435167287716</v>
      </c>
      <c r="AI51" s="41">
        <f t="shared" si="15"/>
        <v>4.1324657287412858</v>
      </c>
      <c r="AJ51" s="40">
        <f t="shared" si="16"/>
        <v>3.1892871064672236E-2</v>
      </c>
      <c r="AK51" s="40">
        <f t="shared" si="17"/>
        <v>2.941629203588467E-2</v>
      </c>
      <c r="AL51" s="40">
        <f t="shared" si="18"/>
        <v>5.0470095857743237E-2</v>
      </c>
      <c r="AM51">
        <v>1.9</v>
      </c>
      <c r="AN51">
        <v>1.4</v>
      </c>
      <c r="AO51">
        <v>1.4</v>
      </c>
    </row>
    <row r="52" spans="2:41" x14ac:dyDescent="0.35">
      <c r="B52" t="s">
        <v>79</v>
      </c>
      <c r="C52" s="3">
        <v>1508.8964518235673</v>
      </c>
      <c r="D52" s="3">
        <v>1505.0534114436387</v>
      </c>
      <c r="E52" s="3">
        <v>1512.3714369598217</v>
      </c>
      <c r="F52" s="3">
        <v>1546.9375490555933</v>
      </c>
      <c r="G52" s="3">
        <v>1566.5714555083089</v>
      </c>
      <c r="H52" s="3">
        <v>1596.2593401839908</v>
      </c>
      <c r="I52" s="3">
        <v>1624.1011869823353</v>
      </c>
      <c r="J52" s="3">
        <v>1664.0463481594352</v>
      </c>
      <c r="K52" s="3">
        <v>1681.0893380522141</v>
      </c>
      <c r="L52" s="3">
        <v>1703.1479560422397</v>
      </c>
      <c r="M52" s="3">
        <v>1706.3778833281629</v>
      </c>
      <c r="N52" s="3">
        <v>1731.7439094474698</v>
      </c>
      <c r="O52" s="3">
        <v>1785.336819504595</v>
      </c>
      <c r="P52" s="3">
        <v>1773.136942504814</v>
      </c>
      <c r="Q52" s="3">
        <v>1779.5301622273835</v>
      </c>
      <c r="R52" s="3">
        <v>1795.8789256332925</v>
      </c>
      <c r="S52" s="3">
        <v>1778.4480701585937</v>
      </c>
      <c r="T52" s="3">
        <v>1857.8070331882052</v>
      </c>
      <c r="U52" s="3">
        <v>1890.7626929767055</v>
      </c>
      <c r="V52" s="3">
        <v>1827.1946236124593</v>
      </c>
      <c r="W52" s="3">
        <v>1872.3572220887459</v>
      </c>
      <c r="X52" s="3">
        <v>1934.1136200446119</v>
      </c>
      <c r="Y52" s="3">
        <v>2003.990435580801</v>
      </c>
      <c r="Z52" s="3">
        <v>2037.0163906728958</v>
      </c>
      <c r="AA52" s="3">
        <v>2063.4112905183947</v>
      </c>
      <c r="AB52" s="3">
        <v>2089.6760335685535</v>
      </c>
      <c r="AC52" s="3">
        <v>2255.3082642101103</v>
      </c>
      <c r="AD52" s="3">
        <v>2420.6009931566532</v>
      </c>
      <c r="AE52" s="3">
        <v>2498.4256604021666</v>
      </c>
      <c r="AF52" s="3">
        <v>2564.0424827011147</v>
      </c>
      <c r="AG52" s="41">
        <f t="shared" si="13"/>
        <v>1.530912206507784</v>
      </c>
      <c r="AH52" s="41">
        <f t="shared" si="14"/>
        <v>0.88125764639410686</v>
      </c>
      <c r="AI52" s="41">
        <f t="shared" si="15"/>
        <v>3.6304015095146358</v>
      </c>
      <c r="AJ52" s="40">
        <f t="shared" si="16"/>
        <v>5.1378678814740647E-2</v>
      </c>
      <c r="AK52" s="40">
        <f t="shared" si="17"/>
        <v>5.7870690090285871E-2</v>
      </c>
      <c r="AL52" s="40">
        <f t="shared" si="18"/>
        <v>6.2716951586649833E-2</v>
      </c>
      <c r="AM52">
        <v>1.9</v>
      </c>
      <c r="AN52">
        <v>1.4</v>
      </c>
      <c r="AO52">
        <v>1.4</v>
      </c>
    </row>
    <row r="53" spans="2:41" x14ac:dyDescent="0.35">
      <c r="B53" t="s">
        <v>152</v>
      </c>
      <c r="C53" s="3">
        <v>7989.5298959851307</v>
      </c>
      <c r="D53" s="3">
        <v>8254.3162112634163</v>
      </c>
      <c r="E53" s="3">
        <v>8676.9738856132608</v>
      </c>
      <c r="F53" s="3">
        <v>9010.4844811477105</v>
      </c>
      <c r="G53" s="3">
        <v>9252.715908219503</v>
      </c>
      <c r="H53" s="3">
        <v>9566.8249208342877</v>
      </c>
      <c r="I53" s="3">
        <v>9998.6171143494175</v>
      </c>
      <c r="J53" s="3">
        <v>10435.798365315377</v>
      </c>
      <c r="K53" s="3">
        <v>10953.676884783341</v>
      </c>
      <c r="L53" s="3">
        <v>11097.690202874115</v>
      </c>
      <c r="M53" s="3">
        <v>11890.588648367069</v>
      </c>
      <c r="N53" s="3">
        <v>12191.927417531228</v>
      </c>
      <c r="O53" s="3">
        <v>12303.106847590778</v>
      </c>
      <c r="P53" s="3">
        <v>12938.152677775555</v>
      </c>
      <c r="Q53" s="3">
        <v>13413.993262686785</v>
      </c>
      <c r="R53" s="3">
        <v>13571.835601158502</v>
      </c>
      <c r="S53" s="3">
        <v>14165.95448553642</v>
      </c>
      <c r="T53" s="3">
        <v>14909.170855286535</v>
      </c>
      <c r="U53" s="3">
        <v>15655.604321135384</v>
      </c>
      <c r="V53" s="3">
        <v>16131.706975199395</v>
      </c>
      <c r="W53" s="3">
        <v>16797.817236394301</v>
      </c>
      <c r="X53" s="3">
        <v>17454.780078180895</v>
      </c>
      <c r="Y53" s="3">
        <v>18014.991149093668</v>
      </c>
      <c r="Z53" s="3">
        <v>18579.374155189558</v>
      </c>
      <c r="AA53" s="3">
        <v>19240.224708016132</v>
      </c>
      <c r="AB53" s="3">
        <v>19897.475396564434</v>
      </c>
      <c r="AC53" s="3">
        <v>20646.933000097306</v>
      </c>
      <c r="AD53" s="3">
        <v>21415.116109621118</v>
      </c>
      <c r="AE53" s="3">
        <v>22208.189667040446</v>
      </c>
      <c r="AF53" s="3">
        <v>22989.341628265145</v>
      </c>
      <c r="AG53" s="41">
        <f t="shared" si="13"/>
        <v>3.8331067775169814</v>
      </c>
      <c r="AH53" s="41">
        <f t="shared" si="14"/>
        <v>3.5400335111526404</v>
      </c>
      <c r="AI53" s="41">
        <f t="shared" si="15"/>
        <v>3.530321326082575</v>
      </c>
      <c r="AJ53" s="40">
        <f t="shared" si="16"/>
        <v>0.27204748868651085</v>
      </c>
      <c r="AK53" s="40">
        <f t="shared" si="17"/>
        <v>0.40326153859812208</v>
      </c>
      <c r="AL53" s="40">
        <f t="shared" si="18"/>
        <v>0.56266393931018754</v>
      </c>
      <c r="AM53">
        <v>1.9</v>
      </c>
      <c r="AN53">
        <v>1.4</v>
      </c>
      <c r="AO53">
        <v>1.4</v>
      </c>
    </row>
    <row r="54" spans="2:41" x14ac:dyDescent="0.35">
      <c r="B54" t="s">
        <v>90</v>
      </c>
      <c r="C54" s="3">
        <v>2344.1915835146042</v>
      </c>
      <c r="D54" s="3">
        <v>2397.559128949878</v>
      </c>
      <c r="E54" s="3">
        <v>2419.6132733573231</v>
      </c>
      <c r="F54" s="3">
        <v>2465.5452675932647</v>
      </c>
      <c r="G54" s="3">
        <v>2476.9508666439874</v>
      </c>
      <c r="H54" s="3">
        <v>2510.2459619119541</v>
      </c>
      <c r="I54" s="3">
        <v>2558.3487332532354</v>
      </c>
      <c r="J54" s="3">
        <v>2599.2474559368502</v>
      </c>
      <c r="K54" s="3">
        <v>2654.9815325849536</v>
      </c>
      <c r="L54" s="3">
        <v>2704.7313258667859</v>
      </c>
      <c r="M54" s="3">
        <v>2736.9375371126653</v>
      </c>
      <c r="N54" s="3">
        <v>2777.5383752663779</v>
      </c>
      <c r="O54" s="3">
        <v>2832.3594533829628</v>
      </c>
      <c r="P54" s="3">
        <v>2907.2819699087436</v>
      </c>
      <c r="Q54" s="3">
        <v>2994.7495849454504</v>
      </c>
      <c r="R54" s="3">
        <v>3092.5969134825723</v>
      </c>
      <c r="S54" s="3">
        <v>3207.5315395290118</v>
      </c>
      <c r="T54" s="3">
        <v>3261.7102396493419</v>
      </c>
      <c r="U54" s="3">
        <v>3469.5172048527015</v>
      </c>
      <c r="V54" s="3">
        <v>3546.2299462917372</v>
      </c>
      <c r="W54" s="3">
        <v>3732.3820633123637</v>
      </c>
      <c r="X54" s="3">
        <v>4154.717754955419</v>
      </c>
      <c r="Y54" s="3">
        <v>4434.4783170331457</v>
      </c>
      <c r="Z54" s="3">
        <v>4649.4393848246418</v>
      </c>
      <c r="AA54" s="3">
        <v>4675.7585661286275</v>
      </c>
      <c r="AB54" s="3">
        <v>4670.4316228955531</v>
      </c>
      <c r="AC54" s="3">
        <v>4724.1251163972693</v>
      </c>
      <c r="AD54" s="3">
        <v>4996.638706073044</v>
      </c>
      <c r="AE54" s="3">
        <v>5194.4390009744975</v>
      </c>
      <c r="AF54" s="3">
        <v>5412.6281216961579</v>
      </c>
      <c r="AG54" s="41">
        <f t="shared" si="13"/>
        <v>1.5166800119688517</v>
      </c>
      <c r="AH54" s="41">
        <f t="shared" si="14"/>
        <v>3.0275121093027879</v>
      </c>
      <c r="AI54" s="41">
        <f t="shared" si="15"/>
        <v>3.422128968291327</v>
      </c>
      <c r="AJ54" s="40">
        <f t="shared" si="16"/>
        <v>7.9820895797094865E-2</v>
      </c>
      <c r="AK54" s="40">
        <f t="shared" si="17"/>
        <v>9.2821446851967179E-2</v>
      </c>
      <c r="AL54" s="40">
        <f t="shared" si="18"/>
        <v>0.12502081462131731</v>
      </c>
      <c r="AM54">
        <v>1.9</v>
      </c>
      <c r="AN54">
        <v>1.4</v>
      </c>
      <c r="AO54">
        <v>1.4</v>
      </c>
    </row>
    <row r="55" spans="2:41" x14ac:dyDescent="0.35">
      <c r="B55" t="s">
        <v>55</v>
      </c>
      <c r="C55" s="3">
        <v>1392.2221167555001</v>
      </c>
      <c r="D55" s="3">
        <v>1374.65209800154</v>
      </c>
      <c r="E55" s="3">
        <v>1336.38063442475</v>
      </c>
      <c r="F55" s="3">
        <v>1307.6708874875101</v>
      </c>
      <c r="G55" s="3">
        <v>1286.48917436229</v>
      </c>
      <c r="H55" s="3">
        <v>1294.0110720556299</v>
      </c>
      <c r="I55" s="3">
        <v>1317.5597242819199</v>
      </c>
      <c r="J55" s="3">
        <v>1331.37294458619</v>
      </c>
      <c r="K55" s="3">
        <v>1349.2061718971299</v>
      </c>
      <c r="L55" s="3">
        <v>1382.10621179089</v>
      </c>
      <c r="M55" s="3">
        <v>1409.4538340947699</v>
      </c>
      <c r="N55" s="3">
        <v>1456.5664133421401</v>
      </c>
      <c r="O55" s="3">
        <v>1518.0945144154</v>
      </c>
      <c r="P55" s="3">
        <v>1574.7774722286699</v>
      </c>
      <c r="Q55" s="3">
        <v>1645.83989424427</v>
      </c>
      <c r="R55" s="3">
        <v>1719.72789525606</v>
      </c>
      <c r="S55" s="3">
        <v>1781.2777583371701</v>
      </c>
      <c r="T55" s="3">
        <v>1848.9855713800901</v>
      </c>
      <c r="U55" s="3">
        <v>1899.4820747656099</v>
      </c>
      <c r="V55" s="3">
        <v>1943.04070763807</v>
      </c>
      <c r="W55" s="3">
        <v>2006.9716522977899</v>
      </c>
      <c r="X55" s="3">
        <v>2098.2849789850402</v>
      </c>
      <c r="Y55" s="3">
        <v>2128.55390206129</v>
      </c>
      <c r="Z55" s="3">
        <v>2205.99087157043</v>
      </c>
      <c r="AA55" s="3">
        <v>2284.9956276882899</v>
      </c>
      <c r="AB55" s="3">
        <v>2354.1392209399901</v>
      </c>
      <c r="AC55" s="3">
        <v>2441.5652140062298</v>
      </c>
      <c r="AD55" s="3">
        <v>2530.4384534645501</v>
      </c>
      <c r="AE55" s="3">
        <v>2589.9756018641201</v>
      </c>
      <c r="AF55" s="3">
        <v>2660.42033801671</v>
      </c>
      <c r="AG55" s="41">
        <f t="shared" si="13"/>
        <v>-0.11312568560869485</v>
      </c>
      <c r="AH55" s="41">
        <f t="shared" si="14"/>
        <v>3.7959926827312751</v>
      </c>
      <c r="AI55" s="41">
        <f t="shared" si="15"/>
        <v>3.2075550774556927</v>
      </c>
      <c r="AJ55" s="40">
        <f t="shared" si="16"/>
        <v>4.7405859354438418E-2</v>
      </c>
      <c r="AK55" s="40">
        <f t="shared" si="17"/>
        <v>4.7800705123049937E-2</v>
      </c>
      <c r="AL55" s="40">
        <f t="shared" si="18"/>
        <v>6.7226030624925839E-2</v>
      </c>
      <c r="AM55">
        <v>1.9</v>
      </c>
      <c r="AN55">
        <v>1.4</v>
      </c>
      <c r="AO55">
        <v>1.4</v>
      </c>
    </row>
    <row r="56" spans="2:41" x14ac:dyDescent="0.35">
      <c r="B56" t="s">
        <v>37</v>
      </c>
      <c r="C56" s="3">
        <v>1346.7791441696902</v>
      </c>
      <c r="D56" s="3">
        <v>1306.651472475445</v>
      </c>
      <c r="E56" s="3">
        <v>1228.2747979430981</v>
      </c>
      <c r="F56" s="3">
        <v>1021.3350106487115</v>
      </c>
      <c r="G56" s="3">
        <v>1148.2606411087863</v>
      </c>
      <c r="H56" s="3">
        <v>1207.3872708808958</v>
      </c>
      <c r="I56" s="3">
        <v>1277.054618139671</v>
      </c>
      <c r="J56" s="3">
        <v>1416.0057461250601</v>
      </c>
      <c r="K56" s="3">
        <v>1339.6899151485809</v>
      </c>
      <c r="L56" s="3">
        <v>1330.4317303637035</v>
      </c>
      <c r="M56" s="3">
        <v>1281.4205529457504</v>
      </c>
      <c r="N56" s="3">
        <v>1256.7124172726701</v>
      </c>
      <c r="O56" s="3">
        <v>1271.042609237564</v>
      </c>
      <c r="P56" s="3">
        <v>1322.4603468704968</v>
      </c>
      <c r="Q56" s="3">
        <v>1276.6762721054104</v>
      </c>
      <c r="R56" s="3">
        <v>1185.8980536446497</v>
      </c>
      <c r="S56" s="3">
        <v>1185.3786332252698</v>
      </c>
      <c r="T56" s="3">
        <v>1140.2889680721628</v>
      </c>
      <c r="U56" s="3">
        <v>1154.8042869904316</v>
      </c>
      <c r="V56" s="3">
        <v>1186.1145869395152</v>
      </c>
      <c r="W56" s="3">
        <v>1224.9784281839825</v>
      </c>
      <c r="X56" s="3">
        <v>1268.9205084860073</v>
      </c>
      <c r="Y56" s="3">
        <v>1316.4533685126507</v>
      </c>
      <c r="Z56" s="3">
        <v>1360.5812782650412</v>
      </c>
      <c r="AA56" s="3">
        <v>1404.1329384458079</v>
      </c>
      <c r="AB56" s="3">
        <v>1447.2290491770045</v>
      </c>
      <c r="AC56" s="3">
        <v>1489.6838446060988</v>
      </c>
      <c r="AD56" s="3">
        <v>1516.526046105098</v>
      </c>
      <c r="AE56" s="3">
        <v>1552.5476723323013</v>
      </c>
      <c r="AF56" s="3">
        <v>1595.9292301543837</v>
      </c>
      <c r="AG56" s="41">
        <f t="shared" si="13"/>
        <v>0.91114179802969097</v>
      </c>
      <c r="AH56" s="41">
        <f t="shared" si="14"/>
        <v>-1.3438513644603467</v>
      </c>
      <c r="AI56" s="41">
        <f t="shared" si="15"/>
        <v>2.9533796074795671</v>
      </c>
      <c r="AJ56" s="40">
        <f t="shared" si="16"/>
        <v>4.5858503410926399E-2</v>
      </c>
      <c r="AK56" s="40">
        <f t="shared" si="17"/>
        <v>4.3458540115516017E-2</v>
      </c>
      <c r="AL56" s="40">
        <f t="shared" si="18"/>
        <v>4.1032187591532036E-2</v>
      </c>
      <c r="AM56">
        <v>1.9</v>
      </c>
      <c r="AN56">
        <v>1.4</v>
      </c>
      <c r="AO56">
        <v>1.4</v>
      </c>
    </row>
    <row r="57" spans="2:41" x14ac:dyDescent="0.35">
      <c r="B57" t="s">
        <v>86</v>
      </c>
      <c r="C57" s="3">
        <v>3209.9125101616332</v>
      </c>
      <c r="D57" s="3">
        <v>3150.2371184752665</v>
      </c>
      <c r="E57" s="3">
        <v>3025.797222871895</v>
      </c>
      <c r="F57" s="3">
        <v>2942.3630836336301</v>
      </c>
      <c r="G57" s="3">
        <v>2928.5864538907144</v>
      </c>
      <c r="H57" s="3">
        <v>2967.5784833841412</v>
      </c>
      <c r="I57" s="3">
        <v>3001.8689042491274</v>
      </c>
      <c r="J57" s="3">
        <v>2931.4098741289299</v>
      </c>
      <c r="K57" s="3">
        <v>2944.2990559512368</v>
      </c>
      <c r="L57" s="3">
        <v>2930.0145921696108</v>
      </c>
      <c r="M57" s="3">
        <v>2867.7467083494525</v>
      </c>
      <c r="N57" s="3">
        <v>2896.0520702582148</v>
      </c>
      <c r="O57" s="3">
        <v>2833.96910442738</v>
      </c>
      <c r="P57" s="3">
        <v>2839.0947396806587</v>
      </c>
      <c r="Q57" s="3">
        <v>2903.9163397996463</v>
      </c>
      <c r="R57" s="3">
        <v>2992.3409422067739</v>
      </c>
      <c r="S57" s="3">
        <v>3099.3531599985536</v>
      </c>
      <c r="T57" s="3">
        <v>3221.2531385498537</v>
      </c>
      <c r="U57" s="3">
        <v>3140.6131499404796</v>
      </c>
      <c r="V57" s="3">
        <v>3156.4372969942056</v>
      </c>
      <c r="W57" s="3">
        <v>3329.8543857719865</v>
      </c>
      <c r="X57" s="3">
        <v>3439.344813514253</v>
      </c>
      <c r="Y57" s="3">
        <v>3501.794383360183</v>
      </c>
      <c r="Z57" s="3">
        <v>3611.8279568075877</v>
      </c>
      <c r="AA57" s="3">
        <v>3709.159075773066</v>
      </c>
      <c r="AB57" s="3">
        <v>3824.7595428783316</v>
      </c>
      <c r="AC57" s="3">
        <v>3952.7456414192025</v>
      </c>
      <c r="AD57" s="3">
        <v>4046.208425439273</v>
      </c>
      <c r="AE57" s="3">
        <v>4203.8022816194061</v>
      </c>
      <c r="AF57" s="3">
        <v>4329.8713896863483</v>
      </c>
      <c r="AG57" s="41">
        <f t="shared" si="13"/>
        <v>-0.83259827063758562</v>
      </c>
      <c r="AH57" s="41">
        <f t="shared" si="14"/>
        <v>1.4432396309973949</v>
      </c>
      <c r="AI57" s="41">
        <f t="shared" si="15"/>
        <v>2.9469801314262911</v>
      </c>
      <c r="AJ57" s="40">
        <f t="shared" si="16"/>
        <v>0.10929912631426641</v>
      </c>
      <c r="AK57" s="40">
        <f t="shared" si="17"/>
        <v>9.7257754356636958E-2</v>
      </c>
      <c r="AL57" s="40">
        <f t="shared" si="18"/>
        <v>0.11153764561555272</v>
      </c>
      <c r="AM57">
        <v>1.9</v>
      </c>
      <c r="AN57">
        <v>1.4</v>
      </c>
      <c r="AO57">
        <v>1.4</v>
      </c>
    </row>
    <row r="58" spans="2:41" x14ac:dyDescent="0.35">
      <c r="B58" t="s">
        <v>65</v>
      </c>
      <c r="C58" s="3">
        <v>1819.7233148732853</v>
      </c>
      <c r="D58" s="3">
        <v>1606.3265151146452</v>
      </c>
      <c r="E58" s="3">
        <v>1382.7620977860415</v>
      </c>
      <c r="F58" s="3">
        <v>1150.8362592302556</v>
      </c>
      <c r="G58" s="3">
        <v>1066.4681189092107</v>
      </c>
      <c r="H58" s="3">
        <v>1039.7529903285338</v>
      </c>
      <c r="I58" s="3">
        <v>1000.6890806137811</v>
      </c>
      <c r="J58" s="3">
        <v>921.42266426137758</v>
      </c>
      <c r="K58" s="3">
        <v>885.78591456113952</v>
      </c>
      <c r="L58" s="3">
        <v>828.20929175952415</v>
      </c>
      <c r="M58" s="3">
        <v>751.55782060360502</v>
      </c>
      <c r="N58" s="3">
        <v>715.6777656704005</v>
      </c>
      <c r="O58" s="3">
        <v>715.45445624405352</v>
      </c>
      <c r="P58" s="3">
        <v>732.53667139894787</v>
      </c>
      <c r="Q58" s="3">
        <v>757.68594219232602</v>
      </c>
      <c r="R58" s="3">
        <v>778.96791567573337</v>
      </c>
      <c r="S58" s="3">
        <v>794.42958439436006</v>
      </c>
      <c r="T58" s="3">
        <v>817.06965439624184</v>
      </c>
      <c r="U58" s="3">
        <v>839.81558640006324</v>
      </c>
      <c r="V58" s="3">
        <v>835.61169614796813</v>
      </c>
      <c r="W58" s="3">
        <v>865.68402681283919</v>
      </c>
      <c r="X58" s="3">
        <v>894.82651771130679</v>
      </c>
      <c r="Y58" s="3">
        <v>926.78784302725069</v>
      </c>
      <c r="Z58" s="3">
        <v>972.45589344605685</v>
      </c>
      <c r="AA58" s="3">
        <v>1029.79078465813</v>
      </c>
      <c r="AB58" s="3">
        <v>1065.2424095590882</v>
      </c>
      <c r="AC58" s="3">
        <v>1055.5729548699139</v>
      </c>
      <c r="AD58" s="3">
        <v>1059.810775308599</v>
      </c>
      <c r="AE58" s="3">
        <v>1085.8937006262606</v>
      </c>
      <c r="AF58" s="3">
        <v>1097.9488527659553</v>
      </c>
      <c r="AG58" s="41">
        <f t="shared" si="13"/>
        <v>-7.9819187960952114</v>
      </c>
      <c r="AH58" s="41">
        <f t="shared" si="14"/>
        <v>1.8402889065177064</v>
      </c>
      <c r="AI58" s="41">
        <f t="shared" si="15"/>
        <v>2.730122670263313</v>
      </c>
      <c r="AJ58" s="40">
        <f t="shared" si="16"/>
        <v>6.196248895249036E-2</v>
      </c>
      <c r="AK58" s="40">
        <f t="shared" si="17"/>
        <v>2.5488592032294574E-2</v>
      </c>
      <c r="AL58" s="40">
        <f t="shared" si="18"/>
        <v>2.8997171350875657E-2</v>
      </c>
      <c r="AM58">
        <v>1.9</v>
      </c>
      <c r="AN58">
        <v>1.4</v>
      </c>
      <c r="AO58">
        <v>1.4</v>
      </c>
    </row>
    <row r="59" spans="2:41" x14ac:dyDescent="0.35">
      <c r="B59" t="s">
        <v>70</v>
      </c>
      <c r="C59" s="3">
        <v>2295.9691979198415</v>
      </c>
      <c r="D59" s="3">
        <v>2285.0659716031992</v>
      </c>
      <c r="E59" s="3">
        <v>2245.5349356794281</v>
      </c>
      <c r="F59" s="3">
        <v>2209.3055157396548</v>
      </c>
      <c r="G59" s="3">
        <v>2147.7521143975623</v>
      </c>
      <c r="H59" s="3">
        <v>2203.2888930585973</v>
      </c>
      <c r="I59" s="3">
        <v>2191.4626790261373</v>
      </c>
      <c r="J59" s="3">
        <v>2205.9649630306717</v>
      </c>
      <c r="K59" s="3">
        <v>2281.8832222639098</v>
      </c>
      <c r="L59" s="3">
        <v>2370.682522653316</v>
      </c>
      <c r="M59" s="3">
        <v>2389.3354642773029</v>
      </c>
      <c r="N59" s="3">
        <v>2439.4395687120727</v>
      </c>
      <c r="O59" s="3">
        <v>2396.2954686569733</v>
      </c>
      <c r="P59" s="3">
        <v>2493.93320866671</v>
      </c>
      <c r="Q59" s="3">
        <v>2574.7372966639746</v>
      </c>
      <c r="R59" s="3">
        <v>2650.835303416553</v>
      </c>
      <c r="S59" s="3">
        <v>2646.3728654982488</v>
      </c>
      <c r="T59" s="3">
        <v>2704.6346981324264</v>
      </c>
      <c r="U59" s="3">
        <v>2739.882762087243</v>
      </c>
      <c r="V59" s="3">
        <v>2722.2949046558306</v>
      </c>
      <c r="W59" s="3">
        <v>2742.9950202072755</v>
      </c>
      <c r="X59" s="3">
        <v>2707.0572758863518</v>
      </c>
      <c r="Y59" s="3">
        <v>2767.4135419749209</v>
      </c>
      <c r="Z59" s="3">
        <v>2766.969657949644</v>
      </c>
      <c r="AA59" s="3">
        <v>2868.3176982385085</v>
      </c>
      <c r="AB59" s="3">
        <v>2966.4535160259911</v>
      </c>
      <c r="AC59" s="3">
        <v>3067.6627124530219</v>
      </c>
      <c r="AD59" s="3">
        <v>3203.9007579396971</v>
      </c>
      <c r="AE59" s="3">
        <v>3314.7856890183903</v>
      </c>
      <c r="AF59" s="3">
        <v>3394.8688077216812</v>
      </c>
      <c r="AG59" s="41">
        <f t="shared" si="13"/>
        <v>0.115677472214748</v>
      </c>
      <c r="AH59" s="41">
        <f t="shared" si="14"/>
        <v>1.7111391012412769</v>
      </c>
      <c r="AI59" s="41">
        <f t="shared" si="15"/>
        <v>2.7100464933988766</v>
      </c>
      <c r="AJ59" s="40">
        <f t="shared" si="16"/>
        <v>7.8178899450586384E-2</v>
      </c>
      <c r="AK59" s="40">
        <f t="shared" si="17"/>
        <v>8.1032749853292119E-2</v>
      </c>
      <c r="AL59" s="40">
        <f t="shared" si="18"/>
        <v>9.1880055715461817E-2</v>
      </c>
      <c r="AM59">
        <v>1.9</v>
      </c>
      <c r="AN59">
        <v>1.4</v>
      </c>
      <c r="AO59">
        <v>1.4</v>
      </c>
    </row>
    <row r="60" spans="2:41" x14ac:dyDescent="0.35">
      <c r="B60" t="s">
        <v>41</v>
      </c>
      <c r="C60" s="3">
        <v>471.32510252969359</v>
      </c>
      <c r="D60" s="3">
        <v>481.7798517225242</v>
      </c>
      <c r="E60" s="3">
        <v>436.71886929696495</v>
      </c>
      <c r="F60" s="3">
        <v>463.97738604279397</v>
      </c>
      <c r="G60" s="3">
        <v>475.22080687378912</v>
      </c>
      <c r="H60" s="3">
        <v>469.13558723288412</v>
      </c>
      <c r="I60" s="3">
        <v>506.10411678382832</v>
      </c>
      <c r="J60" s="3">
        <v>548.29162279960565</v>
      </c>
      <c r="K60" s="3">
        <v>587.77964765280353</v>
      </c>
      <c r="L60" s="3">
        <v>640.17792137362119</v>
      </c>
      <c r="M60" s="3">
        <v>630.67973107039154</v>
      </c>
      <c r="N60" s="3">
        <v>687.14269038373288</v>
      </c>
      <c r="O60" s="3">
        <v>729.27885122582836</v>
      </c>
      <c r="P60" s="3">
        <v>756.92214646339994</v>
      </c>
      <c r="Q60" s="3">
        <v>793.16885695024087</v>
      </c>
      <c r="R60" s="3">
        <v>821.74159130216913</v>
      </c>
      <c r="S60" s="3">
        <v>876.40027778144577</v>
      </c>
      <c r="T60" s="3">
        <v>918.31791098631868</v>
      </c>
      <c r="U60" s="3">
        <v>958.57328744327515</v>
      </c>
      <c r="V60" s="3">
        <v>991.58197822424108</v>
      </c>
      <c r="W60" s="3">
        <v>1027.3397090435253</v>
      </c>
      <c r="X60" s="3">
        <v>1073.4787107944317</v>
      </c>
      <c r="Y60" s="3">
        <v>1120.1296072488417</v>
      </c>
      <c r="Z60" s="3">
        <v>1165.4094365046269</v>
      </c>
      <c r="AA60" s="3">
        <v>1217.0902101287684</v>
      </c>
      <c r="AB60" s="3">
        <v>1262.613081091202</v>
      </c>
      <c r="AC60" s="3">
        <v>1273.7830840073145</v>
      </c>
      <c r="AD60" s="3">
        <v>1283.6598698098624</v>
      </c>
      <c r="AE60" s="3">
        <v>1289.5430012894549</v>
      </c>
      <c r="AF60" s="3">
        <v>1280.4500525773651</v>
      </c>
      <c r="AG60" s="41">
        <f t="shared" si="13"/>
        <v>3.4103521765060929</v>
      </c>
      <c r="AH60" s="41">
        <f t="shared" si="14"/>
        <v>4.9872716220441093</v>
      </c>
      <c r="AI60" s="41">
        <f t="shared" si="15"/>
        <v>2.6096308419795156</v>
      </c>
      <c r="AJ60" s="40">
        <f t="shared" si="16"/>
        <v>1.6048855460513319E-2</v>
      </c>
      <c r="AK60" s="40">
        <f t="shared" si="17"/>
        <v>2.1389090669537446E-2</v>
      </c>
      <c r="AL60" s="40">
        <f t="shared" si="18"/>
        <v>3.4412031013637295E-2</v>
      </c>
      <c r="AM60">
        <v>1.9</v>
      </c>
      <c r="AN60">
        <v>1.4</v>
      </c>
      <c r="AO60">
        <v>1.4</v>
      </c>
    </row>
    <row r="61" spans="2:41" x14ac:dyDescent="0.35">
      <c r="B61" t="s">
        <v>83</v>
      </c>
      <c r="C61" s="3">
        <v>1022.5201457896501</v>
      </c>
      <c r="D61" s="3">
        <v>1085.8038855112568</v>
      </c>
      <c r="E61" s="3">
        <v>1059.4131710879806</v>
      </c>
      <c r="F61" s="3">
        <v>1066.7823210921449</v>
      </c>
      <c r="G61" s="3">
        <v>1051.7317407177525</v>
      </c>
      <c r="H61" s="3">
        <v>1081.7375067388959</v>
      </c>
      <c r="I61" s="3">
        <v>1168.1396435661736</v>
      </c>
      <c r="J61" s="3">
        <v>1207.8344421846389</v>
      </c>
      <c r="K61" s="3">
        <v>1260.2751122926445</v>
      </c>
      <c r="L61" s="3">
        <v>1315.920246867141</v>
      </c>
      <c r="M61" s="3">
        <v>1303.2042154566702</v>
      </c>
      <c r="N61" s="3">
        <v>1350.2319631833227</v>
      </c>
      <c r="O61" s="3">
        <v>1369.0613072799686</v>
      </c>
      <c r="P61" s="3">
        <v>1433.7187868441374</v>
      </c>
      <c r="Q61" s="3">
        <v>1454.7101478644036</v>
      </c>
      <c r="R61" s="3">
        <v>1534.6242860376215</v>
      </c>
      <c r="S61" s="3">
        <v>1582.5688260739862</v>
      </c>
      <c r="T61" s="3">
        <v>1598.7503619685783</v>
      </c>
      <c r="U61" s="3">
        <v>1641.0774488479815</v>
      </c>
      <c r="V61" s="3">
        <v>1639.3139534874631</v>
      </c>
      <c r="W61" s="3">
        <v>1724.901735715518</v>
      </c>
      <c r="X61" s="3">
        <v>1784.6194971303703</v>
      </c>
      <c r="Y61" s="3">
        <v>1843.6763793405983</v>
      </c>
      <c r="Z61" s="3">
        <v>1893.1762730849971</v>
      </c>
      <c r="AA61" s="3">
        <v>1917.4487175365796</v>
      </c>
      <c r="AB61" s="3">
        <v>1934.7544960859193</v>
      </c>
      <c r="AC61" s="3">
        <v>1991.1380978461482</v>
      </c>
      <c r="AD61" s="3">
        <v>2053.5044176373121</v>
      </c>
      <c r="AE61" s="3">
        <v>2131.5479011667385</v>
      </c>
      <c r="AF61" s="3">
        <v>2189.6310153542431</v>
      </c>
      <c r="AG61" s="41">
        <f t="shared" si="13"/>
        <v>2.6213165290943863</v>
      </c>
      <c r="AH61" s="41">
        <f t="shared" si="14"/>
        <v>2.7996243610571181</v>
      </c>
      <c r="AI61" s="41">
        <f t="shared" si="15"/>
        <v>2.5096634658311689</v>
      </c>
      <c r="AJ61" s="40">
        <f t="shared" si="16"/>
        <v>3.4817322347492095E-2</v>
      </c>
      <c r="AK61" s="40">
        <f t="shared" si="17"/>
        <v>4.419731878495238E-2</v>
      </c>
      <c r="AL61" s="40">
        <f t="shared" si="18"/>
        <v>5.7777745279779136E-2</v>
      </c>
      <c r="AM61">
        <v>1.9</v>
      </c>
      <c r="AN61">
        <v>1.4</v>
      </c>
      <c r="AO61">
        <v>1.4</v>
      </c>
    </row>
    <row r="62" spans="2:41" x14ac:dyDescent="0.35">
      <c r="B62" t="s">
        <v>23</v>
      </c>
      <c r="C62" s="3">
        <v>9074.1817258590199</v>
      </c>
      <c r="D62" s="3">
        <v>9460.1129167100844</v>
      </c>
      <c r="E62" s="3">
        <v>9470.2265128994804</v>
      </c>
      <c r="F62" s="3">
        <v>9406.4050174773474</v>
      </c>
      <c r="G62" s="3">
        <v>9510.1043054805414</v>
      </c>
      <c r="H62" s="3">
        <v>9935.4205723062587</v>
      </c>
      <c r="I62" s="3">
        <v>10266.180266202433</v>
      </c>
      <c r="J62" s="3">
        <v>10863.235053081688</v>
      </c>
      <c r="K62" s="3">
        <v>10666.319016825804</v>
      </c>
      <c r="L62" s="3">
        <v>11447.27489929148</v>
      </c>
      <c r="M62" s="3">
        <v>11439.871214294117</v>
      </c>
      <c r="N62" s="3">
        <v>11253.886436448558</v>
      </c>
      <c r="O62" s="3">
        <v>11727.118316309339</v>
      </c>
      <c r="P62" s="3">
        <v>12059.100446749129</v>
      </c>
      <c r="Q62" s="3">
        <v>12167.02428280658</v>
      </c>
      <c r="R62" s="3">
        <v>12484.190512102641</v>
      </c>
      <c r="S62" s="3">
        <v>13256.96094702039</v>
      </c>
      <c r="T62" s="3">
        <v>14051.496638818544</v>
      </c>
      <c r="U62" s="3">
        <v>14615.940846576259</v>
      </c>
      <c r="V62" s="3">
        <v>13235.901037195676</v>
      </c>
      <c r="W62" s="3">
        <v>14126.352181322676</v>
      </c>
      <c r="X62" s="3">
        <v>14770.423182039222</v>
      </c>
      <c r="Y62" s="3">
        <v>15245.937683192791</v>
      </c>
      <c r="Z62" s="3">
        <v>16786.174972520974</v>
      </c>
      <c r="AA62" s="3">
        <v>17264.396902387907</v>
      </c>
      <c r="AB62" s="3">
        <v>16714.353739650156</v>
      </c>
      <c r="AC62" s="3">
        <v>17117.072149815351</v>
      </c>
      <c r="AD62" s="3">
        <v>17253.231609793904</v>
      </c>
      <c r="AE62" s="3">
        <v>17634.142310131669</v>
      </c>
      <c r="AF62" s="3">
        <v>17766.488042915658</v>
      </c>
      <c r="AG62" s="41">
        <f t="shared" si="13"/>
        <v>2.4061981980201042</v>
      </c>
      <c r="AH62" s="41">
        <f t="shared" si="14"/>
        <v>2.675291311672634</v>
      </c>
      <c r="AI62" s="41">
        <f t="shared" si="15"/>
        <v>2.4219145286131782</v>
      </c>
      <c r="AJ62" s="40">
        <f t="shared" si="16"/>
        <v>0.30898042595040431</v>
      </c>
      <c r="AK62" s="40">
        <f t="shared" si="17"/>
        <v>0.38797575155155589</v>
      </c>
      <c r="AL62" s="40">
        <f t="shared" si="18"/>
        <v>0.47317986941809481</v>
      </c>
      <c r="AM62">
        <v>1.9</v>
      </c>
      <c r="AN62">
        <v>1.4</v>
      </c>
      <c r="AO62">
        <v>1.4</v>
      </c>
    </row>
    <row r="63" spans="2:41" x14ac:dyDescent="0.35">
      <c r="B63" t="s">
        <v>198</v>
      </c>
      <c r="C63" s="3">
        <v>3324.3481710430056</v>
      </c>
      <c r="D63" s="3">
        <v>3426.598093668842</v>
      </c>
      <c r="E63" s="3">
        <v>3054.8891781164107</v>
      </c>
      <c r="F63" s="3">
        <v>3033.5048521198282</v>
      </c>
      <c r="G63" s="3">
        <v>3263.9349784085948</v>
      </c>
      <c r="H63" s="3">
        <v>3226.4139296272083</v>
      </c>
      <c r="I63" s="3">
        <v>3520.4301460225042</v>
      </c>
      <c r="J63" s="3">
        <v>3580.0487928360799</v>
      </c>
      <c r="K63" s="3">
        <v>3653.9200164945491</v>
      </c>
      <c r="L63" s="3">
        <v>3600.849291413826</v>
      </c>
      <c r="M63" s="3">
        <v>3473.4298008020874</v>
      </c>
      <c r="N63" s="3">
        <v>3510.8939916125137</v>
      </c>
      <c r="O63" s="3">
        <v>3190.5064807398126</v>
      </c>
      <c r="P63" s="3">
        <v>2642.1036269351198</v>
      </c>
      <c r="Q63" s="3">
        <v>2480.8593420899692</v>
      </c>
      <c r="R63" s="3">
        <v>2328.1761290391059</v>
      </c>
      <c r="S63" s="3">
        <v>2233.017549214574</v>
      </c>
      <c r="T63" s="3">
        <v>2133.8081864859464</v>
      </c>
      <c r="U63" s="3">
        <v>1739.2428070280491</v>
      </c>
      <c r="V63" s="3">
        <v>1925.3643814520476</v>
      </c>
      <c r="W63" s="3">
        <v>2273.2000732670222</v>
      </c>
      <c r="X63" s="3">
        <v>2556.2784308106479</v>
      </c>
      <c r="Y63" s="3">
        <v>2932.0813356717472</v>
      </c>
      <c r="Z63" s="3">
        <v>2937.7256244578921</v>
      </c>
      <c r="AA63" s="3">
        <v>2955.2402873103447</v>
      </c>
      <c r="AB63" s="3">
        <v>2958.2090040729199</v>
      </c>
      <c r="AC63" s="3">
        <v>2934.7336500191245</v>
      </c>
      <c r="AD63" s="3">
        <v>3028.2459759056387</v>
      </c>
      <c r="AE63" s="3">
        <v>3130.029500598248</v>
      </c>
      <c r="AF63" s="3">
        <v>2835.9485318954366</v>
      </c>
      <c r="AG63" s="41">
        <f t="shared" si="13"/>
        <v>1.4632631079666725</v>
      </c>
      <c r="AH63" s="41">
        <f t="shared" si="14"/>
        <v>-7.4680841483990568</v>
      </c>
      <c r="AI63" s="41">
        <f t="shared" si="15"/>
        <v>2.1856168340857796</v>
      </c>
      <c r="AJ63" s="40">
        <f t="shared" si="16"/>
        <v>0.11319571779890468</v>
      </c>
      <c r="AK63" s="40">
        <f t="shared" si="17"/>
        <v>0.11779910037308172</v>
      </c>
      <c r="AL63" s="40">
        <f t="shared" si="18"/>
        <v>7.6143685221996188E-2</v>
      </c>
      <c r="AM63">
        <v>1.9</v>
      </c>
      <c r="AN63">
        <v>1.4</v>
      </c>
      <c r="AO63">
        <v>1.4</v>
      </c>
    </row>
    <row r="64" spans="2:41" x14ac:dyDescent="0.35">
      <c r="B64" t="s">
        <v>133</v>
      </c>
      <c r="C64" s="3">
        <v>1284.2481749297206</v>
      </c>
      <c r="D64" s="3">
        <v>1343.1353363432684</v>
      </c>
      <c r="E64" s="3">
        <v>1404.5324075819485</v>
      </c>
      <c r="F64" s="3">
        <v>1421.9542477001485</v>
      </c>
      <c r="G64" s="3">
        <v>1475.3384574962733</v>
      </c>
      <c r="H64" s="3">
        <v>1493.9733313973204</v>
      </c>
      <c r="I64" s="3">
        <v>1548.4806408780755</v>
      </c>
      <c r="J64" s="3">
        <v>1578.2893842098727</v>
      </c>
      <c r="K64" s="3">
        <v>1578.9133779873478</v>
      </c>
      <c r="L64" s="3">
        <v>1568.9802817198329</v>
      </c>
      <c r="M64" s="3">
        <v>1619.3056577848561</v>
      </c>
      <c r="N64" s="3">
        <v>1674.5599752859428</v>
      </c>
      <c r="O64" s="3">
        <v>1691.5927724105886</v>
      </c>
      <c r="P64" s="3">
        <v>1778.7866966036977</v>
      </c>
      <c r="Q64" s="3">
        <v>1820.0795483340837</v>
      </c>
      <c r="R64" s="3">
        <v>1892.4357396132702</v>
      </c>
      <c r="S64" s="3">
        <v>1978.6084127303047</v>
      </c>
      <c r="T64" s="3">
        <v>2077.3834165939593</v>
      </c>
      <c r="U64" s="3">
        <v>2217.158383628981</v>
      </c>
      <c r="V64" s="3">
        <v>2261.5063037252048</v>
      </c>
      <c r="W64" s="3">
        <v>2273.9325726934039</v>
      </c>
      <c r="X64" s="3">
        <v>2385.8941835281607</v>
      </c>
      <c r="Y64" s="3">
        <v>2532.6302694388401</v>
      </c>
      <c r="Z64" s="3">
        <v>2621.0709404098147</v>
      </c>
      <c r="AA64" s="3">
        <v>2676.9749777393909</v>
      </c>
      <c r="AB64" s="3">
        <v>2727.120653830857</v>
      </c>
      <c r="AC64" s="3">
        <v>2842.6986036234953</v>
      </c>
      <c r="AD64" s="3">
        <v>2783.1156617816268</v>
      </c>
      <c r="AE64" s="3">
        <v>2748.5437478929043</v>
      </c>
      <c r="AF64" s="3">
        <v>2767.7142807618743</v>
      </c>
      <c r="AG64" s="41">
        <f t="shared" si="13"/>
        <v>2.3209777861652681</v>
      </c>
      <c r="AH64" s="41">
        <f t="shared" si="14"/>
        <v>3.9276543876071601</v>
      </c>
      <c r="AI64" s="41">
        <f t="shared" si="15"/>
        <v>2.139360036850313</v>
      </c>
      <c r="AJ64" s="40">
        <f t="shared" si="16"/>
        <v>4.3729292635281677E-2</v>
      </c>
      <c r="AK64" s="40">
        <f t="shared" si="17"/>
        <v>5.4917692498650347E-2</v>
      </c>
      <c r="AL64" s="40">
        <f t="shared" si="18"/>
        <v>7.6168221208249065E-2</v>
      </c>
      <c r="AM64">
        <v>1.9</v>
      </c>
      <c r="AN64">
        <v>1.4</v>
      </c>
      <c r="AO64">
        <v>1.4</v>
      </c>
    </row>
    <row r="65" spans="2:41" x14ac:dyDescent="0.35">
      <c r="B65" t="s">
        <v>72</v>
      </c>
      <c r="C65" s="3">
        <v>2175.2055178317687</v>
      </c>
      <c r="D65" s="3">
        <v>2191.8393297074053</v>
      </c>
      <c r="E65" s="3">
        <v>2179.5080470265125</v>
      </c>
      <c r="F65" s="3">
        <v>2227.3523933801675</v>
      </c>
      <c r="G65" s="3">
        <v>2195.8201307467475</v>
      </c>
      <c r="H65" s="3">
        <v>2253.1172364712684</v>
      </c>
      <c r="I65" s="3">
        <v>2277.7666747735561</v>
      </c>
      <c r="J65" s="3">
        <v>2336.5477319824995</v>
      </c>
      <c r="K65" s="3">
        <v>2358.2837717180432</v>
      </c>
      <c r="L65" s="3">
        <v>2411.993011279686</v>
      </c>
      <c r="M65" s="3">
        <v>2478.2164330368537</v>
      </c>
      <c r="N65" s="3">
        <v>2532.6322624028189</v>
      </c>
      <c r="O65" s="3">
        <v>2570.7894179630498</v>
      </c>
      <c r="P65" s="3">
        <v>2579.6981503232055</v>
      </c>
      <c r="Q65" s="3">
        <v>2614.2121181747129</v>
      </c>
      <c r="R65" s="3">
        <v>2581.6416046839936</v>
      </c>
      <c r="S65" s="3">
        <v>2606.8161797840512</v>
      </c>
      <c r="T65" s="3">
        <v>2685.129308660848</v>
      </c>
      <c r="U65" s="3">
        <v>2738.1924956003982</v>
      </c>
      <c r="V65" s="3">
        <v>2724.0862893123158</v>
      </c>
      <c r="W65" s="3">
        <v>2704.7040139729415</v>
      </c>
      <c r="X65" s="3">
        <v>2707.8694142150871</v>
      </c>
      <c r="Y65" s="3">
        <v>2759.8499577677949</v>
      </c>
      <c r="Z65" s="3">
        <v>2876.9056341833466</v>
      </c>
      <c r="AA65" s="3">
        <v>2975.8539143609792</v>
      </c>
      <c r="AB65" s="3">
        <v>2945.9730062025433</v>
      </c>
      <c r="AC65" s="3">
        <v>2961.4417779277064</v>
      </c>
      <c r="AD65" s="3">
        <v>3044.5138869851594</v>
      </c>
      <c r="AE65" s="3">
        <v>3160.7770925266004</v>
      </c>
      <c r="AF65" s="3">
        <v>3287.3095378149542</v>
      </c>
      <c r="AG65" s="41">
        <f t="shared" si="13"/>
        <v>1.1478130052553936</v>
      </c>
      <c r="AH65" s="41">
        <f t="shared" si="14"/>
        <v>0.99524183533836741</v>
      </c>
      <c r="AI65" s="41">
        <f t="shared" si="15"/>
        <v>2.0856327096046012</v>
      </c>
      <c r="AJ65" s="40">
        <f t="shared" si="16"/>
        <v>7.4066835747187421E-2</v>
      </c>
      <c r="AK65" s="40">
        <f t="shared" si="17"/>
        <v>8.4047089788345727E-2</v>
      </c>
      <c r="AL65" s="40">
        <f t="shared" si="18"/>
        <v>9.0597450475461833E-2</v>
      </c>
      <c r="AM65">
        <v>1.9</v>
      </c>
      <c r="AN65">
        <v>1.4</v>
      </c>
      <c r="AO65">
        <v>1.4</v>
      </c>
    </row>
    <row r="66" spans="2:41" x14ac:dyDescent="0.35">
      <c r="B66" t="s">
        <v>28</v>
      </c>
      <c r="C66" s="3">
        <v>1733.0924957002301</v>
      </c>
      <c r="D66" s="3">
        <v>1815.71823244703</v>
      </c>
      <c r="E66" s="3">
        <v>1885.69647099245</v>
      </c>
      <c r="F66" s="3">
        <v>1921.20156144199</v>
      </c>
      <c r="G66" s="3">
        <v>1890.31125010291</v>
      </c>
      <c r="H66" s="3">
        <v>1951.3415855119999</v>
      </c>
      <c r="I66" s="3">
        <v>2012.3229739170899</v>
      </c>
      <c r="J66" s="3">
        <v>2165.6818708822002</v>
      </c>
      <c r="K66" s="3">
        <v>2198.24012064727</v>
      </c>
      <c r="L66" s="3">
        <v>2205.0156774122302</v>
      </c>
      <c r="M66" s="3">
        <v>2280.9152086703202</v>
      </c>
      <c r="N66" s="3">
        <v>2362.5252869859801</v>
      </c>
      <c r="O66" s="3">
        <v>2445.16769581177</v>
      </c>
      <c r="P66" s="3">
        <v>2561.6822653158001</v>
      </c>
      <c r="Q66" s="3">
        <v>2587.8296404121502</v>
      </c>
      <c r="R66" s="3">
        <v>2705.1881161620399</v>
      </c>
      <c r="S66" s="3">
        <v>2895.8958370154701</v>
      </c>
      <c r="T66" s="3">
        <v>3141.7024272113399</v>
      </c>
      <c r="U66" s="3">
        <v>3295.90146934524</v>
      </c>
      <c r="V66" s="3">
        <v>3313.3114809632002</v>
      </c>
      <c r="W66" s="3">
        <v>3217.76676555225</v>
      </c>
      <c r="X66" s="3">
        <v>3654.2117342044899</v>
      </c>
      <c r="Y66" s="3">
        <v>4006.7216740838599</v>
      </c>
      <c r="Z66" s="3">
        <v>4083.6557788902301</v>
      </c>
      <c r="AA66" s="3">
        <v>4093.1425766422399</v>
      </c>
      <c r="AB66" s="3">
        <v>4191.8234605540702</v>
      </c>
      <c r="AC66" s="3">
        <v>4284.8110556018401</v>
      </c>
      <c r="AD66" s="3">
        <v>4362.57840927293</v>
      </c>
      <c r="AE66" s="3">
        <v>4160.5978682119903</v>
      </c>
      <c r="AF66" s="3">
        <v>3958.4683896153101</v>
      </c>
      <c r="AG66" s="41">
        <f t="shared" si="13"/>
        <v>2.6830347885144601</v>
      </c>
      <c r="AH66" s="41">
        <f t="shared" si="14"/>
        <v>4.5593571027978896</v>
      </c>
      <c r="AI66" s="41">
        <f t="shared" si="15"/>
        <v>2.0612588556405687</v>
      </c>
      <c r="AJ66" s="40">
        <f t="shared" si="16"/>
        <v>5.9012666233793476E-2</v>
      </c>
      <c r="AK66" s="40">
        <f t="shared" si="17"/>
        <v>7.7355747781802764E-2</v>
      </c>
      <c r="AL66" s="40">
        <f t="shared" si="18"/>
        <v>0.10778313030840328</v>
      </c>
      <c r="AM66">
        <v>1.9</v>
      </c>
      <c r="AN66">
        <v>1.4</v>
      </c>
      <c r="AO66">
        <v>1.4</v>
      </c>
    </row>
    <row r="67" spans="2:41" x14ac:dyDescent="0.35">
      <c r="B67" t="s">
        <v>26</v>
      </c>
      <c r="C67" s="3">
        <v>3222.944481097833</v>
      </c>
      <c r="D67" s="3">
        <v>3008.8020966599802</v>
      </c>
      <c r="E67" s="3">
        <v>2831.1883600102847</v>
      </c>
      <c r="F67" s="3">
        <v>2532.7405020963452</v>
      </c>
      <c r="G67" s="3">
        <v>2514.8099117750075</v>
      </c>
      <c r="H67" s="3">
        <v>2531.4675177056642</v>
      </c>
      <c r="I67" s="3">
        <v>2571.7443633105286</v>
      </c>
      <c r="J67" s="3">
        <v>2635.7889112374801</v>
      </c>
      <c r="K67" s="3">
        <v>2683.4984216326334</v>
      </c>
      <c r="L67" s="3">
        <v>2726.668988298492</v>
      </c>
      <c r="M67" s="3">
        <v>2750.5109880499394</v>
      </c>
      <c r="N67" s="3">
        <v>2795.8720013932284</v>
      </c>
      <c r="O67" s="3">
        <v>2837.9612327993582</v>
      </c>
      <c r="P67" s="3">
        <v>2889.2818730559898</v>
      </c>
      <c r="Q67" s="3">
        <v>3003.2509850174806</v>
      </c>
      <c r="R67" s="3">
        <v>2982.0247447685733</v>
      </c>
      <c r="S67" s="3">
        <v>3002.1352129908287</v>
      </c>
      <c r="T67" s="3">
        <v>3064.1249677749443</v>
      </c>
      <c r="U67" s="3">
        <v>3084.9865014584043</v>
      </c>
      <c r="V67" s="3">
        <v>3067.2229636168508</v>
      </c>
      <c r="W67" s="3">
        <v>3086.2207158562069</v>
      </c>
      <c r="X67" s="3">
        <v>3126.7868357296666</v>
      </c>
      <c r="Y67" s="3">
        <v>3180.7724832702352</v>
      </c>
      <c r="Z67" s="3">
        <v>3262.7635945112488</v>
      </c>
      <c r="AA67" s="3">
        <v>3362.664067480383</v>
      </c>
      <c r="AB67" s="3">
        <v>3458.6939003965831</v>
      </c>
      <c r="AC67" s="3">
        <v>3524.4445144523461</v>
      </c>
      <c r="AD67" s="3">
        <v>3554.5251558946866</v>
      </c>
      <c r="AE67" s="3">
        <v>3603.5488818417653</v>
      </c>
      <c r="AF67" s="3">
        <v>3652.6865123874613</v>
      </c>
      <c r="AG67" s="41">
        <f t="shared" si="13"/>
        <v>-1.5699681783096997</v>
      </c>
      <c r="AH67" s="41">
        <f t="shared" si="14"/>
        <v>1.3182684620301366</v>
      </c>
      <c r="AI67" s="41">
        <f t="shared" si="15"/>
        <v>2.0356688129239187</v>
      </c>
      <c r="AJ67" s="40">
        <f t="shared" si="16"/>
        <v>0.1097428714422007</v>
      </c>
      <c r="AK67" s="40">
        <f t="shared" si="17"/>
        <v>9.3281781564647961E-2</v>
      </c>
      <c r="AL67" s="40">
        <f t="shared" si="18"/>
        <v>0.10337683052069603</v>
      </c>
      <c r="AM67">
        <v>1.9</v>
      </c>
      <c r="AN67">
        <v>1.4</v>
      </c>
      <c r="AO67">
        <v>1.4</v>
      </c>
    </row>
    <row r="68" spans="2:41" x14ac:dyDescent="0.35">
      <c r="B68" t="s">
        <v>147</v>
      </c>
      <c r="C68" s="3">
        <v>1120.4919976030096</v>
      </c>
      <c r="D68" s="3">
        <v>1083.4548698768056</v>
      </c>
      <c r="E68" s="3">
        <v>1069.3382102364055</v>
      </c>
      <c r="F68" s="3">
        <v>1038.4071226352387</v>
      </c>
      <c r="G68" s="3">
        <v>1020.7383470781559</v>
      </c>
      <c r="H68" s="3">
        <v>1008.6782225905899</v>
      </c>
      <c r="I68" s="3">
        <v>977.80677640127249</v>
      </c>
      <c r="J68" s="3">
        <v>958.13861249272304</v>
      </c>
      <c r="K68" s="3">
        <v>1016.023343973422</v>
      </c>
      <c r="L68" s="3">
        <v>979.60754245026942</v>
      </c>
      <c r="M68" s="3">
        <v>934.92561602847104</v>
      </c>
      <c r="N68" s="3">
        <v>965.74624947473387</v>
      </c>
      <c r="O68" s="3">
        <v>975.25131397670202</v>
      </c>
      <c r="P68" s="3">
        <v>963.31216729525261</v>
      </c>
      <c r="Q68" s="3">
        <v>931.53628216473339</v>
      </c>
      <c r="R68" s="3">
        <v>961.46229824233046</v>
      </c>
      <c r="S68" s="3">
        <v>980.11703130725607</v>
      </c>
      <c r="T68" s="3">
        <v>973.27161742898761</v>
      </c>
      <c r="U68" s="3">
        <v>1010.0422479330151</v>
      </c>
      <c r="V68" s="3">
        <v>990.35422718076097</v>
      </c>
      <c r="W68" s="3">
        <v>1033.3080700700161</v>
      </c>
      <c r="X68" s="3">
        <v>1017.5258301469649</v>
      </c>
      <c r="Y68" s="3">
        <v>1082.3516688086927</v>
      </c>
      <c r="Z68" s="3">
        <v>1098.8094702161281</v>
      </c>
      <c r="AA68" s="3">
        <v>1126.1536215120511</v>
      </c>
      <c r="AB68" s="3">
        <v>1130.5938028373305</v>
      </c>
      <c r="AC68" s="3">
        <v>1149.6627013950026</v>
      </c>
      <c r="AD68" s="3">
        <v>1161.6570654615871</v>
      </c>
      <c r="AE68" s="3">
        <v>1196.4754154637105</v>
      </c>
      <c r="AF68" s="3">
        <v>1219.0768892019148</v>
      </c>
      <c r="AG68" s="41">
        <f t="shared" si="13"/>
        <v>-1.4442825543204862</v>
      </c>
      <c r="AH68" s="41">
        <f t="shared" si="14"/>
        <v>0.55037525987591263</v>
      </c>
      <c r="AI68" s="41">
        <f t="shared" si="15"/>
        <v>1.9059446902121691</v>
      </c>
      <c r="AJ68" s="40">
        <f t="shared" si="16"/>
        <v>3.815331289947501E-2</v>
      </c>
      <c r="AK68" s="40">
        <f t="shared" si="17"/>
        <v>3.1707390907532093E-2</v>
      </c>
      <c r="AL68" s="40">
        <f t="shared" si="18"/>
        <v>3.4611948745752803E-2</v>
      </c>
      <c r="AM68">
        <v>1.9</v>
      </c>
      <c r="AN68">
        <v>1.4</v>
      </c>
      <c r="AO68">
        <v>1.4</v>
      </c>
    </row>
    <row r="69" spans="2:41" x14ac:dyDescent="0.35">
      <c r="B69" t="s">
        <v>91</v>
      </c>
      <c r="C69" s="3">
        <v>1415.181405923983</v>
      </c>
      <c r="D69" s="3">
        <v>1547.4064284599585</v>
      </c>
      <c r="E69" s="3">
        <v>1461.2522811199235</v>
      </c>
      <c r="F69" s="3">
        <v>1468.3124482116941</v>
      </c>
      <c r="G69" s="3">
        <v>1483.378811085699</v>
      </c>
      <c r="H69" s="3">
        <v>1457.8765443009456</v>
      </c>
      <c r="I69" s="3">
        <v>1520.7741239755037</v>
      </c>
      <c r="J69" s="3">
        <v>1553.6564938830732</v>
      </c>
      <c r="K69" s="3">
        <v>1628.3537821658101</v>
      </c>
      <c r="L69" s="3">
        <v>1675.5193713182985</v>
      </c>
      <c r="M69" s="3">
        <v>1628.071677384437</v>
      </c>
      <c r="N69" s="3">
        <v>1824.2209192702394</v>
      </c>
      <c r="O69" s="3">
        <v>1824.9815250268477</v>
      </c>
      <c r="P69" s="3">
        <v>1930.6087778524522</v>
      </c>
      <c r="Q69" s="3">
        <v>1899.4786689207642</v>
      </c>
      <c r="R69" s="3">
        <v>1959.2255074380951</v>
      </c>
      <c r="S69" s="3">
        <v>1984.1185823514727</v>
      </c>
      <c r="T69" s="3">
        <v>1986.0355489389167</v>
      </c>
      <c r="U69" s="3">
        <v>2012.7003855408891</v>
      </c>
      <c r="V69" s="3">
        <v>2041.7549670578067</v>
      </c>
      <c r="W69" s="3">
        <v>2083.3954939687883</v>
      </c>
      <c r="X69" s="3">
        <v>2085.8553277918581</v>
      </c>
      <c r="Y69" s="3">
        <v>2008.2262693425953</v>
      </c>
      <c r="Z69" s="3">
        <v>1995.7453045690338</v>
      </c>
      <c r="AA69" s="3">
        <v>2076.3352105684421</v>
      </c>
      <c r="AB69" s="3">
        <v>2140.612825570181</v>
      </c>
      <c r="AC69" s="3">
        <v>2197.6307038400191</v>
      </c>
      <c r="AD69" s="3">
        <v>2248.260816031358</v>
      </c>
      <c r="AE69" s="3">
        <v>2283.1011660705271</v>
      </c>
      <c r="AF69" s="3">
        <v>2327.3711196473678</v>
      </c>
      <c r="AG69" s="41">
        <f t="shared" si="13"/>
        <v>1.3860492923198464</v>
      </c>
      <c r="AH69" s="41">
        <f t="shared" si="14"/>
        <v>1.9965371999627335</v>
      </c>
      <c r="AI69" s="41">
        <f t="shared" si="15"/>
        <v>1.5348430176780115</v>
      </c>
      <c r="AJ69" s="40">
        <f t="shared" si="16"/>
        <v>4.8187634633037962E-2</v>
      </c>
      <c r="AK69" s="40">
        <f t="shared" si="17"/>
        <v>5.5214986321155408E-2</v>
      </c>
      <c r="AL69" s="40">
        <f t="shared" si="18"/>
        <v>6.9785942975838663E-2</v>
      </c>
      <c r="AM69">
        <v>1.9</v>
      </c>
      <c r="AN69">
        <v>1.4</v>
      </c>
      <c r="AO69">
        <v>1.4</v>
      </c>
    </row>
    <row r="70" spans="2:41" x14ac:dyDescent="0.35">
      <c r="B70" t="s">
        <v>75</v>
      </c>
      <c r="C70" s="3">
        <v>906.98733128995036</v>
      </c>
      <c r="D70" s="3">
        <v>925.4135125639807</v>
      </c>
      <c r="E70" s="3">
        <v>925.69134910516982</v>
      </c>
      <c r="F70" s="3">
        <v>970.64288706509365</v>
      </c>
      <c r="G70" s="3">
        <v>1000.5762689735051</v>
      </c>
      <c r="H70" s="3">
        <v>1082.0043753634991</v>
      </c>
      <c r="I70" s="3">
        <v>1145.395027759505</v>
      </c>
      <c r="J70" s="3">
        <v>1169.2015247361073</v>
      </c>
      <c r="K70" s="3">
        <v>1191.5919608692936</v>
      </c>
      <c r="L70" s="3">
        <v>1250.4466805535083</v>
      </c>
      <c r="M70" s="3">
        <v>1251.6829194124314</v>
      </c>
      <c r="N70" s="3">
        <v>1276.6842149759127</v>
      </c>
      <c r="O70" s="3">
        <v>1345.2442491203174</v>
      </c>
      <c r="P70" s="3">
        <v>1387.4878861634247</v>
      </c>
      <c r="Q70" s="3">
        <v>1435.4843581995165</v>
      </c>
      <c r="R70" s="3">
        <v>1478.7900263251925</v>
      </c>
      <c r="S70" s="3">
        <v>1587.4199320724042</v>
      </c>
      <c r="T70" s="3">
        <v>1667.5647793035675</v>
      </c>
      <c r="U70" s="3">
        <v>1756.4724211298619</v>
      </c>
      <c r="V70" s="3">
        <v>1817.4496812331331</v>
      </c>
      <c r="W70" s="3">
        <v>1859.6947220575689</v>
      </c>
      <c r="X70" s="3">
        <v>1970.6194853820462</v>
      </c>
      <c r="Y70" s="3">
        <v>1982.1613956036306</v>
      </c>
      <c r="Z70" s="3">
        <v>1987.9102521102427</v>
      </c>
      <c r="AA70" s="3">
        <v>2020.5360930239372</v>
      </c>
      <c r="AB70" s="3">
        <v>2052.3381090565772</v>
      </c>
      <c r="AC70" s="3">
        <v>2073.3289743302166</v>
      </c>
      <c r="AD70" s="3">
        <v>2074.860241395927</v>
      </c>
      <c r="AE70" s="3">
        <v>2122.1097999405465</v>
      </c>
      <c r="AF70" s="3">
        <v>2181.2478425359941</v>
      </c>
      <c r="AG70" s="41">
        <f t="shared" si="13"/>
        <v>3.9564676312706215</v>
      </c>
      <c r="AH70" s="41">
        <f t="shared" si="14"/>
        <v>4.395249212596708</v>
      </c>
      <c r="AI70" s="41">
        <f t="shared" si="15"/>
        <v>1.4185514724713633</v>
      </c>
      <c r="AJ70" s="40">
        <f t="shared" si="16"/>
        <v>3.0883372233440686E-2</v>
      </c>
      <c r="AK70" s="40">
        <f t="shared" si="17"/>
        <v>4.2450007720060544E-2</v>
      </c>
      <c r="AL70" s="40">
        <f t="shared" si="18"/>
        <v>6.2292805279496252E-2</v>
      </c>
      <c r="AM70">
        <v>1.9</v>
      </c>
      <c r="AN70">
        <v>1.4</v>
      </c>
      <c r="AO70">
        <v>1.4</v>
      </c>
    </row>
    <row r="71" spans="2:41" x14ac:dyDescent="0.35">
      <c r="B71" t="s">
        <v>104</v>
      </c>
      <c r="C71" s="3">
        <v>2190.1875315881421</v>
      </c>
      <c r="D71" s="3">
        <v>2133.6936380801371</v>
      </c>
      <c r="E71" s="3">
        <v>2045.97766376452</v>
      </c>
      <c r="F71" s="3">
        <v>2133.2677033421974</v>
      </c>
      <c r="G71" s="3">
        <v>1902.3980377608632</v>
      </c>
      <c r="H71" s="3">
        <v>1908.7031163288232</v>
      </c>
      <c r="I71" s="3">
        <v>1974.6208029984768</v>
      </c>
      <c r="J71" s="3">
        <v>1994.8537995413765</v>
      </c>
      <c r="K71" s="3">
        <v>1933.0075389914632</v>
      </c>
      <c r="L71" s="3">
        <v>1968.2200423131471</v>
      </c>
      <c r="M71" s="3">
        <v>1990.8628974259575</v>
      </c>
      <c r="N71" s="3">
        <v>2042.542661675807</v>
      </c>
      <c r="O71" s="3">
        <v>2080.2013088066851</v>
      </c>
      <c r="P71" s="3">
        <v>2168.3372891934127</v>
      </c>
      <c r="Q71" s="3">
        <v>2261.7714087434811</v>
      </c>
      <c r="R71" s="3">
        <v>2362.9067182000031</v>
      </c>
      <c r="S71" s="3">
        <v>2483.2141273813622</v>
      </c>
      <c r="T71" s="3">
        <v>2619.7270126128601</v>
      </c>
      <c r="U71" s="3">
        <v>2747.4446359870867</v>
      </c>
      <c r="V71" s="3">
        <v>2917.5225041132012</v>
      </c>
      <c r="W71" s="3">
        <v>3125.5360406759778</v>
      </c>
      <c r="X71" s="3">
        <v>3201.2962940128714</v>
      </c>
      <c r="Y71" s="3">
        <v>3339.2833281546191</v>
      </c>
      <c r="Z71" s="3">
        <v>3399.7287097919757</v>
      </c>
      <c r="AA71" s="3">
        <v>3450.0538310826314</v>
      </c>
      <c r="AB71" s="3">
        <v>3443.5492489756061</v>
      </c>
      <c r="AC71" s="3">
        <v>3467.8723766971307</v>
      </c>
      <c r="AD71" s="3">
        <v>3485.0021030587336</v>
      </c>
      <c r="AE71" s="3">
        <v>3521.5316450804658</v>
      </c>
      <c r="AF71" s="3">
        <v>3479.4922153427642</v>
      </c>
      <c r="AG71" s="41">
        <f t="shared" si="13"/>
        <v>-1.2097216641640762</v>
      </c>
      <c r="AH71" s="41">
        <f t="shared" si="14"/>
        <v>4.4085835782085026</v>
      </c>
      <c r="AI71" s="41">
        <f t="shared" si="15"/>
        <v>1.1606955591537238</v>
      </c>
      <c r="AJ71" s="40">
        <f t="shared" si="16"/>
        <v>7.4576980808405136E-2</v>
      </c>
      <c r="AK71" s="40">
        <f t="shared" si="17"/>
        <v>6.7518813314945553E-2</v>
      </c>
      <c r="AL71" s="40">
        <f t="shared" si="18"/>
        <v>0.10469374659538838</v>
      </c>
      <c r="AM71">
        <v>1.9</v>
      </c>
      <c r="AN71">
        <v>1.4</v>
      </c>
      <c r="AO71">
        <v>1.4</v>
      </c>
    </row>
    <row r="72" spans="2:41" x14ac:dyDescent="0.35">
      <c r="B72" t="s">
        <v>45</v>
      </c>
      <c r="C72" s="3">
        <v>1460.7792751771658</v>
      </c>
      <c r="D72" s="3">
        <v>1485.2006517284726</v>
      </c>
      <c r="E72" s="3">
        <v>1203.0797432770878</v>
      </c>
      <c r="F72" s="3">
        <v>1224.9039803495912</v>
      </c>
      <c r="G72" s="3">
        <v>1206.3960420979238</v>
      </c>
      <c r="H72" s="3">
        <v>1111.387657811933</v>
      </c>
      <c r="I72" s="3">
        <v>1128.5957138992555</v>
      </c>
      <c r="J72" s="3">
        <v>1056.7210246179839</v>
      </c>
      <c r="K72" s="3">
        <v>1064.2467071790375</v>
      </c>
      <c r="L72" s="3">
        <v>1024.2711816080152</v>
      </c>
      <c r="M72" s="3">
        <v>1063.2969660168192</v>
      </c>
      <c r="N72" s="3">
        <v>960.32089912968684</v>
      </c>
      <c r="O72" s="3">
        <v>1162.257753546203</v>
      </c>
      <c r="P72" s="3">
        <v>1213.0209391249455</v>
      </c>
      <c r="Q72" s="3">
        <v>1237.6302439212943</v>
      </c>
      <c r="R72" s="3">
        <v>1244.9025168621508</v>
      </c>
      <c r="S72" s="3">
        <v>1256.6170918552702</v>
      </c>
      <c r="T72" s="3">
        <v>1321.5146163242111</v>
      </c>
      <c r="U72" s="3">
        <v>1360.1602111568109</v>
      </c>
      <c r="V72" s="3">
        <v>1372.3922854860184</v>
      </c>
      <c r="W72" s="3">
        <v>1413.5641768083813</v>
      </c>
      <c r="X72" s="3">
        <v>1469.0330034553283</v>
      </c>
      <c r="Y72" s="3">
        <v>1654.413417482471</v>
      </c>
      <c r="Z72" s="3">
        <v>1953.0869413983785</v>
      </c>
      <c r="AA72" s="3">
        <v>1997.5118531916644</v>
      </c>
      <c r="AB72" s="3">
        <v>1551.8220086381889</v>
      </c>
      <c r="AC72" s="3">
        <v>1610.5527273905398</v>
      </c>
      <c r="AD72" s="3">
        <v>1642.6065930855375</v>
      </c>
      <c r="AE72" s="3">
        <v>1663.2923932657318</v>
      </c>
      <c r="AF72" s="3">
        <v>1718.3707410410718</v>
      </c>
      <c r="AG72" s="41">
        <f t="shared" si="13"/>
        <v>-3.8652209355597544</v>
      </c>
      <c r="AH72" s="41">
        <f t="shared" si="14"/>
        <v>3.3814397553146192</v>
      </c>
      <c r="AI72" s="41">
        <f t="shared" si="15"/>
        <v>1.072338242866322</v>
      </c>
      <c r="AJ72" s="40">
        <f t="shared" si="16"/>
        <v>4.9740264885541036E-2</v>
      </c>
      <c r="AK72" s="40">
        <f t="shared" si="17"/>
        <v>3.6061021298684215E-2</v>
      </c>
      <c r="AL72" s="40">
        <f t="shared" si="18"/>
        <v>4.7349103576834299E-2</v>
      </c>
      <c r="AM72">
        <v>1.9</v>
      </c>
      <c r="AN72">
        <v>1.4</v>
      </c>
      <c r="AO72">
        <v>1.4</v>
      </c>
    </row>
    <row r="73" spans="2:41" x14ac:dyDescent="0.35">
      <c r="B73" t="s">
        <v>145</v>
      </c>
      <c r="C73" s="3">
        <v>5851.9552390198478</v>
      </c>
      <c r="D73" s="3">
        <v>6143.3760570401137</v>
      </c>
      <c r="E73" s="3">
        <v>6408.9319170894569</v>
      </c>
      <c r="F73" s="3">
        <v>6152.9871406725097</v>
      </c>
      <c r="G73" s="3">
        <v>6115.0306302103136</v>
      </c>
      <c r="H73" s="3">
        <v>6212.7829279476882</v>
      </c>
      <c r="I73" s="3">
        <v>6274.1774611478995</v>
      </c>
      <c r="J73" s="3">
        <v>6405.5049103272531</v>
      </c>
      <c r="K73" s="3">
        <v>6487.9399944032011</v>
      </c>
      <c r="L73" s="3">
        <v>6584.0300151223328</v>
      </c>
      <c r="M73" s="3">
        <v>6697.3434639985317</v>
      </c>
      <c r="N73" s="3">
        <v>6668.1038783043714</v>
      </c>
      <c r="O73" s="3">
        <v>6882.3105875380934</v>
      </c>
      <c r="P73" s="3">
        <v>7068.7578327738065</v>
      </c>
      <c r="Q73" s="3">
        <v>7816.9723397111493</v>
      </c>
      <c r="R73" s="3">
        <v>7888.2607271750412</v>
      </c>
      <c r="S73" s="3">
        <v>8304.8338511930542</v>
      </c>
      <c r="T73" s="3">
        <v>8597.6323421469406</v>
      </c>
      <c r="U73" s="3">
        <v>8666.1680856957973</v>
      </c>
      <c r="V73" s="3">
        <v>8534.5660965630359</v>
      </c>
      <c r="W73" s="3">
        <v>8888.4129298223706</v>
      </c>
      <c r="X73" s="3">
        <v>9177.1184433932285</v>
      </c>
      <c r="Y73" s="3">
        <v>9474.3372649058037</v>
      </c>
      <c r="Z73" s="3">
        <v>9832.799319196145</v>
      </c>
      <c r="AA73" s="3">
        <v>10216.352104357364</v>
      </c>
      <c r="AB73" s="3">
        <v>10487.500246091431</v>
      </c>
      <c r="AC73" s="3">
        <v>10266.745671464647</v>
      </c>
      <c r="AD73" s="3">
        <v>10050.501207312203</v>
      </c>
      <c r="AE73" s="3">
        <v>9931.973300267955</v>
      </c>
      <c r="AF73" s="3">
        <v>9637.1805498163922</v>
      </c>
      <c r="AG73" s="41">
        <f t="shared" si="13"/>
        <v>0.92212505614399642</v>
      </c>
      <c r="AH73" s="41">
        <f t="shared" si="14"/>
        <v>3.4657090973824189</v>
      </c>
      <c r="AI73" s="41">
        <f t="shared" si="15"/>
        <v>1.0553324740624648</v>
      </c>
      <c r="AJ73" s="40">
        <f t="shared" si="16"/>
        <v>0.19926200257179472</v>
      </c>
      <c r="AK73" s="40">
        <f t="shared" si="17"/>
        <v>0.22713602410112993</v>
      </c>
      <c r="AL73" s="40">
        <f t="shared" si="18"/>
        <v>0.29772853001840255</v>
      </c>
      <c r="AM73">
        <v>1.9</v>
      </c>
      <c r="AN73">
        <v>1.4</v>
      </c>
      <c r="AO73">
        <v>1.4</v>
      </c>
    </row>
    <row r="74" spans="2:41" x14ac:dyDescent="0.35">
      <c r="B74" t="s">
        <v>141</v>
      </c>
      <c r="C74" s="3">
        <v>671.4324704111533</v>
      </c>
      <c r="D74" s="3">
        <v>715.15647003505865</v>
      </c>
      <c r="E74" s="3">
        <v>656.85621951461599</v>
      </c>
      <c r="F74" s="3">
        <v>718.71028361781953</v>
      </c>
      <c r="G74" s="3">
        <v>642.77246597041767</v>
      </c>
      <c r="H74" s="3">
        <v>742.77628711248997</v>
      </c>
      <c r="I74" s="3">
        <v>782.93659212701414</v>
      </c>
      <c r="J74" s="3">
        <v>793.46145870012663</v>
      </c>
      <c r="K74" s="3">
        <v>801.91405825888546</v>
      </c>
      <c r="L74" s="3">
        <v>803.32127942297336</v>
      </c>
      <c r="M74" s="3">
        <v>794.43235442393677</v>
      </c>
      <c r="N74" s="3">
        <v>736.20580817962104</v>
      </c>
      <c r="O74" s="3">
        <v>730.71773117629925</v>
      </c>
      <c r="P74" s="3">
        <v>753.96774896989314</v>
      </c>
      <c r="Q74" s="3">
        <v>775.34613172285106</v>
      </c>
      <c r="R74" s="3">
        <v>780.13598827625219</v>
      </c>
      <c r="S74" s="3">
        <v>794.90881044112245</v>
      </c>
      <c r="T74" s="3">
        <v>847.18266573017434</v>
      </c>
      <c r="U74" s="3">
        <v>886.25871520596752</v>
      </c>
      <c r="V74" s="3">
        <v>932.86763478900252</v>
      </c>
      <c r="W74" s="3">
        <v>968.77961164539408</v>
      </c>
      <c r="X74" s="3">
        <v>987.12042259393002</v>
      </c>
      <c r="Y74" s="3">
        <v>977.39171375694741</v>
      </c>
      <c r="Z74" s="3">
        <v>999.44132224378632</v>
      </c>
      <c r="AA74" s="3">
        <v>1027.2084964116882</v>
      </c>
      <c r="AB74" s="3">
        <v>1027.2296057831352</v>
      </c>
      <c r="AC74" s="3">
        <v>1024.6010723385609</v>
      </c>
      <c r="AD74" s="3">
        <v>1037.5458675362313</v>
      </c>
      <c r="AE74" s="3">
        <v>1042.5263678786068</v>
      </c>
      <c r="AF74" s="3">
        <v>1059.7234900855731</v>
      </c>
      <c r="AG74" s="41">
        <f t="shared" si="13"/>
        <v>2.3059770724853212</v>
      </c>
      <c r="AH74" s="41">
        <f t="shared" si="14"/>
        <v>2.2358104381182464</v>
      </c>
      <c r="AI74" s="41">
        <f t="shared" si="15"/>
        <v>0.9518002351180499</v>
      </c>
      <c r="AJ74" s="40">
        <f t="shared" si="16"/>
        <v>2.2862611414687196E-2</v>
      </c>
      <c r="AK74" s="40">
        <f t="shared" si="17"/>
        <v>2.6942653810593378E-2</v>
      </c>
      <c r="AL74" s="40">
        <f t="shared" si="18"/>
        <v>3.2450487163938078E-2</v>
      </c>
      <c r="AM74">
        <v>1.9</v>
      </c>
      <c r="AN74">
        <v>1.4</v>
      </c>
      <c r="AO74">
        <v>1.4</v>
      </c>
    </row>
    <row r="75" spans="2:41" x14ac:dyDescent="0.35">
      <c r="B75" t="s">
        <v>96</v>
      </c>
      <c r="C75" s="3">
        <v>4640.9346150071779</v>
      </c>
      <c r="D75" s="3">
        <v>4602.7250481188921</v>
      </c>
      <c r="E75" s="3">
        <v>4569.2076539963855</v>
      </c>
      <c r="F75" s="3">
        <v>4714.6142036839992</v>
      </c>
      <c r="G75" s="3">
        <v>4454.8468083300777</v>
      </c>
      <c r="H75" s="3">
        <v>4769.4184741671443</v>
      </c>
      <c r="I75" s="3">
        <v>4920.8786889153034</v>
      </c>
      <c r="J75" s="3">
        <v>4604.1415563703158</v>
      </c>
      <c r="K75" s="3">
        <v>4613.2653590302016</v>
      </c>
      <c r="L75" s="3">
        <v>4660.6687841528137</v>
      </c>
      <c r="M75" s="3">
        <v>4361.2101962973611</v>
      </c>
      <c r="N75" s="3">
        <v>4210.7861463888603</v>
      </c>
      <c r="O75" s="3">
        <v>4152.6348407592277</v>
      </c>
      <c r="P75" s="3">
        <v>4317.4892283635763</v>
      </c>
      <c r="Q75" s="3">
        <v>4395.5219835413036</v>
      </c>
      <c r="R75" s="3">
        <v>4638.0121147800064</v>
      </c>
      <c r="S75" s="3">
        <v>5333.6149642334394</v>
      </c>
      <c r="T75" s="3">
        <v>5080.6379367346681</v>
      </c>
      <c r="U75" s="3">
        <v>4919.8389292025558</v>
      </c>
      <c r="V75" s="3">
        <v>4783.6357254182703</v>
      </c>
      <c r="W75" s="3">
        <v>4767.3841881048174</v>
      </c>
      <c r="X75" s="3">
        <v>4822.166359669066</v>
      </c>
      <c r="Y75" s="3">
        <v>4891.0587028613127</v>
      </c>
      <c r="Z75" s="3">
        <v>4946.0386864835082</v>
      </c>
      <c r="AA75" s="3">
        <v>5008.6857071746672</v>
      </c>
      <c r="AB75" s="3">
        <v>5127.436084036226</v>
      </c>
      <c r="AC75" s="3">
        <v>5045.8943002124624</v>
      </c>
      <c r="AD75" s="3">
        <v>5077.1954717193057</v>
      </c>
      <c r="AE75" s="3">
        <v>5042.423182441019</v>
      </c>
      <c r="AF75" s="3">
        <v>5197.0288611704582</v>
      </c>
      <c r="AG75" s="41">
        <f t="shared" si="13"/>
        <v>0.17528940727251641</v>
      </c>
      <c r="AH75" s="41">
        <f t="shared" si="14"/>
        <v>2.2167464099466683</v>
      </c>
      <c r="AI75" s="41">
        <f t="shared" si="15"/>
        <v>0.82727922839442858</v>
      </c>
      <c r="AJ75" s="40">
        <f t="shared" si="16"/>
        <v>0.15802614466784287</v>
      </c>
      <c r="AK75" s="40">
        <f t="shared" si="17"/>
        <v>0.147907591955106</v>
      </c>
      <c r="AL75" s="40">
        <f t="shared" si="18"/>
        <v>0.15968950785298275</v>
      </c>
      <c r="AM75">
        <v>1.9</v>
      </c>
      <c r="AN75">
        <v>1.4</v>
      </c>
      <c r="AO75">
        <v>1.4</v>
      </c>
    </row>
    <row r="76" spans="2:41" x14ac:dyDescent="0.35">
      <c r="B76" t="s">
        <v>155</v>
      </c>
      <c r="C76" s="3">
        <v>1853.0516242955</v>
      </c>
      <c r="D76" s="3">
        <v>1686.1555081939341</v>
      </c>
      <c r="E76" s="3">
        <v>1656.3444942484709</v>
      </c>
      <c r="F76" s="3">
        <v>1641.211818580367</v>
      </c>
      <c r="G76" s="3">
        <v>1591.4198863496438</v>
      </c>
      <c r="H76" s="3">
        <v>1569.0375680578329</v>
      </c>
      <c r="I76" s="3">
        <v>1553.5759059269362</v>
      </c>
      <c r="J76" s="3">
        <v>1560.974497170042</v>
      </c>
      <c r="K76" s="3">
        <v>1571.629112173883</v>
      </c>
      <c r="L76" s="3">
        <v>1594.4765739809452</v>
      </c>
      <c r="M76" s="3">
        <v>1614.3822821621113</v>
      </c>
      <c r="N76" s="3">
        <v>1658.9357035629666</v>
      </c>
      <c r="O76" s="3">
        <v>1409.3958397860829</v>
      </c>
      <c r="P76" s="3">
        <v>1501.2741433804927</v>
      </c>
      <c r="Q76" s="3">
        <v>1533.6986571789209</v>
      </c>
      <c r="R76" s="3">
        <v>1559.8745507256378</v>
      </c>
      <c r="S76" s="3">
        <v>1596.7528797083266</v>
      </c>
      <c r="T76" s="3">
        <v>1639.8819339042145</v>
      </c>
      <c r="U76" s="3">
        <v>1700.6961765873036</v>
      </c>
      <c r="V76" s="3">
        <v>1587.56688082356</v>
      </c>
      <c r="W76" s="3">
        <v>1553.4047220389234</v>
      </c>
      <c r="X76" s="3">
        <v>1534.9399176545794</v>
      </c>
      <c r="Y76" s="3">
        <v>1538.5163968759016</v>
      </c>
      <c r="Z76" s="3">
        <v>1531.7788675091763</v>
      </c>
      <c r="AA76" s="3">
        <v>1540.7454774334396</v>
      </c>
      <c r="AB76" s="3">
        <v>1546.7665355761676</v>
      </c>
      <c r="AC76" s="3">
        <v>1565.8669241011598</v>
      </c>
      <c r="AD76" s="3">
        <v>1584.4226783367556</v>
      </c>
      <c r="AE76" s="3">
        <v>1613.1045139901762</v>
      </c>
      <c r="AF76" s="3">
        <v>1646.2200418623536</v>
      </c>
      <c r="AG76" s="41">
        <f t="shared" si="13"/>
        <v>-1.3963818059826161</v>
      </c>
      <c r="AH76" s="41">
        <f t="shared" si="14"/>
        <v>0.5972273844826681</v>
      </c>
      <c r="AI76" s="41">
        <f t="shared" si="15"/>
        <v>0.66091202460014653</v>
      </c>
      <c r="AJ76" s="40">
        <f t="shared" si="16"/>
        <v>6.3097334556489762E-2</v>
      </c>
      <c r="AK76" s="40">
        <f t="shared" si="17"/>
        <v>5.47507194338646E-2</v>
      </c>
      <c r="AL76" s="40">
        <f t="shared" si="18"/>
        <v>5.2033237887107987E-2</v>
      </c>
      <c r="AM76">
        <v>1.9</v>
      </c>
      <c r="AN76">
        <v>1.4</v>
      </c>
      <c r="AO76">
        <v>1.4</v>
      </c>
    </row>
    <row r="77" spans="2:41" x14ac:dyDescent="0.35">
      <c r="B77" t="s">
        <v>44</v>
      </c>
      <c r="C77" s="3">
        <v>3259.6430373499456</v>
      </c>
      <c r="D77" s="3">
        <v>3189.0890713602594</v>
      </c>
      <c r="E77" s="3">
        <v>3253.6943561749936</v>
      </c>
      <c r="F77" s="3">
        <v>3108.6746577184635</v>
      </c>
      <c r="G77" s="3">
        <v>2977.0901932857828</v>
      </c>
      <c r="H77" s="3">
        <v>2901.7683346608451</v>
      </c>
      <c r="I77" s="3">
        <v>2949.2000902296122</v>
      </c>
      <c r="J77" s="3">
        <v>2961.1984170308956</v>
      </c>
      <c r="K77" s="3">
        <v>2962.8922143538539</v>
      </c>
      <c r="L77" s="3">
        <v>2906.7237725203508</v>
      </c>
      <c r="M77" s="3">
        <v>2977.041547576639</v>
      </c>
      <c r="N77" s="3">
        <v>3075.0031305288353</v>
      </c>
      <c r="O77" s="3">
        <v>3458.0707471378737</v>
      </c>
      <c r="P77" s="3">
        <v>3619.1402902198624</v>
      </c>
      <c r="Q77" s="3">
        <v>3854.0080069481137</v>
      </c>
      <c r="R77" s="3">
        <v>3997.4396930427215</v>
      </c>
      <c r="S77" s="3">
        <v>4130.4032193309322</v>
      </c>
      <c r="T77" s="3">
        <v>4288.270131120963</v>
      </c>
      <c r="U77" s="3">
        <v>4458.6222651729004</v>
      </c>
      <c r="V77" s="3">
        <v>4690.3796313595676</v>
      </c>
      <c r="W77" s="3">
        <v>4932.3349866709532</v>
      </c>
      <c r="X77" s="3">
        <v>5056.8924266364775</v>
      </c>
      <c r="Y77" s="3">
        <v>5131.3737498743385</v>
      </c>
      <c r="Z77" s="3">
        <v>5329.1230678739885</v>
      </c>
      <c r="AA77" s="3">
        <v>5516.3865043961632</v>
      </c>
      <c r="AB77" s="3">
        <v>5514.7704553231169</v>
      </c>
      <c r="AC77" s="3">
        <v>5284.891949120698</v>
      </c>
      <c r="AD77" s="3">
        <v>5190.3543863570894</v>
      </c>
      <c r="AE77" s="3">
        <v>5155.0745461715651</v>
      </c>
      <c r="AF77" s="3">
        <v>5135.499570970931</v>
      </c>
      <c r="AG77" s="41">
        <f t="shared" si="13"/>
        <v>-1.3250247488972078</v>
      </c>
      <c r="AH77" s="41">
        <f t="shared" si="14"/>
        <v>5.0957720782000671</v>
      </c>
      <c r="AI77" s="41">
        <f t="shared" si="15"/>
        <v>0.32156674789003414</v>
      </c>
      <c r="AJ77" s="40">
        <f t="shared" si="16"/>
        <v>0.11099247563628788</v>
      </c>
      <c r="AK77" s="40">
        <f t="shared" si="17"/>
        <v>0.10096441735970386</v>
      </c>
      <c r="AL77" s="40">
        <f t="shared" si="18"/>
        <v>0.16521474156683078</v>
      </c>
      <c r="AM77">
        <v>1.9</v>
      </c>
      <c r="AN77">
        <v>1.4</v>
      </c>
      <c r="AO77">
        <v>1.4</v>
      </c>
    </row>
    <row r="78" spans="2:41" x14ac:dyDescent="0.35">
      <c r="B78" t="s">
        <v>105</v>
      </c>
      <c r="C78" s="3">
        <v>18177.977506262538</v>
      </c>
      <c r="D78" s="3">
        <v>18769.312071391716</v>
      </c>
      <c r="E78" s="3">
        <v>17703.165932958604</v>
      </c>
      <c r="F78" s="3">
        <v>17915.792954488952</v>
      </c>
      <c r="G78" s="3">
        <v>18098.061795697198</v>
      </c>
      <c r="H78" s="3">
        <v>18513.341310434149</v>
      </c>
      <c r="I78" s="3">
        <v>18701.656457935977</v>
      </c>
      <c r="J78" s="3">
        <v>19283.062256283309</v>
      </c>
      <c r="K78" s="3">
        <v>19463.865923372581</v>
      </c>
      <c r="L78" s="3">
        <v>17296.666792152319</v>
      </c>
      <c r="M78" s="3">
        <v>16566.058123564959</v>
      </c>
      <c r="N78" s="3">
        <v>16521.092224174856</v>
      </c>
      <c r="O78" s="3">
        <v>16092.20226773676</v>
      </c>
      <c r="P78" s="3">
        <v>16059.464316081245</v>
      </c>
      <c r="Q78" s="3">
        <v>15765.980546568038</v>
      </c>
      <c r="R78" s="3">
        <v>15760.042938461698</v>
      </c>
      <c r="S78" s="3">
        <v>14893.554782621763</v>
      </c>
      <c r="T78" s="3">
        <v>15333.532758716585</v>
      </c>
      <c r="U78" s="3">
        <v>14377.455147312225</v>
      </c>
      <c r="V78" s="3">
        <v>13933.84246752676</v>
      </c>
      <c r="W78" s="3">
        <v>14414.477648591439</v>
      </c>
      <c r="X78" s="3">
        <v>14882.386572295485</v>
      </c>
      <c r="Y78" s="3">
        <v>15081.544669155837</v>
      </c>
      <c r="Z78" s="3">
        <v>15341.085682598097</v>
      </c>
      <c r="AA78" s="3">
        <v>15436.17930146588</v>
      </c>
      <c r="AB78" s="3">
        <v>15508.971723378654</v>
      </c>
      <c r="AC78" s="3">
        <v>15358.720810830333</v>
      </c>
      <c r="AD78" s="3">
        <v>15006.764091041076</v>
      </c>
      <c r="AE78" s="3">
        <v>14743.389500360092</v>
      </c>
      <c r="AF78" s="3">
        <v>14869.791420048274</v>
      </c>
      <c r="AG78" s="41">
        <f t="shared" si="13"/>
        <v>0.23419851421888627</v>
      </c>
      <c r="AH78" s="41">
        <f t="shared" si="14"/>
        <v>-1.8006236942500253</v>
      </c>
      <c r="AI78" s="41">
        <f t="shared" si="15"/>
        <v>0.11976870209329249</v>
      </c>
      <c r="AJ78" s="40">
        <f t="shared" si="16"/>
        <v>0.61896922526864651</v>
      </c>
      <c r="AK78" s="40">
        <f t="shared" si="17"/>
        <v>0.56182702849889177</v>
      </c>
      <c r="AL78" s="40">
        <f t="shared" si="18"/>
        <v>0.48283099302228455</v>
      </c>
      <c r="AM78">
        <v>1.9</v>
      </c>
      <c r="AN78">
        <v>1.4</v>
      </c>
      <c r="AO78">
        <v>1.4</v>
      </c>
    </row>
    <row r="79" spans="2:41" x14ac:dyDescent="0.35">
      <c r="B79" t="s">
        <v>31</v>
      </c>
      <c r="C79" s="3">
        <v>10296.44028433526</v>
      </c>
      <c r="D79" s="3">
        <v>9943.4385958092389</v>
      </c>
      <c r="E79" s="3">
        <v>9490.979022632735</v>
      </c>
      <c r="F79" s="3">
        <v>9375.0509200146917</v>
      </c>
      <c r="G79" s="3">
        <v>9453.1619205315164</v>
      </c>
      <c r="H79" s="3">
        <v>9541.1749790237336</v>
      </c>
      <c r="I79" s="3">
        <v>9761.7380301252651</v>
      </c>
      <c r="J79" s="3">
        <v>9841.6298652130226</v>
      </c>
      <c r="K79" s="3">
        <v>9733.5169296807508</v>
      </c>
      <c r="L79" s="3">
        <v>9819.5912680973925</v>
      </c>
      <c r="M79" s="3">
        <v>10088.853368768016</v>
      </c>
      <c r="N79" s="3">
        <v>10224.022883963908</v>
      </c>
      <c r="O79" s="3">
        <v>10469.189079136713</v>
      </c>
      <c r="P79" s="3">
        <v>10646.833109503756</v>
      </c>
      <c r="Q79" s="3">
        <v>10997.010910934552</v>
      </c>
      <c r="R79" s="3">
        <v>11434.913805166047</v>
      </c>
      <c r="S79" s="3">
        <v>11924.074642464697</v>
      </c>
      <c r="T79" s="3">
        <v>12402.05122782461</v>
      </c>
      <c r="U79" s="3">
        <v>12628.20109107087</v>
      </c>
      <c r="V79" s="3">
        <v>12262.143519271744</v>
      </c>
      <c r="W79" s="3">
        <v>12452.33825847315</v>
      </c>
      <c r="X79" s="3">
        <v>12666.607421403218</v>
      </c>
      <c r="Y79" s="3">
        <v>12743.613943310289</v>
      </c>
      <c r="Z79" s="3">
        <v>12852.276802846967</v>
      </c>
      <c r="AA79" s="3">
        <v>12884.057760817101</v>
      </c>
      <c r="AB79" s="3">
        <v>12840.035867030088</v>
      </c>
      <c r="AC79" s="3">
        <v>12703.820009154895</v>
      </c>
      <c r="AD79" s="3">
        <v>12703.42124207877</v>
      </c>
      <c r="AE79" s="3">
        <v>12630.747484847907</v>
      </c>
      <c r="AF79" s="3">
        <v>12481.812868021603</v>
      </c>
      <c r="AG79" s="41">
        <f t="shared" si="13"/>
        <v>-0.15999994587544419</v>
      </c>
      <c r="AH79" s="41">
        <f t="shared" si="14"/>
        <v>2.7400067562496355</v>
      </c>
      <c r="AI79" s="41">
        <f t="shared" si="15"/>
        <v>-3.1897803086100573E-2</v>
      </c>
      <c r="AJ79" s="40">
        <f t="shared" si="16"/>
        <v>0.35059894114316292</v>
      </c>
      <c r="AK79" s="40">
        <f t="shared" si="17"/>
        <v>0.34215686476875606</v>
      </c>
      <c r="AL79" s="40">
        <f t="shared" si="18"/>
        <v>0.41710667520272554</v>
      </c>
      <c r="AM79">
        <v>1.9</v>
      </c>
      <c r="AN79">
        <v>1.4</v>
      </c>
      <c r="AO79">
        <v>1.4</v>
      </c>
    </row>
    <row r="80" spans="2:41" x14ac:dyDescent="0.35">
      <c r="B80" t="s">
        <v>85</v>
      </c>
      <c r="C80" s="3">
        <v>2265.2382192945834</v>
      </c>
      <c r="D80" s="3">
        <v>2248.3760304500242</v>
      </c>
      <c r="E80" s="3">
        <v>2245.6129911063836</v>
      </c>
      <c r="F80" s="3">
        <v>2240.4514071061303</v>
      </c>
      <c r="G80" s="3">
        <v>2175.5183369257365</v>
      </c>
      <c r="H80" s="3">
        <v>2127.8784983133564</v>
      </c>
      <c r="I80" s="3">
        <v>2108.8284921586296</v>
      </c>
      <c r="J80" s="3">
        <v>2145.0237575546316</v>
      </c>
      <c r="K80" s="3">
        <v>2152.6802591358173</v>
      </c>
      <c r="L80" s="3">
        <v>2220.4935619537714</v>
      </c>
      <c r="M80" s="3">
        <v>2270.4951105277523</v>
      </c>
      <c r="N80" s="3">
        <v>2327.3475138744811</v>
      </c>
      <c r="O80" s="3">
        <v>2180.8556105045159</v>
      </c>
      <c r="P80" s="3">
        <v>2257.2778349819773</v>
      </c>
      <c r="Q80" s="3">
        <v>2341.1684895975</v>
      </c>
      <c r="R80" s="3">
        <v>2216.1918043984228</v>
      </c>
      <c r="S80" s="3">
        <v>2137.8171854025659</v>
      </c>
      <c r="T80" s="3">
        <v>2137.8545252373538</v>
      </c>
      <c r="U80" s="3">
        <v>2205.1183076617658</v>
      </c>
      <c r="V80" s="3">
        <v>2283.1835559079814</v>
      </c>
      <c r="W80" s="3">
        <v>2346.724404872823</v>
      </c>
      <c r="X80" s="3">
        <v>2091.8231067484385</v>
      </c>
      <c r="Y80" s="3">
        <v>2135.7543279688771</v>
      </c>
      <c r="Z80" s="3">
        <v>2131.4327712030949</v>
      </c>
      <c r="AA80" s="3">
        <v>2038.797481085825</v>
      </c>
      <c r="AB80" s="3">
        <v>2058.6581462173881</v>
      </c>
      <c r="AC80" s="3">
        <v>2036.8724204885173</v>
      </c>
      <c r="AD80" s="3">
        <v>2072.6524500400951</v>
      </c>
      <c r="AE80" s="3">
        <v>2144.2250535870262</v>
      </c>
      <c r="AF80" s="3">
        <v>2206.9129056481311</v>
      </c>
      <c r="AG80" s="41">
        <f t="shared" si="13"/>
        <v>-0.55417433267950233</v>
      </c>
      <c r="AH80" s="41">
        <f t="shared" si="14"/>
        <v>-0.39016777194811336</v>
      </c>
      <c r="AI80" s="41">
        <f t="shared" si="15"/>
        <v>-0.39680641721229204</v>
      </c>
      <c r="AJ80" s="40">
        <f t="shared" si="16"/>
        <v>7.713249425920192E-2</v>
      </c>
      <c r="AK80" s="40">
        <f t="shared" si="17"/>
        <v>7.7002356967135865E-2</v>
      </c>
      <c r="AL80" s="40">
        <f t="shared" si="18"/>
        <v>7.8606474849617386E-2</v>
      </c>
      <c r="AM80">
        <v>1.9</v>
      </c>
      <c r="AN80">
        <v>1.4</v>
      </c>
      <c r="AO80">
        <v>1.4</v>
      </c>
    </row>
    <row r="81" spans="1:42" x14ac:dyDescent="0.35">
      <c r="B81" t="s">
        <v>42</v>
      </c>
      <c r="C81" s="3">
        <v>3549.5412626650468</v>
      </c>
      <c r="D81" s="3">
        <v>3536.1838183856685</v>
      </c>
      <c r="E81" s="3">
        <v>3529.9667582882753</v>
      </c>
      <c r="F81" s="3">
        <v>3399.9104822024751</v>
      </c>
      <c r="G81" s="3">
        <v>3124.6884582673174</v>
      </c>
      <c r="H81" s="3">
        <v>3158.9822238778083</v>
      </c>
      <c r="I81" s="3">
        <v>3201.9515936173639</v>
      </c>
      <c r="J81" s="3">
        <v>3091.5346061518067</v>
      </c>
      <c r="K81" s="3">
        <v>3115.4142286466949</v>
      </c>
      <c r="L81" s="3">
        <v>2948.280991736965</v>
      </c>
      <c r="M81" s="3">
        <v>3081.4057598104223</v>
      </c>
      <c r="N81" s="3">
        <v>3108.6017811430697</v>
      </c>
      <c r="O81" s="3">
        <v>3160.2375166514571</v>
      </c>
      <c r="P81" s="3">
        <v>3095.6651491379048</v>
      </c>
      <c r="Q81" s="3">
        <v>3108.8046524110673</v>
      </c>
      <c r="R81" s="3">
        <v>3246.0677492839231</v>
      </c>
      <c r="S81" s="3">
        <v>3335.8189155041146</v>
      </c>
      <c r="T81" s="3">
        <v>3172.1016113636474</v>
      </c>
      <c r="U81" s="3">
        <v>3235.8517779039389</v>
      </c>
      <c r="V81" s="3">
        <v>3365.2038418456564</v>
      </c>
      <c r="W81" s="3">
        <v>3549.8120084133034</v>
      </c>
      <c r="X81" s="3">
        <v>3570.0672920591874</v>
      </c>
      <c r="Y81" s="3">
        <v>3610.950138365783</v>
      </c>
      <c r="Z81" s="3">
        <v>3644.24135120048</v>
      </c>
      <c r="AA81" s="3">
        <v>3797.4944424466566</v>
      </c>
      <c r="AB81" s="3">
        <v>3802.3759946940754</v>
      </c>
      <c r="AC81" s="3">
        <v>3603.2297965323955</v>
      </c>
      <c r="AD81" s="3">
        <v>3448.5372076940507</v>
      </c>
      <c r="AE81" s="3">
        <v>3414.4160388068003</v>
      </c>
      <c r="AF81" s="3">
        <v>3298.0676186310247</v>
      </c>
      <c r="AG81" s="41">
        <f t="shared" si="13"/>
        <v>-2.0331806743618563</v>
      </c>
      <c r="AH81" s="41">
        <f t="shared" si="14"/>
        <v>0.82755441316475498</v>
      </c>
      <c r="AI81" s="41">
        <f t="shared" si="15"/>
        <v>-0.74679699517413711</v>
      </c>
      <c r="AJ81" s="40">
        <f t="shared" si="16"/>
        <v>0.12086365519233172</v>
      </c>
      <c r="AK81" s="40">
        <f t="shared" si="17"/>
        <v>0.10450386137249092</v>
      </c>
      <c r="AL81" s="40">
        <f t="shared" si="18"/>
        <v>0.11890540183619565</v>
      </c>
      <c r="AM81">
        <v>1.9</v>
      </c>
      <c r="AN81">
        <v>1.4</v>
      </c>
      <c r="AO81">
        <v>1.4</v>
      </c>
    </row>
    <row r="82" spans="1:42" x14ac:dyDescent="0.35">
      <c r="B82" t="s">
        <v>5</v>
      </c>
      <c r="C82" s="3">
        <v>1003.785204821146</v>
      </c>
      <c r="D82" s="3">
        <v>1055.163078186614</v>
      </c>
      <c r="E82" s="3">
        <v>1103.796154087669</v>
      </c>
      <c r="F82" s="3">
        <v>901.02606278928567</v>
      </c>
      <c r="G82" s="3">
        <v>960.58638280024786</v>
      </c>
      <c r="H82" s="3">
        <v>940.68430305430797</v>
      </c>
      <c r="I82" s="3">
        <v>929.58024235207938</v>
      </c>
      <c r="J82" s="3">
        <v>949.0809504361182</v>
      </c>
      <c r="K82" s="3">
        <v>980.23508065504291</v>
      </c>
      <c r="L82" s="3">
        <v>939.27245389534653</v>
      </c>
      <c r="M82" s="3">
        <v>897.34703736949018</v>
      </c>
      <c r="N82" s="3">
        <v>964.73725849975756</v>
      </c>
      <c r="O82" s="3">
        <v>1007.0619685276621</v>
      </c>
      <c r="P82" s="3">
        <v>1111.6042366607508</v>
      </c>
      <c r="Q82" s="3">
        <v>1430.3674432226708</v>
      </c>
      <c r="R82" s="3">
        <v>1618.1361352512122</v>
      </c>
      <c r="S82" s="3">
        <v>1572.4818772200997</v>
      </c>
      <c r="T82" s="3">
        <v>1569.7498475730979</v>
      </c>
      <c r="U82" s="3">
        <v>1564.7918299136659</v>
      </c>
      <c r="V82" s="3">
        <v>1577.6688056258354</v>
      </c>
      <c r="W82" s="3">
        <v>1732.691294154447</v>
      </c>
      <c r="X82" s="3">
        <v>1676.7690514320502</v>
      </c>
      <c r="Y82" s="3">
        <v>1765.1947080601972</v>
      </c>
      <c r="Z82" s="3">
        <v>1804.3237505043307</v>
      </c>
      <c r="AA82" s="3">
        <v>1866.2664883790815</v>
      </c>
      <c r="AB82" s="3">
        <v>1857.1073372302815</v>
      </c>
      <c r="AC82" s="3">
        <v>1687.0526423167648</v>
      </c>
      <c r="AD82" s="3">
        <v>1587.0310596395123</v>
      </c>
      <c r="AE82" s="3">
        <v>1576.3186703952206</v>
      </c>
      <c r="AF82" s="3">
        <v>1579.6266949696401</v>
      </c>
      <c r="AG82" s="41">
        <f t="shared" si="13"/>
        <v>-1.0825096791964306</v>
      </c>
      <c r="AH82" s="41">
        <f t="shared" si="14"/>
        <v>7.4441778351548082</v>
      </c>
      <c r="AI82" s="41">
        <f t="shared" si="15"/>
        <v>-1.2067986031974787</v>
      </c>
      <c r="AJ82" s="40">
        <f t="shared" si="16"/>
        <v>3.4179388237785234E-2</v>
      </c>
      <c r="AK82" s="40">
        <f t="shared" si="17"/>
        <v>3.0432937985436243E-2</v>
      </c>
      <c r="AL82" s="40">
        <f t="shared" si="18"/>
        <v>5.8038666301543709E-2</v>
      </c>
      <c r="AM82">
        <v>1.9</v>
      </c>
      <c r="AN82">
        <v>1.4</v>
      </c>
      <c r="AO82">
        <v>1.4</v>
      </c>
    </row>
    <row r="83" spans="1:42" x14ac:dyDescent="0.35">
      <c r="A83" t="s">
        <v>192</v>
      </c>
      <c r="B83" t="s">
        <v>14</v>
      </c>
      <c r="C83" s="3">
        <v>5758.3209893870262</v>
      </c>
      <c r="D83" s="3">
        <v>5625.2542672313066</v>
      </c>
      <c r="E83" s="3">
        <v>5125.9022915017231</v>
      </c>
      <c r="F83" s="3">
        <v>3772.0607460162382</v>
      </c>
      <c r="G83" s="3">
        <v>3701.2283710973938</v>
      </c>
      <c r="H83" s="3">
        <v>4121.6687120882652</v>
      </c>
      <c r="I83" s="3">
        <v>4531.8908720893696</v>
      </c>
      <c r="J83" s="3">
        <v>4707.6308217367696</v>
      </c>
      <c r="K83" s="3">
        <v>4771.8769793094034</v>
      </c>
      <c r="L83" s="3">
        <v>4720.088774628186</v>
      </c>
      <c r="M83" s="3">
        <v>4707.4415545916099</v>
      </c>
      <c r="N83" s="3">
        <v>4746.1420767203563</v>
      </c>
      <c r="O83" s="3">
        <v>5218.0872448253895</v>
      </c>
      <c r="P83" s="3">
        <v>5195.5529057041513</v>
      </c>
      <c r="Q83" s="3">
        <v>5568.9591388500221</v>
      </c>
      <c r="R83" s="3">
        <v>6183.2618773815539</v>
      </c>
      <c r="S83" s="3">
        <v>6652.097136491685</v>
      </c>
      <c r="T83" s="3">
        <v>7309.9903086496288</v>
      </c>
      <c r="U83" s="3">
        <v>7830.2330462527871</v>
      </c>
      <c r="V83" s="3">
        <v>7610.3104228507163</v>
      </c>
      <c r="W83" s="3">
        <v>7692.4369118540853</v>
      </c>
      <c r="X83" s="3">
        <v>7675.4484320349156</v>
      </c>
      <c r="Y83" s="3">
        <v>8036.6902870332688</v>
      </c>
      <c r="Z83" s="3">
        <v>8140.5312078932875</v>
      </c>
      <c r="AA83" s="3">
        <v>8239.832076599474</v>
      </c>
      <c r="AB83" s="3">
        <v>8036.4140922201523</v>
      </c>
      <c r="AC83" s="3">
        <v>7568.9972247879787</v>
      </c>
      <c r="AD83" s="3">
        <v>7310.9017380353644</v>
      </c>
      <c r="AE83" s="3">
        <v>6933.5093082060812</v>
      </c>
      <c r="AF83" s="3">
        <v>6653.9076728762375</v>
      </c>
      <c r="AG83" s="41">
        <f t="shared" si="13"/>
        <v>-1.628122977189983</v>
      </c>
      <c r="AH83" s="41">
        <f t="shared" si="14"/>
        <v>6.479730969249009</v>
      </c>
      <c r="AI83" s="41">
        <f t="shared" si="15"/>
        <v>-1.6430548985862048</v>
      </c>
      <c r="AJ83" s="40">
        <f t="shared" si="16"/>
        <v>0.19607370954338318</v>
      </c>
      <c r="AK83" s="40">
        <f t="shared" si="17"/>
        <v>0.15964980206644735</v>
      </c>
      <c r="AL83" s="40">
        <f t="shared" si="18"/>
        <v>0.25766781450278392</v>
      </c>
      <c r="AM83">
        <v>1.9</v>
      </c>
      <c r="AN83">
        <v>1.4</v>
      </c>
      <c r="AO83">
        <v>1.4</v>
      </c>
    </row>
    <row r="84" spans="1:42" x14ac:dyDescent="0.35">
      <c r="B84" t="s">
        <v>158</v>
      </c>
      <c r="C84" s="3">
        <v>1184.8424404763821</v>
      </c>
      <c r="D84" s="3">
        <v>1215.8865312491546</v>
      </c>
      <c r="E84" s="3">
        <v>1202.1071394205703</v>
      </c>
      <c r="F84" s="3">
        <v>1105.2288762259961</v>
      </c>
      <c r="G84" s="3">
        <v>1044.7155368381218</v>
      </c>
      <c r="H84" s="3">
        <v>947.82236771136093</v>
      </c>
      <c r="I84" s="3">
        <v>861.48273690343217</v>
      </c>
      <c r="J84" s="3">
        <v>839.19684526792787</v>
      </c>
      <c r="K84" s="3">
        <v>870.04408180346445</v>
      </c>
      <c r="L84" s="3">
        <v>850.04801622698119</v>
      </c>
      <c r="M84" s="3">
        <v>828.00045996336553</v>
      </c>
      <c r="N84" s="3">
        <v>826.02906777325768</v>
      </c>
      <c r="O84" s="3">
        <v>839.77852666792705</v>
      </c>
      <c r="P84" s="3">
        <v>804.88502919847133</v>
      </c>
      <c r="Q84" s="3">
        <v>817.46058535313477</v>
      </c>
      <c r="R84" s="3">
        <v>798.70428472393405</v>
      </c>
      <c r="S84" s="3">
        <v>815.05373583067933</v>
      </c>
      <c r="T84" s="3">
        <v>815.9094394418604</v>
      </c>
      <c r="U84" s="3">
        <v>827.79251824144637</v>
      </c>
      <c r="V84" s="3">
        <v>831.56413116860904</v>
      </c>
      <c r="W84" s="3">
        <v>846.16952692726932</v>
      </c>
      <c r="X84" s="3">
        <v>852.50262164932155</v>
      </c>
      <c r="Y84" s="3">
        <v>862.71608619147037</v>
      </c>
      <c r="Z84" s="3">
        <v>877.27416026108131</v>
      </c>
      <c r="AA84" s="3">
        <v>886.23577677555954</v>
      </c>
      <c r="AB84" s="3">
        <v>825.2059855758489</v>
      </c>
      <c r="AC84" s="3">
        <v>794.60457442336269</v>
      </c>
      <c r="AD84" s="3">
        <v>773.5718583942546</v>
      </c>
      <c r="AE84" s="3">
        <v>761.52419338444633</v>
      </c>
      <c r="AF84" s="3">
        <v>751.6639571941181</v>
      </c>
      <c r="AG84" s="41">
        <f t="shared" si="13"/>
        <v>-4.717327426542206</v>
      </c>
      <c r="AH84" s="41">
        <f t="shared" si="14"/>
        <v>-4.6135911373468286E-2</v>
      </c>
      <c r="AI84" s="41">
        <f t="shared" si="15"/>
        <v>-1.6644553137716733</v>
      </c>
      <c r="AJ84" s="40">
        <f t="shared" si="16"/>
        <v>4.0344477662293279E-2</v>
      </c>
      <c r="AK84" s="40">
        <f t="shared" si="17"/>
        <v>2.8081094159340382E-2</v>
      </c>
      <c r="AL84" s="40">
        <f t="shared" si="18"/>
        <v>2.8343508721692303E-2</v>
      </c>
      <c r="AM84">
        <v>1.9</v>
      </c>
      <c r="AN84">
        <v>1.4</v>
      </c>
      <c r="AO84">
        <v>1.4</v>
      </c>
    </row>
    <row r="85" spans="1:42" s="19" customFormat="1" x14ac:dyDescent="0.35">
      <c r="B85" s="19" t="s">
        <v>25</v>
      </c>
      <c r="C85" s="20">
        <v>1201.677233661713</v>
      </c>
      <c r="D85" s="20">
        <v>1165.2394495366862</v>
      </c>
      <c r="E85" s="20">
        <v>1060.63824569914</v>
      </c>
      <c r="F85" s="20">
        <v>1033.8306191694255</v>
      </c>
      <c r="G85" s="20">
        <v>1053.7466062528824</v>
      </c>
      <c r="H85" s="20">
        <v>1098.8966069631567</v>
      </c>
      <c r="I85" s="20">
        <v>1027.6506587880297</v>
      </c>
      <c r="J85" s="20">
        <v>1055.2565063103455</v>
      </c>
      <c r="K85" s="20">
        <v>1078.451653988616</v>
      </c>
      <c r="L85" s="20">
        <v>1091.3623607580585</v>
      </c>
      <c r="M85" s="20">
        <v>1040.1021203699429</v>
      </c>
      <c r="N85" s="20">
        <v>1062.7217352363184</v>
      </c>
      <c r="O85" s="20">
        <v>1077.9544108614818</v>
      </c>
      <c r="P85" s="20">
        <v>999.00097472664481</v>
      </c>
      <c r="Q85" s="20">
        <v>1037.8467664265738</v>
      </c>
      <c r="R85" s="20">
        <v>1026.9133990988441</v>
      </c>
      <c r="S85" s="20">
        <v>1055.0888709245796</v>
      </c>
      <c r="T85" s="20">
        <v>1082.6851005964827</v>
      </c>
      <c r="U85" s="20">
        <v>1085.4407639029585</v>
      </c>
      <c r="V85" s="20">
        <v>1161.1894754743439</v>
      </c>
      <c r="W85" s="20">
        <v>1201.3513752423205</v>
      </c>
      <c r="X85" s="20">
        <v>1242.7156447367925</v>
      </c>
      <c r="Y85" s="20">
        <v>1300.2876372969429</v>
      </c>
      <c r="Z85" s="20">
        <v>824.94383205232805</v>
      </c>
      <c r="AA85" s="20">
        <v>822.61045781690223</v>
      </c>
      <c r="AB85" s="20">
        <v>852.74942642647875</v>
      </c>
      <c r="AC85" s="20">
        <v>884.49441685304771</v>
      </c>
      <c r="AD85" s="20">
        <v>912.80205230034971</v>
      </c>
      <c r="AE85" s="20">
        <v>933.10955067510156</v>
      </c>
      <c r="AF85" s="20">
        <v>944.86809348786574</v>
      </c>
      <c r="AG85" s="41">
        <f t="shared" si="13"/>
        <v>-0.85083992655763385</v>
      </c>
      <c r="AH85" s="41">
        <f t="shared" si="14"/>
        <v>0.79977625833551613</v>
      </c>
      <c r="AI85" s="41">
        <f t="shared" si="15"/>
        <v>-3.390380231856216</v>
      </c>
      <c r="AJ85" s="40">
        <f t="shared" si="16"/>
        <v>4.0917710789680102E-2</v>
      </c>
      <c r="AK85" s="40">
        <f t="shared" si="17"/>
        <v>3.5274383275982972E-2</v>
      </c>
      <c r="AL85" s="40">
        <f t="shared" si="18"/>
        <v>4.0240769843894998E-2</v>
      </c>
      <c r="AM85">
        <v>1.9</v>
      </c>
      <c r="AN85">
        <v>1.4</v>
      </c>
      <c r="AO85">
        <v>1.4</v>
      </c>
      <c r="AP85"/>
    </row>
    <row r="86" spans="1:42" s="22" customFormat="1" x14ac:dyDescent="0.35">
      <c r="A86" s="22" t="s">
        <v>180</v>
      </c>
      <c r="B86" s="22" t="s">
        <v>199</v>
      </c>
      <c r="C86" s="23">
        <v>29368.144269810648</v>
      </c>
      <c r="D86" s="23">
        <v>29486.046920573946</v>
      </c>
      <c r="E86" s="23">
        <v>29854.085294657449</v>
      </c>
      <c r="F86" s="23">
        <v>30001.280442343206</v>
      </c>
      <c r="G86" s="23">
        <v>30690.326700124544</v>
      </c>
      <c r="H86" s="23">
        <v>31253.657646105992</v>
      </c>
      <c r="I86" s="23">
        <v>32005.013660348406</v>
      </c>
      <c r="J86" s="23">
        <v>32919.235832209946</v>
      </c>
      <c r="K86" s="23">
        <v>33637.907437694601</v>
      </c>
      <c r="L86" s="23">
        <v>34472.632202096378</v>
      </c>
      <c r="M86" s="23">
        <v>35633.069086637079</v>
      </c>
      <c r="N86" s="23">
        <v>35859.69160355418</v>
      </c>
      <c r="O86" s="23">
        <v>36183.993124948473</v>
      </c>
      <c r="P86" s="23">
        <v>36685.989265553639</v>
      </c>
      <c r="Q86" s="23">
        <v>37645.010922985814</v>
      </c>
      <c r="R86" s="23">
        <v>38480.329959763199</v>
      </c>
      <c r="S86" s="23">
        <v>39451.989974526601</v>
      </c>
      <c r="T86" s="23">
        <v>40266.993681292544</v>
      </c>
      <c r="U86" s="23">
        <v>40107.852274465462</v>
      </c>
      <c r="V86" s="23">
        <v>38474.013912923336</v>
      </c>
      <c r="W86" s="23">
        <v>39381.51830320248</v>
      </c>
      <c r="X86" s="23">
        <v>40003.350796653664</v>
      </c>
      <c r="Y86" s="23">
        <v>40290.485010660705</v>
      </c>
      <c r="Z86" s="23">
        <v>40670.264358439999</v>
      </c>
      <c r="AA86" s="23">
        <v>41283.066866186615</v>
      </c>
      <c r="AB86" s="23">
        <v>42066.255265478379</v>
      </c>
      <c r="AC86" s="23">
        <v>42555.444851471846</v>
      </c>
      <c r="AD86" s="23">
        <v>43398.107371207981</v>
      </c>
      <c r="AE86" s="23">
        <v>44147.552851997927</v>
      </c>
      <c r="AF86" s="23">
        <v>44650.931373126026</v>
      </c>
      <c r="AG86" s="41">
        <f t="shared" ref="AG86" si="19">100*(LOGEST(C86:L86)-1)</f>
        <v>1.875106211323363</v>
      </c>
      <c r="AH86" s="41">
        <f t="shared" ref="AH86" si="20">100*(LOGEST(M86:V86)-1)</f>
        <v>1.3721653939090972</v>
      </c>
      <c r="AI86" s="41">
        <f t="shared" ref="AI86" si="21">100*(LOGEST(W86:AF86)-1)</f>
        <v>1.4322534912133422</v>
      </c>
      <c r="AJ86" s="40">
        <f t="shared" ref="AJ86" si="22">C86/C$86</f>
        <v>1</v>
      </c>
      <c r="AK86" s="40">
        <f t="shared" ref="AK86" si="23">M86/D$86</f>
        <v>1.2084722371439365</v>
      </c>
      <c r="AL86" s="40">
        <f t="shared" ref="AL86" si="24">W86/E$86</f>
        <v>1.3191333083733776</v>
      </c>
      <c r="AM86">
        <v>1.9</v>
      </c>
      <c r="AN86">
        <v>1.4</v>
      </c>
      <c r="AO86">
        <v>1.4</v>
      </c>
    </row>
    <row r="88" spans="1:42" x14ac:dyDescent="0.35">
      <c r="A88" t="s">
        <v>13</v>
      </c>
      <c r="AG88" t="s">
        <v>200</v>
      </c>
    </row>
    <row r="89" spans="1:42" x14ac:dyDescent="0.35">
      <c r="A89" t="s">
        <v>84</v>
      </c>
      <c r="AG89" t="s">
        <v>200</v>
      </c>
    </row>
  </sheetData>
  <sortState xmlns:xlrd2="http://schemas.microsoft.com/office/spreadsheetml/2017/richdata2" ref="A49:AN85">
    <sortCondition descending="1" ref="AI49:AI85"/>
  </sortState>
  <mergeCells count="4">
    <mergeCell ref="AG1:AI1"/>
    <mergeCell ref="AJ1:AL1"/>
    <mergeCell ref="AM1:AO1"/>
    <mergeCell ref="AP1:A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F6C7-9D14-8C4D-B488-E4C3A4495D13}">
  <dimension ref="A1:BK21"/>
  <sheetViews>
    <sheetView tabSelected="1" topLeftCell="AX1" workbookViewId="0">
      <selection activeCell="BF11" sqref="BF11"/>
    </sheetView>
  </sheetViews>
  <sheetFormatPr defaultColWidth="8.81640625" defaultRowHeight="14.5" x14ac:dyDescent="0.35"/>
  <cols>
    <col min="2" max="2" width="23" customWidth="1"/>
    <col min="53" max="53" width="23.36328125" customWidth="1"/>
  </cols>
  <sheetData>
    <row r="1" spans="1:63" x14ac:dyDescent="0.35">
      <c r="BB1" s="45" t="s">
        <v>201</v>
      </c>
      <c r="BC1" s="45"/>
      <c r="BD1" s="45"/>
      <c r="BE1" s="45"/>
      <c r="BF1" s="45"/>
      <c r="BG1" s="45" t="s">
        <v>202</v>
      </c>
      <c r="BH1" s="45"/>
      <c r="BI1" s="45"/>
      <c r="BJ1" s="45"/>
      <c r="BK1" s="45"/>
    </row>
    <row r="2" spans="1:63" s="11" customFormat="1" x14ac:dyDescent="0.35">
      <c r="A2" s="12" t="s">
        <v>203</v>
      </c>
      <c r="B2" s="12" t="s">
        <v>204</v>
      </c>
      <c r="C2" s="13">
        <v>1971</v>
      </c>
      <c r="D2" s="13">
        <f>C2+1</f>
        <v>1972</v>
      </c>
      <c r="E2" s="13">
        <f>D2+1</f>
        <v>1973</v>
      </c>
      <c r="F2" s="13">
        <f t="shared" ref="F2:AY2" si="0">E2+1</f>
        <v>1974</v>
      </c>
      <c r="G2" s="13">
        <f t="shared" si="0"/>
        <v>1975</v>
      </c>
      <c r="H2" s="13">
        <f t="shared" si="0"/>
        <v>1976</v>
      </c>
      <c r="I2" s="13">
        <f t="shared" si="0"/>
        <v>1977</v>
      </c>
      <c r="J2" s="13">
        <f t="shared" si="0"/>
        <v>1978</v>
      </c>
      <c r="K2" s="13">
        <f t="shared" si="0"/>
        <v>1979</v>
      </c>
      <c r="L2" s="13">
        <f t="shared" si="0"/>
        <v>1980</v>
      </c>
      <c r="M2" s="13">
        <f t="shared" si="0"/>
        <v>1981</v>
      </c>
      <c r="N2" s="13">
        <f t="shared" si="0"/>
        <v>1982</v>
      </c>
      <c r="O2" s="13">
        <f t="shared" si="0"/>
        <v>1983</v>
      </c>
      <c r="P2" s="13">
        <f t="shared" si="0"/>
        <v>1984</v>
      </c>
      <c r="Q2" s="13">
        <f t="shared" si="0"/>
        <v>1985</v>
      </c>
      <c r="R2" s="13">
        <f t="shared" si="0"/>
        <v>1986</v>
      </c>
      <c r="S2" s="13">
        <f t="shared" si="0"/>
        <v>1987</v>
      </c>
      <c r="T2" s="13">
        <f t="shared" si="0"/>
        <v>1988</v>
      </c>
      <c r="U2" s="13">
        <f t="shared" si="0"/>
        <v>1989</v>
      </c>
      <c r="V2" s="13">
        <f t="shared" si="0"/>
        <v>1990</v>
      </c>
      <c r="W2" s="13">
        <f t="shared" si="0"/>
        <v>1991</v>
      </c>
      <c r="X2" s="13">
        <f t="shared" si="0"/>
        <v>1992</v>
      </c>
      <c r="Y2" s="13">
        <f t="shared" si="0"/>
        <v>1993</v>
      </c>
      <c r="Z2" s="13">
        <f t="shared" si="0"/>
        <v>1994</v>
      </c>
      <c r="AA2" s="13">
        <f t="shared" si="0"/>
        <v>1995</v>
      </c>
      <c r="AB2" s="13">
        <f t="shared" si="0"/>
        <v>1996</v>
      </c>
      <c r="AC2" s="13">
        <f t="shared" si="0"/>
        <v>1997</v>
      </c>
      <c r="AD2" s="13">
        <f t="shared" si="0"/>
        <v>1998</v>
      </c>
      <c r="AE2" s="13">
        <f t="shared" si="0"/>
        <v>1999</v>
      </c>
      <c r="AF2" s="13">
        <f t="shared" si="0"/>
        <v>2000</v>
      </c>
      <c r="AG2" s="13">
        <f t="shared" si="0"/>
        <v>2001</v>
      </c>
      <c r="AH2" s="13">
        <f t="shared" si="0"/>
        <v>2002</v>
      </c>
      <c r="AI2" s="13">
        <f t="shared" si="0"/>
        <v>2003</v>
      </c>
      <c r="AJ2" s="13">
        <f t="shared" si="0"/>
        <v>2004</v>
      </c>
      <c r="AK2" s="13">
        <f t="shared" si="0"/>
        <v>2005</v>
      </c>
      <c r="AL2" s="13">
        <f t="shared" si="0"/>
        <v>2006</v>
      </c>
      <c r="AM2" s="13">
        <f t="shared" si="0"/>
        <v>2007</v>
      </c>
      <c r="AN2" s="13">
        <f t="shared" si="0"/>
        <v>2008</v>
      </c>
      <c r="AO2" s="13">
        <f t="shared" si="0"/>
        <v>2009</v>
      </c>
      <c r="AP2" s="13">
        <f t="shared" si="0"/>
        <v>2010</v>
      </c>
      <c r="AQ2" s="13">
        <f t="shared" si="0"/>
        <v>2011</v>
      </c>
      <c r="AR2" s="13">
        <f t="shared" si="0"/>
        <v>2012</v>
      </c>
      <c r="AS2" s="13">
        <f t="shared" si="0"/>
        <v>2013</v>
      </c>
      <c r="AT2" s="13">
        <f t="shared" si="0"/>
        <v>2014</v>
      </c>
      <c r="AU2" s="13">
        <f t="shared" si="0"/>
        <v>2015</v>
      </c>
      <c r="AV2" s="13">
        <f t="shared" si="0"/>
        <v>2016</v>
      </c>
      <c r="AW2" s="13">
        <f t="shared" si="0"/>
        <v>2017</v>
      </c>
      <c r="AX2" s="13">
        <f t="shared" si="0"/>
        <v>2018</v>
      </c>
      <c r="AY2" s="13">
        <f t="shared" si="0"/>
        <v>2019</v>
      </c>
      <c r="AZ2" s="24" t="s">
        <v>203</v>
      </c>
      <c r="BA2" s="12" t="s">
        <v>204</v>
      </c>
      <c r="BB2" s="25" t="s">
        <v>205</v>
      </c>
      <c r="BC2" s="25" t="s">
        <v>206</v>
      </c>
      <c r="BD2" s="25" t="s">
        <v>181</v>
      </c>
      <c r="BE2" s="25" t="s">
        <v>182</v>
      </c>
      <c r="BF2" s="25" t="s">
        <v>183</v>
      </c>
      <c r="BG2" s="25" t="s">
        <v>205</v>
      </c>
      <c r="BH2" s="25" t="s">
        <v>206</v>
      </c>
      <c r="BI2" s="25" t="s">
        <v>181</v>
      </c>
      <c r="BJ2" s="25" t="s">
        <v>182</v>
      </c>
      <c r="BK2" s="25" t="s">
        <v>183</v>
      </c>
    </row>
    <row r="3" spans="1:63" x14ac:dyDescent="0.35">
      <c r="A3" t="s">
        <v>106</v>
      </c>
      <c r="B3" t="s">
        <v>207</v>
      </c>
      <c r="C3">
        <v>841105000</v>
      </c>
      <c r="D3">
        <v>862030000</v>
      </c>
      <c r="E3">
        <v>881940000</v>
      </c>
      <c r="F3">
        <v>900350000</v>
      </c>
      <c r="G3">
        <v>916395000</v>
      </c>
      <c r="H3">
        <v>930685000</v>
      </c>
      <c r="I3">
        <v>943455000</v>
      </c>
      <c r="J3">
        <v>956165000</v>
      </c>
      <c r="K3">
        <v>969005000</v>
      </c>
      <c r="L3">
        <v>981235000</v>
      </c>
      <c r="M3">
        <v>993885000</v>
      </c>
      <c r="N3">
        <v>1008630000</v>
      </c>
      <c r="O3">
        <v>1023310000</v>
      </c>
      <c r="P3">
        <v>1036825000</v>
      </c>
      <c r="Q3">
        <v>1051040000</v>
      </c>
      <c r="R3">
        <v>1066790000</v>
      </c>
      <c r="S3">
        <v>1084035000</v>
      </c>
      <c r="T3">
        <v>1101630000</v>
      </c>
      <c r="U3">
        <v>1118650000</v>
      </c>
      <c r="V3">
        <v>1135185000</v>
      </c>
      <c r="W3">
        <v>1150780000</v>
      </c>
      <c r="X3">
        <v>1164970000</v>
      </c>
      <c r="Y3">
        <v>1178440000</v>
      </c>
      <c r="Z3">
        <v>1191835000</v>
      </c>
      <c r="AA3">
        <v>1204855000</v>
      </c>
      <c r="AB3">
        <v>1217550000</v>
      </c>
      <c r="AC3">
        <v>1230075000</v>
      </c>
      <c r="AD3">
        <v>1241935000</v>
      </c>
      <c r="AE3">
        <v>1252735000</v>
      </c>
      <c r="AF3">
        <v>1262645000</v>
      </c>
      <c r="AG3">
        <v>1271850000</v>
      </c>
      <c r="AH3">
        <v>1280400000</v>
      </c>
      <c r="AI3">
        <v>1288400000</v>
      </c>
      <c r="AJ3">
        <v>1296075000</v>
      </c>
      <c r="AK3">
        <v>1303720000</v>
      </c>
      <c r="AL3">
        <v>1311020000</v>
      </c>
      <c r="AM3">
        <v>1317885000</v>
      </c>
      <c r="AN3">
        <v>1324655000</v>
      </c>
      <c r="AO3">
        <v>1331260000</v>
      </c>
      <c r="AP3">
        <v>1337705000</v>
      </c>
      <c r="AQ3">
        <v>1344130000</v>
      </c>
      <c r="AR3">
        <v>1350695000</v>
      </c>
      <c r="AS3">
        <v>1357380000</v>
      </c>
      <c r="AT3">
        <v>1364270000</v>
      </c>
      <c r="AU3">
        <v>1371220000</v>
      </c>
      <c r="AV3">
        <v>1378665000</v>
      </c>
      <c r="AW3">
        <v>1386395000</v>
      </c>
      <c r="AX3">
        <v>1392730000</v>
      </c>
      <c r="AY3">
        <v>1397715000</v>
      </c>
      <c r="AZ3" s="42" t="s">
        <v>106</v>
      </c>
      <c r="BA3" t="s">
        <v>207</v>
      </c>
      <c r="BB3" s="4">
        <f>100*(LOGEST(C3:K3)-1)</f>
        <v>1.7571271822949486</v>
      </c>
      <c r="BC3" s="4">
        <f>100*(LOGEST(L3:U3)-1)</f>
        <v>1.4645628882464345</v>
      </c>
      <c r="BD3" s="4">
        <f>100*(LOGEST(V3:AE3)-1)</f>
        <v>1.0975722993637138</v>
      </c>
      <c r="BE3" s="4">
        <f>100*(LOGEST(AF3:AO3)-1)</f>
        <v>0.58557649168722303</v>
      </c>
      <c r="BF3" s="4">
        <f>100*(LOGEST(AP3:AY3)-1)</f>
        <v>0.50172656158387063</v>
      </c>
      <c r="BG3" s="4">
        <f>100*LN(2)/BB3</f>
        <v>39.447752419073026</v>
      </c>
      <c r="BH3" s="4">
        <f>100*LN(2)/BC3</f>
        <v>47.327921943309065</v>
      </c>
      <c r="BI3" s="4">
        <f>100*LN(2)/BD3</f>
        <v>63.152758224836539</v>
      </c>
      <c r="BJ3" s="4">
        <f>100*LN(2)/BE3</f>
        <v>118.37004907126286</v>
      </c>
      <c r="BK3" s="4">
        <f>100*LN(2)/BF3</f>
        <v>138.15237893162171</v>
      </c>
    </row>
    <row r="4" spans="1:63" x14ac:dyDescent="0.35">
      <c r="A4" t="s">
        <v>200</v>
      </c>
      <c r="B4" t="s">
        <v>208</v>
      </c>
      <c r="C4">
        <v>200195366514.75421</v>
      </c>
      <c r="D4">
        <v>207822809975.47183</v>
      </c>
      <c r="E4">
        <v>223949860032.98608</v>
      </c>
      <c r="F4">
        <v>229123101800.84796</v>
      </c>
      <c r="G4">
        <v>249102636278.97058</v>
      </c>
      <c r="H4">
        <v>245191724882.53876</v>
      </c>
      <c r="I4">
        <v>263752738454.11594</v>
      </c>
      <c r="J4">
        <v>293626189157.3609</v>
      </c>
      <c r="K4">
        <v>315941779533.32007</v>
      </c>
      <c r="L4">
        <v>340606379422.53833</v>
      </c>
      <c r="M4">
        <v>358223950771.98065</v>
      </c>
      <c r="N4">
        <v>390229205390.1322</v>
      </c>
      <c r="O4">
        <v>432511376628.79279</v>
      </c>
      <c r="P4">
        <v>497990016810.88379</v>
      </c>
      <c r="Q4">
        <v>564936787938.76123</v>
      </c>
      <c r="R4">
        <v>615440492473.82788</v>
      </c>
      <c r="S4">
        <v>687378908817.3811</v>
      </c>
      <c r="T4">
        <v>764602596565.76758</v>
      </c>
      <c r="U4">
        <v>796607851183.91907</v>
      </c>
      <c r="V4">
        <v>827732227234.59924</v>
      </c>
      <c r="W4">
        <v>904662288793.82825</v>
      </c>
      <c r="X4">
        <v>1033270559644.7527</v>
      </c>
      <c r="Y4">
        <v>1176560139953.5439</v>
      </c>
      <c r="Z4">
        <v>1330126636882.8491</v>
      </c>
      <c r="AA4">
        <v>1475765226704.8931</v>
      </c>
      <c r="AB4">
        <v>1622284695094.4187</v>
      </c>
      <c r="AC4">
        <v>1772034051564.6758</v>
      </c>
      <c r="AD4">
        <v>1910919239036.1001</v>
      </c>
      <c r="AE4">
        <v>2057438707425.626</v>
      </c>
      <c r="AF4">
        <v>2232146289974.2549</v>
      </c>
      <c r="AG4">
        <v>2418305293900.0166</v>
      </c>
      <c r="AH4">
        <v>2639112188146.3574</v>
      </c>
      <c r="AI4">
        <v>2903963010766.292</v>
      </c>
      <c r="AJ4">
        <v>3197589199923.6548</v>
      </c>
      <c r="AK4">
        <v>3561979300667.9463</v>
      </c>
      <c r="AL4">
        <v>4015044510537.7495</v>
      </c>
      <c r="AM4">
        <v>4586441074637.9746</v>
      </c>
      <c r="AN4">
        <v>5029229367887.2695</v>
      </c>
      <c r="AO4">
        <v>5501967532430.6172</v>
      </c>
      <c r="AP4">
        <v>6087164527421.2373</v>
      </c>
      <c r="AQ4">
        <v>6668544381952.8125</v>
      </c>
      <c r="AR4">
        <v>7192667129598.6992</v>
      </c>
      <c r="AS4">
        <v>7751437767565.167</v>
      </c>
      <c r="AT4">
        <v>8326945098313.5908</v>
      </c>
      <c r="AU4">
        <v>8913316598060.8359</v>
      </c>
      <c r="AV4">
        <v>9523765445318.9844</v>
      </c>
      <c r="AW4">
        <v>10185305249490.527</v>
      </c>
      <c r="AX4">
        <v>10872977784497.066</v>
      </c>
      <c r="AY4">
        <v>11537160224371.016</v>
      </c>
      <c r="AZ4" s="42" t="s">
        <v>200</v>
      </c>
      <c r="BA4" t="s">
        <v>209</v>
      </c>
      <c r="BB4" s="4">
        <f t="shared" ref="BB4:BB17" si="1">100*(LOGEST(C4:K4)-1)</f>
        <v>5.5781634025793725</v>
      </c>
      <c r="BC4" s="4">
        <f t="shared" ref="BC4:BC17" si="2">100*(LOGEST(L4:U4)-1)</f>
        <v>10.831796095320012</v>
      </c>
      <c r="BD4" s="4">
        <f t="shared" ref="BD4:BD17" si="3">100*(LOGEST(V4:AE4)-1)</f>
        <v>10.982785519511729</v>
      </c>
      <c r="BE4" s="4">
        <f t="shared" ref="BE4:BF17" si="4">100*(LOGEST(AF4:AO4)-1)</f>
        <v>10.911517691837314</v>
      </c>
      <c r="BF4" s="4">
        <f t="shared" ref="BF4:BF17" si="5">100*(LOGEST(AP4:AY4)-1)</f>
        <v>7.284542719505116</v>
      </c>
      <c r="BG4" s="4">
        <f t="shared" ref="BG4:BG16" si="6">100*LN(2)/BB4</f>
        <v>12.426082395496524</v>
      </c>
      <c r="BH4" s="4">
        <f t="shared" ref="BH4:BH16" si="7">100*LN(2)/BC4</f>
        <v>6.3991897046458126</v>
      </c>
      <c r="BI4" s="4">
        <f t="shared" ref="BI4:BI16" si="8">100*LN(2)/BD4</f>
        <v>6.3112147581186777</v>
      </c>
      <c r="BJ4" s="4">
        <f t="shared" ref="BJ4:BJ17" si="9">100*LN(2)/BE4</f>
        <v>6.3524360234367281</v>
      </c>
      <c r="BK4" s="4">
        <f t="shared" ref="BK4:BK17" si="10">100*LN(2)/BF4</f>
        <v>9.5153149243530706</v>
      </c>
    </row>
    <row r="5" spans="1:63" x14ac:dyDescent="0.35">
      <c r="B5" t="s">
        <v>210</v>
      </c>
      <c r="C5" s="3">
        <f>C4/C3</f>
        <v>238.01471458944391</v>
      </c>
      <c r="D5" s="3">
        <f t="shared" ref="D5:AY5" si="11">D4/D3</f>
        <v>241.08535662966699</v>
      </c>
      <c r="E5" s="3">
        <f t="shared" si="11"/>
        <v>253.92867999295427</v>
      </c>
      <c r="F5" s="3">
        <f t="shared" si="11"/>
        <v>254.48225890025876</v>
      </c>
      <c r="G5" s="3">
        <f t="shared" si="11"/>
        <v>271.8288906846617</v>
      </c>
      <c r="H5" s="3">
        <f t="shared" si="11"/>
        <v>263.4529673117529</v>
      </c>
      <c r="I5" s="3">
        <f t="shared" si="11"/>
        <v>279.56048614307616</v>
      </c>
      <c r="J5" s="3">
        <f t="shared" si="11"/>
        <v>307.08736374722031</v>
      </c>
      <c r="K5" s="3">
        <f t="shared" si="11"/>
        <v>326.04762569163222</v>
      </c>
      <c r="L5" s="3">
        <f t="shared" si="11"/>
        <v>347.120087871446</v>
      </c>
      <c r="M5" s="3">
        <f t="shared" si="11"/>
        <v>360.42796779504738</v>
      </c>
      <c r="N5" s="3">
        <f t="shared" si="11"/>
        <v>386.89034174090818</v>
      </c>
      <c r="O5" s="3">
        <f t="shared" si="11"/>
        <v>422.65919088916633</v>
      </c>
      <c r="P5" s="3">
        <f t="shared" si="11"/>
        <v>480.30286384962147</v>
      </c>
      <c r="Q5" s="3">
        <f t="shared" si="11"/>
        <v>537.50265255248257</v>
      </c>
      <c r="R5" s="3">
        <f t="shared" si="11"/>
        <v>576.90875661922951</v>
      </c>
      <c r="S5" s="3">
        <f t="shared" si="11"/>
        <v>634.09291103827934</v>
      </c>
      <c r="T5" s="3">
        <f t="shared" si="11"/>
        <v>694.06479177742756</v>
      </c>
      <c r="U5" s="3">
        <f t="shared" si="11"/>
        <v>712.11536332536457</v>
      </c>
      <c r="V5" s="3">
        <f t="shared" si="11"/>
        <v>729.1606453878436</v>
      </c>
      <c r="W5" s="3">
        <f t="shared" si="11"/>
        <v>786.12965883472793</v>
      </c>
      <c r="X5" s="3">
        <f t="shared" si="11"/>
        <v>886.95035893177737</v>
      </c>
      <c r="Y5" s="3">
        <f t="shared" si="11"/>
        <v>998.40478934315195</v>
      </c>
      <c r="Z5" s="3">
        <f t="shared" si="11"/>
        <v>1116.0325354456356</v>
      </c>
      <c r="AA5" s="3">
        <f t="shared" si="11"/>
        <v>1224.8488213975068</v>
      </c>
      <c r="AB5" s="3">
        <f t="shared" si="11"/>
        <v>1332.4173094282935</v>
      </c>
      <c r="AC5" s="3">
        <f t="shared" si="11"/>
        <v>1440.5902498340961</v>
      </c>
      <c r="AD5" s="3">
        <f t="shared" si="11"/>
        <v>1538.6628438977082</v>
      </c>
      <c r="AE5" s="3">
        <f t="shared" si="11"/>
        <v>1642.3574877572878</v>
      </c>
      <c r="AF5" s="3">
        <f t="shared" si="11"/>
        <v>1767.8336270085852</v>
      </c>
      <c r="AG5" s="3">
        <f t="shared" si="11"/>
        <v>1901.4076297519491</v>
      </c>
      <c r="AH5" s="3">
        <f t="shared" si="11"/>
        <v>2061.1622837756618</v>
      </c>
      <c r="AI5" s="3">
        <f t="shared" si="11"/>
        <v>2253.9296885798603</v>
      </c>
      <c r="AJ5" s="3">
        <f t="shared" si="11"/>
        <v>2467.1328433336457</v>
      </c>
      <c r="AK5" s="3">
        <f t="shared" si="11"/>
        <v>2732.1658796888491</v>
      </c>
      <c r="AL5" s="3">
        <f t="shared" si="11"/>
        <v>3062.534904530632</v>
      </c>
      <c r="AM5" s="3">
        <f t="shared" si="11"/>
        <v>3480.1527254942384</v>
      </c>
      <c r="AN5" s="3">
        <f t="shared" si="11"/>
        <v>3796.6333633189543</v>
      </c>
      <c r="AO5" s="3">
        <f t="shared" si="11"/>
        <v>4132.9023124187743</v>
      </c>
      <c r="AP5" s="3">
        <f t="shared" si="11"/>
        <v>4550.4535958385723</v>
      </c>
      <c r="AQ5" s="3">
        <f t="shared" si="11"/>
        <v>4961.2346885738825</v>
      </c>
      <c r="AR5" s="3">
        <f t="shared" si="11"/>
        <v>5325.1601061666024</v>
      </c>
      <c r="AS5" s="3">
        <f t="shared" si="11"/>
        <v>5710.5878733775116</v>
      </c>
      <c r="AT5" s="3">
        <f t="shared" si="11"/>
        <v>6103.590270484282</v>
      </c>
      <c r="AU5" s="3">
        <f t="shared" si="11"/>
        <v>6500.2819372973236</v>
      </c>
      <c r="AV5" s="3">
        <f t="shared" si="11"/>
        <v>6907.9620105819649</v>
      </c>
      <c r="AW5" s="3">
        <f t="shared" si="11"/>
        <v>7346.6113549821857</v>
      </c>
      <c r="AX5" s="3">
        <f t="shared" si="11"/>
        <v>7806.9530953573676</v>
      </c>
      <c r="AY5" s="3">
        <f t="shared" si="11"/>
        <v>8254.3009299971854</v>
      </c>
      <c r="AZ5" s="42"/>
      <c r="BA5" t="s">
        <v>211</v>
      </c>
      <c r="BB5" s="4">
        <f t="shared" si="1"/>
        <v>3.7550551259561527</v>
      </c>
      <c r="BC5" s="4">
        <f t="shared" si="2"/>
        <v>9.2320244038213595</v>
      </c>
      <c r="BD5" s="4">
        <f t="shared" si="3"/>
        <v>9.7778937667034818</v>
      </c>
      <c r="BE5" s="4">
        <f t="shared" si="4"/>
        <v>10.265826930965073</v>
      </c>
      <c r="BF5" s="4">
        <f t="shared" si="5"/>
        <v>6.7489548587654991</v>
      </c>
      <c r="BG5" s="4">
        <f t="shared" si="6"/>
        <v>18.45904140710714</v>
      </c>
      <c r="BH5" s="4">
        <f t="shared" si="7"/>
        <v>7.5080735301461603</v>
      </c>
      <c r="BI5" s="4">
        <f t="shared" si="8"/>
        <v>7.0889211633727216</v>
      </c>
      <c r="BJ5" s="4">
        <f t="shared" si="9"/>
        <v>6.7519858382687907</v>
      </c>
      <c r="BK5" s="4">
        <f t="shared" si="10"/>
        <v>10.270437350157858</v>
      </c>
    </row>
    <row r="6" spans="1:63" x14ac:dyDescent="0.35">
      <c r="A6" t="s">
        <v>154</v>
      </c>
      <c r="B6" t="s">
        <v>207</v>
      </c>
      <c r="C6">
        <v>567868018</v>
      </c>
      <c r="D6">
        <v>581087256</v>
      </c>
      <c r="E6">
        <v>594770134</v>
      </c>
      <c r="F6">
        <v>608802600</v>
      </c>
      <c r="G6">
        <v>623102897</v>
      </c>
      <c r="H6">
        <v>637630087</v>
      </c>
      <c r="I6">
        <v>652408776</v>
      </c>
      <c r="J6">
        <v>667499806</v>
      </c>
      <c r="K6">
        <v>682995354</v>
      </c>
      <c r="L6">
        <v>698952844</v>
      </c>
      <c r="M6">
        <v>715384993</v>
      </c>
      <c r="N6">
        <v>732239504</v>
      </c>
      <c r="O6">
        <v>749428958</v>
      </c>
      <c r="P6">
        <v>766833410</v>
      </c>
      <c r="Q6">
        <v>784360008</v>
      </c>
      <c r="R6">
        <v>801975244</v>
      </c>
      <c r="S6">
        <v>819682102</v>
      </c>
      <c r="T6">
        <v>837468930</v>
      </c>
      <c r="U6">
        <v>855334678</v>
      </c>
      <c r="V6">
        <v>873277798</v>
      </c>
      <c r="W6">
        <v>891273209</v>
      </c>
      <c r="X6">
        <v>909307016</v>
      </c>
      <c r="Y6">
        <v>927403860</v>
      </c>
      <c r="Z6">
        <v>945601831</v>
      </c>
      <c r="AA6">
        <v>963922588</v>
      </c>
      <c r="AB6">
        <v>982365243</v>
      </c>
      <c r="AC6">
        <v>1000900030</v>
      </c>
      <c r="AD6">
        <v>1019483581</v>
      </c>
      <c r="AE6">
        <v>1038058156</v>
      </c>
      <c r="AF6">
        <v>1056575549</v>
      </c>
      <c r="AG6">
        <v>1075000085</v>
      </c>
      <c r="AH6">
        <v>1093317189</v>
      </c>
      <c r="AI6">
        <v>1111523144</v>
      </c>
      <c r="AJ6">
        <v>1129623456</v>
      </c>
      <c r="AK6">
        <v>1147609927</v>
      </c>
      <c r="AL6">
        <v>1165486291</v>
      </c>
      <c r="AM6">
        <v>1183209472</v>
      </c>
      <c r="AN6">
        <v>1200669765</v>
      </c>
      <c r="AO6">
        <v>1217726215</v>
      </c>
      <c r="AP6">
        <v>1234281170</v>
      </c>
      <c r="AQ6">
        <v>1250288729</v>
      </c>
      <c r="AR6">
        <v>1265782790</v>
      </c>
      <c r="AS6">
        <v>1280846129</v>
      </c>
      <c r="AT6">
        <v>1295604184</v>
      </c>
      <c r="AU6">
        <v>1310152403</v>
      </c>
      <c r="AV6">
        <v>1324509589</v>
      </c>
      <c r="AW6">
        <v>1338658835</v>
      </c>
      <c r="AX6">
        <v>1352617328</v>
      </c>
      <c r="AY6">
        <v>1366417754</v>
      </c>
      <c r="AZ6" s="42" t="s">
        <v>154</v>
      </c>
      <c r="BA6" t="s">
        <v>207</v>
      </c>
      <c r="BB6" s="4">
        <f t="shared" si="1"/>
        <v>2.3361494672699212</v>
      </c>
      <c r="BC6" s="4">
        <f t="shared" si="2"/>
        <v>2.273997802535721</v>
      </c>
      <c r="BD6" s="4">
        <f t="shared" si="3"/>
        <v>1.9387085560877981</v>
      </c>
      <c r="BE6" s="4">
        <f t="shared" si="4"/>
        <v>1.5910531450921805</v>
      </c>
      <c r="BF6" s="4">
        <f t="shared" si="5"/>
        <v>1.1321921296773452</v>
      </c>
      <c r="BG6" s="4">
        <f t="shared" si="6"/>
        <v>29.670497982732812</v>
      </c>
      <c r="BH6" s="4">
        <f t="shared" si="7"/>
        <v>30.481435812603738</v>
      </c>
      <c r="BI6" s="4">
        <f t="shared" si="8"/>
        <v>35.753036648204429</v>
      </c>
      <c r="BJ6" s="4">
        <f t="shared" si="9"/>
        <v>43.565306583130294</v>
      </c>
      <c r="BK6" s="4">
        <f t="shared" si="10"/>
        <v>61.221692183770969</v>
      </c>
    </row>
    <row r="7" spans="1:63" x14ac:dyDescent="0.35">
      <c r="A7" t="s">
        <v>200</v>
      </c>
      <c r="B7" t="s">
        <v>208</v>
      </c>
      <c r="C7">
        <v>223473824717.61673</v>
      </c>
      <c r="D7">
        <v>222237341112.6337</v>
      </c>
      <c r="E7">
        <v>229561219659.35941</v>
      </c>
      <c r="F7">
        <v>232282292035.6615</v>
      </c>
      <c r="G7">
        <v>253535917382.89853</v>
      </c>
      <c r="H7">
        <v>257752482445.01346</v>
      </c>
      <c r="I7">
        <v>276451818260.54694</v>
      </c>
      <c r="J7">
        <v>292244217089.30957</v>
      </c>
      <c r="K7">
        <v>276935931059.83551</v>
      </c>
      <c r="L7">
        <v>295589841122.92651</v>
      </c>
      <c r="M7">
        <v>313343568872.08826</v>
      </c>
      <c r="N7">
        <v>324234555451.75629</v>
      </c>
      <c r="O7">
        <v>347867664947.46533</v>
      </c>
      <c r="P7">
        <v>361158776510.80475</v>
      </c>
      <c r="Q7">
        <v>380135139299.92358</v>
      </c>
      <c r="R7">
        <v>398292538163.16437</v>
      </c>
      <c r="S7">
        <v>414086253764.64392</v>
      </c>
      <c r="T7">
        <v>453953579378.03558</v>
      </c>
      <c r="U7">
        <v>480951757294.5954</v>
      </c>
      <c r="V7">
        <v>507565004254.755</v>
      </c>
      <c r="W7">
        <v>512929110762.33813</v>
      </c>
      <c r="X7">
        <v>541049915924.76227</v>
      </c>
      <c r="Y7">
        <v>566753986666.96497</v>
      </c>
      <c r="Z7">
        <v>604493704287.7417</v>
      </c>
      <c r="AA7">
        <v>650281030594.28772</v>
      </c>
      <c r="AB7">
        <v>699374141678.85815</v>
      </c>
      <c r="AC7">
        <v>727697541481.73096</v>
      </c>
      <c r="AD7">
        <v>772701383365.47253</v>
      </c>
      <c r="AE7">
        <v>841052658954.87341</v>
      </c>
      <c r="AF7">
        <v>873357417209.46936</v>
      </c>
      <c r="AG7">
        <v>915487884378.97876</v>
      </c>
      <c r="AH7">
        <v>950312817570.94031</v>
      </c>
      <c r="AI7">
        <v>1025011030242.8983</v>
      </c>
      <c r="AJ7">
        <v>1106222004443.918</v>
      </c>
      <c r="AK7">
        <v>1193872737485.7722</v>
      </c>
      <c r="AL7">
        <v>1290107626116.8452</v>
      </c>
      <c r="AM7">
        <v>1388940385493.7542</v>
      </c>
      <c r="AN7">
        <v>1431812781420.8586</v>
      </c>
      <c r="AO7">
        <v>1544380310593.3528</v>
      </c>
      <c r="AP7">
        <v>1675615335600.5637</v>
      </c>
      <c r="AQ7">
        <v>1763440111904.0454</v>
      </c>
      <c r="AR7">
        <v>1859659734290.5593</v>
      </c>
      <c r="AS7">
        <v>1978419583617.946</v>
      </c>
      <c r="AT7">
        <v>2125024977747.6804</v>
      </c>
      <c r="AU7">
        <v>2294947360719.6392</v>
      </c>
      <c r="AV7">
        <v>2484425233783.48</v>
      </c>
      <c r="AW7">
        <v>2659423696537.0752</v>
      </c>
      <c r="AX7">
        <v>2822169439126.9565</v>
      </c>
      <c r="AY7">
        <v>2963951659664.4067</v>
      </c>
      <c r="AZ7" s="42" t="s">
        <v>200</v>
      </c>
      <c r="BA7" t="s">
        <v>209</v>
      </c>
      <c r="BB7" s="4">
        <f t="shared" si="1"/>
        <v>3.6574285853993027</v>
      </c>
      <c r="BC7" s="4">
        <f t="shared" si="2"/>
        <v>5.3863272587776123</v>
      </c>
      <c r="BD7" s="4">
        <f t="shared" si="3"/>
        <v>5.9902647300905443</v>
      </c>
      <c r="BE7" s="4">
        <f t="shared" si="4"/>
        <v>6.8452163647402253</v>
      </c>
      <c r="BF7" s="4">
        <f t="shared" si="5"/>
        <v>6.8767422145366464</v>
      </c>
      <c r="BG7" s="4">
        <f t="shared" si="6"/>
        <v>18.951762539589559</v>
      </c>
      <c r="BH7" s="4">
        <f t="shared" si="7"/>
        <v>12.868642161138386</v>
      </c>
      <c r="BI7" s="4">
        <f t="shared" si="8"/>
        <v>11.571227847044888</v>
      </c>
      <c r="BJ7" s="4">
        <f t="shared" si="9"/>
        <v>10.126008348404486</v>
      </c>
      <c r="BK7" s="4">
        <f t="shared" si="10"/>
        <v>10.079586509651495</v>
      </c>
    </row>
    <row r="8" spans="1:63" x14ac:dyDescent="0.35">
      <c r="B8" t="s">
        <v>210</v>
      </c>
      <c r="C8" s="3">
        <f>C7/C6</f>
        <v>393.53127422931703</v>
      </c>
      <c r="D8" s="3">
        <f t="shared" ref="D8:AY8" si="12">D7/D6</f>
        <v>382.45089496960799</v>
      </c>
      <c r="E8" s="3">
        <f t="shared" si="12"/>
        <v>385.96628602632461</v>
      </c>
      <c r="F8" s="3">
        <f t="shared" si="12"/>
        <v>381.5395861247332</v>
      </c>
      <c r="G8" s="3">
        <f t="shared" si="12"/>
        <v>406.89253509103577</v>
      </c>
      <c r="H8" s="3">
        <f t="shared" si="12"/>
        <v>404.23513209315274</v>
      </c>
      <c r="I8" s="3">
        <f t="shared" si="12"/>
        <v>423.74018932655639</v>
      </c>
      <c r="J8" s="3">
        <f t="shared" si="12"/>
        <v>437.81917906551359</v>
      </c>
      <c r="K8" s="3">
        <f t="shared" si="12"/>
        <v>405.47264258526053</v>
      </c>
      <c r="L8" s="3">
        <f t="shared" si="12"/>
        <v>422.90383916504459</v>
      </c>
      <c r="M8" s="3">
        <f t="shared" si="12"/>
        <v>438.00690808185328</v>
      </c>
      <c r="N8" s="3">
        <f t="shared" si="12"/>
        <v>442.79850196631332</v>
      </c>
      <c r="O8" s="3">
        <f t="shared" si="12"/>
        <v>464.17697265904866</v>
      </c>
      <c r="P8" s="3">
        <f t="shared" si="12"/>
        <v>470.97423221401471</v>
      </c>
      <c r="Q8" s="3">
        <f t="shared" si="12"/>
        <v>484.64370368551937</v>
      </c>
      <c r="R8" s="3">
        <f t="shared" si="12"/>
        <v>496.63944260499437</v>
      </c>
      <c r="S8" s="3">
        <f t="shared" si="12"/>
        <v>505.1790843722045</v>
      </c>
      <c r="T8" s="3">
        <f t="shared" si="12"/>
        <v>542.05423403353677</v>
      </c>
      <c r="U8" s="3">
        <f t="shared" si="12"/>
        <v>562.29657193274159</v>
      </c>
      <c r="V8" s="3">
        <f t="shared" si="12"/>
        <v>581.21826229544774</v>
      </c>
      <c r="W8" s="3">
        <f t="shared" si="12"/>
        <v>575.50154720553053</v>
      </c>
      <c r="X8" s="3">
        <f t="shared" si="12"/>
        <v>595.01346234500215</v>
      </c>
      <c r="Y8" s="3">
        <f t="shared" si="12"/>
        <v>611.11885674808923</v>
      </c>
      <c r="Z8" s="3">
        <f t="shared" si="12"/>
        <v>639.26875400449785</v>
      </c>
      <c r="AA8" s="3">
        <f t="shared" si="12"/>
        <v>674.61955834391938</v>
      </c>
      <c r="AB8" s="3">
        <f t="shared" si="12"/>
        <v>711.92883366177705</v>
      </c>
      <c r="AC8" s="3">
        <f t="shared" si="12"/>
        <v>727.04318080770861</v>
      </c>
      <c r="AD8" s="3">
        <f t="shared" si="12"/>
        <v>757.93411268824798</v>
      </c>
      <c r="AE8" s="3">
        <f t="shared" si="12"/>
        <v>810.21728319706335</v>
      </c>
      <c r="AF8" s="3">
        <f t="shared" si="12"/>
        <v>826.59249311235897</v>
      </c>
      <c r="AG8" s="3">
        <f t="shared" si="12"/>
        <v>851.61656929448407</v>
      </c>
      <c r="AH8" s="3">
        <f t="shared" si="12"/>
        <v>869.20138742183474</v>
      </c>
      <c r="AI8" s="3">
        <f t="shared" si="12"/>
        <v>922.167960042853</v>
      </c>
      <c r="AJ8" s="3">
        <f t="shared" si="12"/>
        <v>979.28384770005869</v>
      </c>
      <c r="AK8" s="3">
        <f t="shared" si="12"/>
        <v>1040.3123129186492</v>
      </c>
      <c r="AL8" s="3">
        <f t="shared" si="12"/>
        <v>1106.9264701602956</v>
      </c>
      <c r="AM8" s="3">
        <f t="shared" si="12"/>
        <v>1173.8753097927822</v>
      </c>
      <c r="AN8" s="3">
        <f t="shared" si="12"/>
        <v>1192.5117323337101</v>
      </c>
      <c r="AO8" s="3">
        <f t="shared" si="12"/>
        <v>1268.2492103476254</v>
      </c>
      <c r="AP8" s="3">
        <f t="shared" si="12"/>
        <v>1357.5637191326218</v>
      </c>
      <c r="AQ8" s="3">
        <f t="shared" si="12"/>
        <v>1410.4263047420029</v>
      </c>
      <c r="AR8" s="3">
        <f t="shared" si="12"/>
        <v>1469.177610078392</v>
      </c>
      <c r="AS8" s="3">
        <f t="shared" si="12"/>
        <v>1544.6192472491332</v>
      </c>
      <c r="AT8" s="3">
        <f t="shared" si="12"/>
        <v>1640.1807002405299</v>
      </c>
      <c r="AU8" s="3">
        <f t="shared" si="12"/>
        <v>1751.6644288593036</v>
      </c>
      <c r="AV8" s="3">
        <f t="shared" si="12"/>
        <v>1875.732161108182</v>
      </c>
      <c r="AW8" s="3">
        <f t="shared" si="12"/>
        <v>1986.6329097488647</v>
      </c>
      <c r="AX8" s="3">
        <f t="shared" si="12"/>
        <v>2086.4507504867306</v>
      </c>
      <c r="AY8" s="3">
        <f t="shared" si="12"/>
        <v>2169.1401849747972</v>
      </c>
      <c r="AZ8" s="42"/>
      <c r="BA8" t="s">
        <v>211</v>
      </c>
      <c r="BB8" s="4">
        <f t="shared" si="1"/>
        <v>1.2911167021698144</v>
      </c>
      <c r="BC8" s="4">
        <f t="shared" si="2"/>
        <v>3.0431287747751501</v>
      </c>
      <c r="BD8" s="4">
        <f t="shared" si="3"/>
        <v>3.9745021605541497</v>
      </c>
      <c r="BE8" s="4">
        <f t="shared" si="4"/>
        <v>5.1718759250818147</v>
      </c>
      <c r="BF8" s="4">
        <f t="shared" si="5"/>
        <v>5.6802388674551008</v>
      </c>
      <c r="BG8" s="4">
        <f t="shared" si="6"/>
        <v>53.685865839630274</v>
      </c>
      <c r="BH8" s="4">
        <f t="shared" si="7"/>
        <v>22.777451493526112</v>
      </c>
      <c r="BI8" s="4">
        <f t="shared" si="8"/>
        <v>17.43984913228233</v>
      </c>
      <c r="BJ8" s="4">
        <f t="shared" si="9"/>
        <v>13.402239160425728</v>
      </c>
      <c r="BK8" s="4">
        <f t="shared" si="10"/>
        <v>12.202782255009177</v>
      </c>
    </row>
    <row r="9" spans="1:63" x14ac:dyDescent="0.35">
      <c r="A9" t="s">
        <v>139</v>
      </c>
      <c r="B9" t="s">
        <v>207</v>
      </c>
      <c r="C9">
        <v>97482920</v>
      </c>
      <c r="D9">
        <v>99859383</v>
      </c>
      <c r="E9">
        <v>102259497</v>
      </c>
      <c r="F9">
        <v>104706198</v>
      </c>
      <c r="G9">
        <v>107216205</v>
      </c>
      <c r="H9">
        <v>109790938</v>
      </c>
      <c r="I9">
        <v>112425392</v>
      </c>
      <c r="J9">
        <v>115121153</v>
      </c>
      <c r="K9">
        <v>117878411</v>
      </c>
      <c r="L9">
        <v>120694009</v>
      </c>
      <c r="M9">
        <v>123570327</v>
      </c>
      <c r="N9">
        <v>126498314</v>
      </c>
      <c r="O9">
        <v>129448819</v>
      </c>
      <c r="P9">
        <v>132383568</v>
      </c>
      <c r="Q9">
        <v>135274080</v>
      </c>
      <c r="R9">
        <v>138108912</v>
      </c>
      <c r="S9">
        <v>140891602</v>
      </c>
      <c r="T9">
        <v>143627503</v>
      </c>
      <c r="U9">
        <v>146328304</v>
      </c>
      <c r="V9">
        <v>149003223</v>
      </c>
      <c r="W9">
        <v>151648011</v>
      </c>
      <c r="X9">
        <v>154259380</v>
      </c>
      <c r="Y9">
        <v>156849078</v>
      </c>
      <c r="Z9">
        <v>159432716</v>
      </c>
      <c r="AA9">
        <v>162019896</v>
      </c>
      <c r="AB9">
        <v>164614688</v>
      </c>
      <c r="AC9">
        <v>167209040</v>
      </c>
      <c r="AD9">
        <v>169785250</v>
      </c>
      <c r="AE9">
        <v>172318675</v>
      </c>
      <c r="AF9">
        <v>174790340</v>
      </c>
      <c r="AG9">
        <v>177196054</v>
      </c>
      <c r="AH9">
        <v>179537520</v>
      </c>
      <c r="AI9">
        <v>181809246</v>
      </c>
      <c r="AJ9">
        <v>184006481</v>
      </c>
      <c r="AK9">
        <v>186127103</v>
      </c>
      <c r="AL9">
        <v>188167356</v>
      </c>
      <c r="AM9">
        <v>190130443</v>
      </c>
      <c r="AN9">
        <v>192030362</v>
      </c>
      <c r="AO9">
        <v>193886508</v>
      </c>
      <c r="AP9">
        <v>195713635</v>
      </c>
      <c r="AQ9">
        <v>197514534</v>
      </c>
      <c r="AR9">
        <v>199287296</v>
      </c>
      <c r="AS9">
        <v>201035903</v>
      </c>
      <c r="AT9">
        <v>202763735</v>
      </c>
      <c r="AU9">
        <v>204471769</v>
      </c>
      <c r="AV9">
        <v>206163058</v>
      </c>
      <c r="AW9">
        <v>207833831</v>
      </c>
      <c r="AX9">
        <v>209469333</v>
      </c>
      <c r="AY9">
        <v>211049527</v>
      </c>
      <c r="AZ9" s="42" t="s">
        <v>139</v>
      </c>
      <c r="BA9" t="s">
        <v>207</v>
      </c>
      <c r="BB9" s="4">
        <f t="shared" si="1"/>
        <v>2.4009429626374645</v>
      </c>
      <c r="BC9" s="4">
        <f t="shared" si="2"/>
        <v>2.1692027253765955</v>
      </c>
      <c r="BD9" s="4">
        <f t="shared" si="3"/>
        <v>1.6272297918217049</v>
      </c>
      <c r="BE9" s="4">
        <f t="shared" si="4"/>
        <v>1.1564294146026111</v>
      </c>
      <c r="BF9" s="4">
        <f t="shared" si="5"/>
        <v>0.84244750248794187</v>
      </c>
      <c r="BG9" s="4">
        <f t="shared" si="6"/>
        <v>28.869789551290083</v>
      </c>
      <c r="BH9" s="4">
        <f t="shared" si="7"/>
        <v>31.954006532036232</v>
      </c>
      <c r="BI9" s="4">
        <f t="shared" si="8"/>
        <v>42.596760706056031</v>
      </c>
      <c r="BJ9" s="4">
        <f t="shared" si="9"/>
        <v>59.938563634524513</v>
      </c>
      <c r="BK9" s="4">
        <f t="shared" si="10"/>
        <v>82.277789240625893</v>
      </c>
    </row>
    <row r="10" spans="1:63" x14ac:dyDescent="0.35">
      <c r="A10" t="s">
        <v>200</v>
      </c>
      <c r="B10" t="s">
        <v>208</v>
      </c>
      <c r="C10">
        <v>497982078591.11554</v>
      </c>
      <c r="D10">
        <v>558002873764.33569</v>
      </c>
      <c r="E10">
        <v>636004374891.99597</v>
      </c>
      <c r="F10">
        <v>693512655666.75146</v>
      </c>
      <c r="G10">
        <v>729638256284.46973</v>
      </c>
      <c r="H10">
        <v>801072834269.76404</v>
      </c>
      <c r="I10">
        <v>837972796917.59839</v>
      </c>
      <c r="J10">
        <v>865053643933.73633</v>
      </c>
      <c r="K10">
        <v>923585638585.23706</v>
      </c>
      <c r="L10">
        <v>1007733158115.6259</v>
      </c>
      <c r="M10">
        <v>963459840853.25098</v>
      </c>
      <c r="N10">
        <v>969050273738.54553</v>
      </c>
      <c r="O10">
        <v>936007660747.578</v>
      </c>
      <c r="P10">
        <v>985327244285.16907</v>
      </c>
      <c r="Q10">
        <v>1063619984888.4659</v>
      </c>
      <c r="R10">
        <v>1148585088075.6531</v>
      </c>
      <c r="S10">
        <v>1189929895357.3948</v>
      </c>
      <c r="T10">
        <v>1188708161986.9707</v>
      </c>
      <c r="U10">
        <v>1227691357100.5962</v>
      </c>
      <c r="V10">
        <v>1189604001251.2954</v>
      </c>
      <c r="W10">
        <v>1207590067132.7869</v>
      </c>
      <c r="X10">
        <v>1201951669565.7112</v>
      </c>
      <c r="Y10">
        <v>1258024746134.6064</v>
      </c>
      <c r="Z10">
        <v>1325134726637.1072</v>
      </c>
      <c r="AA10">
        <v>1383662367610.2771</v>
      </c>
      <c r="AB10">
        <v>1414207205945.8843</v>
      </c>
      <c r="AC10">
        <v>1462217362494.3149</v>
      </c>
      <c r="AD10">
        <v>1467161088733.5149</v>
      </c>
      <c r="AE10">
        <v>1474026486641.655</v>
      </c>
      <c r="AF10">
        <v>1538706023647.1121</v>
      </c>
      <c r="AG10">
        <v>1560092443326.512</v>
      </c>
      <c r="AH10">
        <v>1607729271032.2869</v>
      </c>
      <c r="AI10">
        <v>1626070712767.1663</v>
      </c>
      <c r="AJ10">
        <v>1719731810823.1008</v>
      </c>
      <c r="AK10">
        <v>1774799882787.6304</v>
      </c>
      <c r="AL10">
        <v>1845117253979.0815</v>
      </c>
      <c r="AM10">
        <v>1957113483856.2981</v>
      </c>
      <c r="AN10">
        <v>2056812669849.9316</v>
      </c>
      <c r="AO10">
        <v>2054224952705.7754</v>
      </c>
      <c r="AP10">
        <v>2208871646202.8193</v>
      </c>
      <c r="AQ10">
        <v>2296661602091.8599</v>
      </c>
      <c r="AR10">
        <v>2340783923772.1689</v>
      </c>
      <c r="AS10">
        <v>2411120883015.0068</v>
      </c>
      <c r="AT10">
        <v>2423271865109.1406</v>
      </c>
      <c r="AU10">
        <v>2337348378410.6416</v>
      </c>
      <c r="AV10">
        <v>2260778787687.5859</v>
      </c>
      <c r="AW10">
        <v>2290685930650.2959</v>
      </c>
      <c r="AX10">
        <v>2320859395463.8477</v>
      </c>
      <c r="AY10">
        <v>2347237948499.3184</v>
      </c>
      <c r="AZ10" s="42" t="s">
        <v>200</v>
      </c>
      <c r="BA10" t="s">
        <v>209</v>
      </c>
      <c r="BB10" s="4">
        <f t="shared" si="1"/>
        <v>7.7557650936141975</v>
      </c>
      <c r="BC10" s="4">
        <f t="shared" si="2"/>
        <v>3.0545983674849619</v>
      </c>
      <c r="BD10" s="4">
        <f t="shared" si="3"/>
        <v>2.8686476870324773</v>
      </c>
      <c r="BE10" s="4">
        <f t="shared" si="4"/>
        <v>3.6589164557540688</v>
      </c>
      <c r="BF10" s="4">
        <f t="shared" si="5"/>
        <v>0.17151808741109331</v>
      </c>
      <c r="BG10" s="4">
        <f t="shared" si="6"/>
        <v>8.9371863664444451</v>
      </c>
      <c r="BH10" s="4">
        <f t="shared" si="7"/>
        <v>22.691925326034134</v>
      </c>
      <c r="BI10" s="4">
        <f t="shared" si="8"/>
        <v>24.162854981922983</v>
      </c>
      <c r="BJ10" s="4">
        <f t="shared" si="9"/>
        <v>18.944055950495709</v>
      </c>
      <c r="BK10" s="4">
        <f t="shared" si="10"/>
        <v>404.12483081076761</v>
      </c>
    </row>
    <row r="11" spans="1:63" x14ac:dyDescent="0.35">
      <c r="B11" t="s">
        <v>210</v>
      </c>
      <c r="C11" s="3">
        <f>C10/C9</f>
        <v>5108.403385855856</v>
      </c>
      <c r="D11" s="3">
        <f t="shared" ref="D11:AY11" si="13">D10/D9</f>
        <v>5587.8862556594777</v>
      </c>
      <c r="E11" s="3">
        <f t="shared" si="13"/>
        <v>6219.5140163069254</v>
      </c>
      <c r="F11" s="3">
        <f t="shared" si="13"/>
        <v>6623.4155084759304</v>
      </c>
      <c r="G11" s="3">
        <f t="shared" si="13"/>
        <v>6805.2982875533571</v>
      </c>
      <c r="H11" s="3">
        <f t="shared" si="13"/>
        <v>7296.3474842501482</v>
      </c>
      <c r="I11" s="3">
        <f t="shared" si="13"/>
        <v>7453.5901722059225</v>
      </c>
      <c r="J11" s="3">
        <f t="shared" si="13"/>
        <v>7514.2892630143861</v>
      </c>
      <c r="K11" s="3">
        <f t="shared" si="13"/>
        <v>7835.0703131316986</v>
      </c>
      <c r="L11" s="3">
        <f t="shared" si="13"/>
        <v>8349.4878201918527</v>
      </c>
      <c r="M11" s="3">
        <f t="shared" si="13"/>
        <v>7796.8543439498299</v>
      </c>
      <c r="N11" s="3">
        <f t="shared" si="13"/>
        <v>7660.5785729171503</v>
      </c>
      <c r="O11" s="3">
        <f t="shared" si="13"/>
        <v>7230.7161083298724</v>
      </c>
      <c r="P11" s="3">
        <f t="shared" si="13"/>
        <v>7442.9724109352383</v>
      </c>
      <c r="Q11" s="3">
        <f t="shared" si="13"/>
        <v>7862.7035193177135</v>
      </c>
      <c r="R11" s="3">
        <f t="shared" si="13"/>
        <v>8316.5168086738176</v>
      </c>
      <c r="S11" s="3">
        <f t="shared" si="13"/>
        <v>8445.7120116882106</v>
      </c>
      <c r="T11" s="3">
        <f t="shared" si="13"/>
        <v>8276.3268674730825</v>
      </c>
      <c r="U11" s="3">
        <f t="shared" si="13"/>
        <v>8389.9787227807701</v>
      </c>
      <c r="V11" s="3">
        <f t="shared" si="13"/>
        <v>7983.7467760767522</v>
      </c>
      <c r="W11" s="3">
        <f t="shared" si="13"/>
        <v>7963.1118085207654</v>
      </c>
      <c r="X11" s="3">
        <f t="shared" si="13"/>
        <v>7791.7574254849924</v>
      </c>
      <c r="Y11" s="3">
        <f t="shared" si="13"/>
        <v>8020.606574012545</v>
      </c>
      <c r="Z11" s="3">
        <f t="shared" si="13"/>
        <v>8311.560888400767</v>
      </c>
      <c r="AA11" s="3">
        <f t="shared" si="13"/>
        <v>8540.0768780290855</v>
      </c>
      <c r="AB11" s="3">
        <f t="shared" si="13"/>
        <v>8591.0147091241597</v>
      </c>
      <c r="AC11" s="3">
        <f t="shared" si="13"/>
        <v>8744.8463461922565</v>
      </c>
      <c r="AD11" s="3">
        <f t="shared" si="13"/>
        <v>8641.2753094483469</v>
      </c>
      <c r="AE11" s="3">
        <f t="shared" si="13"/>
        <v>8554.0727761611161</v>
      </c>
      <c r="AF11" s="3">
        <f t="shared" si="13"/>
        <v>8803.1525291793132</v>
      </c>
      <c r="AG11" s="3">
        <f t="shared" si="13"/>
        <v>8804.3294876448654</v>
      </c>
      <c r="AH11" s="3">
        <f t="shared" si="13"/>
        <v>8954.837245341736</v>
      </c>
      <c r="AI11" s="3">
        <f t="shared" si="13"/>
        <v>8943.8284825578467</v>
      </c>
      <c r="AJ11" s="3">
        <f t="shared" si="13"/>
        <v>9346.039343163684</v>
      </c>
      <c r="AK11" s="3">
        <f t="shared" si="13"/>
        <v>9535.4188303657756</v>
      </c>
      <c r="AL11" s="3">
        <f t="shared" si="13"/>
        <v>9805.724506109771</v>
      </c>
      <c r="AM11" s="3">
        <f t="shared" si="13"/>
        <v>10293.530341462982</v>
      </c>
      <c r="AN11" s="3">
        <f t="shared" si="13"/>
        <v>10710.872220560266</v>
      </c>
      <c r="AO11" s="3">
        <f t="shared" si="13"/>
        <v>10594.986592392366</v>
      </c>
      <c r="AP11" s="3">
        <f t="shared" si="13"/>
        <v>11286.243016245748</v>
      </c>
      <c r="AQ11" s="3">
        <f t="shared" si="13"/>
        <v>11627.810650591717</v>
      </c>
      <c r="AR11" s="3">
        <f t="shared" si="13"/>
        <v>11745.775926289696</v>
      </c>
      <c r="AS11" s="3">
        <f t="shared" si="13"/>
        <v>11993.483984873124</v>
      </c>
      <c r="AT11" s="3">
        <f t="shared" si="13"/>
        <v>11951.209446349667</v>
      </c>
      <c r="AU11" s="3">
        <f t="shared" si="13"/>
        <v>11431.15448084494</v>
      </c>
      <c r="AV11" s="3">
        <f t="shared" si="13"/>
        <v>10965.974261439147</v>
      </c>
      <c r="AW11" s="3">
        <f t="shared" si="13"/>
        <v>11021.718262270284</v>
      </c>
      <c r="AX11" s="3">
        <f t="shared" si="13"/>
        <v>11079.709675037957</v>
      </c>
      <c r="AY11" s="3">
        <f t="shared" si="13"/>
        <v>11121.7399151021</v>
      </c>
      <c r="AZ11" s="42"/>
      <c r="BA11" t="s">
        <v>211</v>
      </c>
      <c r="BB11" s="4">
        <f t="shared" si="1"/>
        <v>5.2292703329211987</v>
      </c>
      <c r="BC11" s="4">
        <f t="shared" si="2"/>
        <v>0.86659738795089591</v>
      </c>
      <c r="BD11" s="4">
        <f t="shared" si="3"/>
        <v>1.2215406222857661</v>
      </c>
      <c r="BE11" s="4">
        <f t="shared" si="4"/>
        <v>2.4738783838392342</v>
      </c>
      <c r="BF11" s="4">
        <f t="shared" si="5"/>
        <v>-0.66532440623309208</v>
      </c>
      <c r="BG11" s="4">
        <f t="shared" si="6"/>
        <v>13.255141471577666</v>
      </c>
      <c r="BH11" s="4">
        <f t="shared" si="7"/>
        <v>79.984914586336274</v>
      </c>
      <c r="BI11" s="4">
        <f t="shared" si="8"/>
        <v>56.743686449241238</v>
      </c>
      <c r="BJ11" s="4">
        <f t="shared" si="9"/>
        <v>28.018644129314229</v>
      </c>
      <c r="BK11" s="4"/>
    </row>
    <row r="12" spans="1:63" x14ac:dyDescent="0.35">
      <c r="A12" t="s">
        <v>90</v>
      </c>
      <c r="B12" t="s">
        <v>207</v>
      </c>
      <c r="C12">
        <v>8973244</v>
      </c>
      <c r="D12">
        <v>9229631</v>
      </c>
      <c r="E12">
        <v>9493556</v>
      </c>
      <c r="F12">
        <v>9749104</v>
      </c>
      <c r="G12">
        <v>9985946</v>
      </c>
      <c r="H12">
        <v>10199165</v>
      </c>
      <c r="I12">
        <v>10395452</v>
      </c>
      <c r="J12">
        <v>10590261</v>
      </c>
      <c r="K12">
        <v>10805314</v>
      </c>
      <c r="L12">
        <v>11056116</v>
      </c>
      <c r="M12">
        <v>11348289</v>
      </c>
      <c r="N12">
        <v>11676823</v>
      </c>
      <c r="O12">
        <v>12033575</v>
      </c>
      <c r="P12">
        <v>12405660</v>
      </c>
      <c r="Q12">
        <v>12783613</v>
      </c>
      <c r="R12">
        <v>13164837</v>
      </c>
      <c r="S12">
        <v>13552021</v>
      </c>
      <c r="T12">
        <v>13947042</v>
      </c>
      <c r="U12">
        <v>14353410</v>
      </c>
      <c r="V12">
        <v>14773277</v>
      </c>
      <c r="W12">
        <v>15207367</v>
      </c>
      <c r="X12">
        <v>15653336</v>
      </c>
      <c r="Y12">
        <v>16106765</v>
      </c>
      <c r="Z12">
        <v>16561674</v>
      </c>
      <c r="AA12">
        <v>17014057</v>
      </c>
      <c r="AB12">
        <v>17462496</v>
      </c>
      <c r="AC12">
        <v>17908985</v>
      </c>
      <c r="AD12">
        <v>18357156</v>
      </c>
      <c r="AE12">
        <v>18812359</v>
      </c>
      <c r="AF12">
        <v>19278856</v>
      </c>
      <c r="AG12">
        <v>19756928</v>
      </c>
      <c r="AH12">
        <v>20246381</v>
      </c>
      <c r="AI12">
        <v>20750299</v>
      </c>
      <c r="AJ12">
        <v>21272323</v>
      </c>
      <c r="AK12">
        <v>21814642</v>
      </c>
      <c r="AL12">
        <v>22379055</v>
      </c>
      <c r="AM12">
        <v>22963946</v>
      </c>
      <c r="AN12">
        <v>23563825</v>
      </c>
      <c r="AO12">
        <v>24170940</v>
      </c>
      <c r="AP12">
        <v>24779619</v>
      </c>
      <c r="AQ12">
        <v>25387710</v>
      </c>
      <c r="AR12">
        <v>25996449</v>
      </c>
      <c r="AS12">
        <v>26607642</v>
      </c>
      <c r="AT12">
        <v>27224472</v>
      </c>
      <c r="AU12">
        <v>27849205</v>
      </c>
      <c r="AV12">
        <v>28481946</v>
      </c>
      <c r="AW12">
        <v>29121471</v>
      </c>
      <c r="AX12">
        <v>29767108</v>
      </c>
      <c r="AY12">
        <v>30417856</v>
      </c>
      <c r="AZ12" s="42" t="s">
        <v>90</v>
      </c>
      <c r="BA12" t="s">
        <v>207</v>
      </c>
      <c r="BB12" s="4">
        <f t="shared" si="1"/>
        <v>2.3306637657835916</v>
      </c>
      <c r="BC12" s="4">
        <f t="shared" si="2"/>
        <v>2.9746845999790494</v>
      </c>
      <c r="BD12" s="4">
        <f t="shared" si="3"/>
        <v>2.7245851141614263</v>
      </c>
      <c r="BE12" s="4">
        <f t="shared" si="4"/>
        <v>2.5472685639281512</v>
      </c>
      <c r="BF12" s="4">
        <f>100*(LOGEST(AP12:AY12)-1)</f>
        <v>2.300938732961888</v>
      </c>
      <c r="BG12" s="4">
        <f t="shared" si="6"/>
        <v>29.740333665285373</v>
      </c>
      <c r="BH12" s="4">
        <f t="shared" si="7"/>
        <v>23.301535247294019</v>
      </c>
      <c r="BI12" s="4">
        <f t="shared" si="8"/>
        <v>25.440467135976494</v>
      </c>
      <c r="BJ12" s="4">
        <f t="shared" si="9"/>
        <v>27.2113898932997</v>
      </c>
      <c r="BK12" s="4">
        <f>100*LN(2)/BF12</f>
        <v>30.124538764562853</v>
      </c>
    </row>
    <row r="13" spans="1:63" x14ac:dyDescent="0.35">
      <c r="A13" t="s">
        <v>200</v>
      </c>
      <c r="B13" t="s">
        <v>208</v>
      </c>
      <c r="C13">
        <v>9900148331.1908741</v>
      </c>
      <c r="D13">
        <v>9653866756.5942707</v>
      </c>
      <c r="E13">
        <v>9932340671.231432</v>
      </c>
      <c r="F13">
        <v>10612955987.506472</v>
      </c>
      <c r="G13">
        <v>9293592670.8889523</v>
      </c>
      <c r="H13">
        <v>8965511860.3916817</v>
      </c>
      <c r="I13">
        <v>9169397215.0297318</v>
      </c>
      <c r="J13">
        <v>9946589417.8310394</v>
      </c>
      <c r="K13">
        <v>9696438520.8543854</v>
      </c>
      <c r="L13">
        <v>9742176227.9298859</v>
      </c>
      <c r="M13">
        <v>9400901272.5961704</v>
      </c>
      <c r="N13">
        <v>8750015733.1109028</v>
      </c>
      <c r="O13">
        <v>8350687983.3269463</v>
      </c>
      <c r="P13">
        <v>9072819526.9313755</v>
      </c>
      <c r="Q13">
        <v>9534772773.1102848</v>
      </c>
      <c r="R13">
        <v>10030500929.951385</v>
      </c>
      <c r="S13">
        <v>10511453306.50197</v>
      </c>
      <c r="T13">
        <v>11103055638.281425</v>
      </c>
      <c r="U13">
        <v>11667742913.887899</v>
      </c>
      <c r="V13">
        <v>12056140826.57357</v>
      </c>
      <c r="W13">
        <v>12692925251.870848</v>
      </c>
      <c r="X13">
        <v>13185337014.9424</v>
      </c>
      <c r="Y13">
        <v>13824825935.190533</v>
      </c>
      <c r="Z13">
        <v>14281045164.615992</v>
      </c>
      <c r="AA13">
        <v>14868341569.179094</v>
      </c>
      <c r="AB13">
        <v>15552651204.673172</v>
      </c>
      <c r="AC13">
        <v>16205296043.41889</v>
      </c>
      <c r="AD13">
        <v>16967008294.820124</v>
      </c>
      <c r="AE13">
        <v>17713556131.493546</v>
      </c>
      <c r="AF13">
        <v>18368957715.42926</v>
      </c>
      <c r="AG13">
        <v>19103716042.157936</v>
      </c>
      <c r="AH13">
        <v>19963383183.424011</v>
      </c>
      <c r="AI13">
        <v>21001479123.729904</v>
      </c>
      <c r="AJ13">
        <v>22177561952.429672</v>
      </c>
      <c r="AK13">
        <v>23486038976.139336</v>
      </c>
      <c r="AL13">
        <v>24989124920.74155</v>
      </c>
      <c r="AM13">
        <v>26075356991.748936</v>
      </c>
      <c r="AN13">
        <v>28461199738.577118</v>
      </c>
      <c r="AO13">
        <v>29839998859.514877</v>
      </c>
      <c r="AP13">
        <v>32197272797.202805</v>
      </c>
      <c r="AQ13">
        <v>36720063512.617004</v>
      </c>
      <c r="AR13">
        <v>40132381684.078682</v>
      </c>
      <c r="AS13">
        <v>43067072130.764572</v>
      </c>
      <c r="AT13">
        <v>44314914204.603706</v>
      </c>
      <c r="AU13">
        <v>45280184654.580757</v>
      </c>
      <c r="AV13">
        <v>46841351687.547852</v>
      </c>
      <c r="AW13">
        <v>50655852124.958046</v>
      </c>
      <c r="AX13">
        <v>53828671662.413635</v>
      </c>
      <c r="AY13">
        <v>57315905531.185188</v>
      </c>
      <c r="AZ13" s="42" t="s">
        <v>200</v>
      </c>
      <c r="BA13" t="s">
        <v>209</v>
      </c>
      <c r="BB13" s="4">
        <f t="shared" si="1"/>
        <v>-0.53537893773262235</v>
      </c>
      <c r="BC13" s="4">
        <f t="shared" si="2"/>
        <v>2.6432682030783416</v>
      </c>
      <c r="BD13" s="4">
        <f t="shared" si="3"/>
        <v>4.2825883639658668</v>
      </c>
      <c r="BE13" s="4">
        <f t="shared" si="4"/>
        <v>5.6518995374603698</v>
      </c>
      <c r="BF13" s="4">
        <f t="shared" si="5"/>
        <v>5.8018087921765549</v>
      </c>
      <c r="BG13" s="4"/>
      <c r="BH13" s="4">
        <f t="shared" si="7"/>
        <v>26.223111969973701</v>
      </c>
      <c r="BI13" s="4">
        <f t="shared" si="8"/>
        <v>16.185239431185028</v>
      </c>
      <c r="BJ13" s="4">
        <f t="shared" si="9"/>
        <v>12.263968528913463</v>
      </c>
      <c r="BK13" s="4">
        <f t="shared" si="10"/>
        <v>11.947087630578574</v>
      </c>
    </row>
    <row r="14" spans="1:63" x14ac:dyDescent="0.35">
      <c r="B14" t="s">
        <v>210</v>
      </c>
      <c r="C14" s="3">
        <f>C13/C12</f>
        <v>1103.2964590276242</v>
      </c>
      <c r="D14" s="3">
        <f t="shared" ref="D14:AY14" si="14">D13/D12</f>
        <v>1045.9645414420436</v>
      </c>
      <c r="E14" s="3">
        <f t="shared" si="14"/>
        <v>1046.2192113504605</v>
      </c>
      <c r="F14" s="3">
        <f t="shared" si="14"/>
        <v>1088.6083467266808</v>
      </c>
      <c r="G14" s="3">
        <f t="shared" si="14"/>
        <v>930.66722680945327</v>
      </c>
      <c r="H14" s="3">
        <f t="shared" si="14"/>
        <v>879.04371195011367</v>
      </c>
      <c r="I14" s="3">
        <f t="shared" si="14"/>
        <v>882.05854012213535</v>
      </c>
      <c r="J14" s="3">
        <f t="shared" si="14"/>
        <v>939.22042316341776</v>
      </c>
      <c r="K14" s="3">
        <f t="shared" si="14"/>
        <v>897.37683891966356</v>
      </c>
      <c r="L14" s="3">
        <f t="shared" si="14"/>
        <v>881.15720094921994</v>
      </c>
      <c r="M14" s="3">
        <f t="shared" si="14"/>
        <v>828.39811998056894</v>
      </c>
      <c r="N14" s="3">
        <f t="shared" si="14"/>
        <v>749.34900812583203</v>
      </c>
      <c r="O14" s="3">
        <f t="shared" si="14"/>
        <v>693.9490536542088</v>
      </c>
      <c r="P14" s="3">
        <f t="shared" si="14"/>
        <v>731.34517042473965</v>
      </c>
      <c r="Q14" s="3">
        <f t="shared" si="14"/>
        <v>745.85899722639329</v>
      </c>
      <c r="R14" s="3">
        <f t="shared" si="14"/>
        <v>761.91607461234696</v>
      </c>
      <c r="S14" s="3">
        <f t="shared" si="14"/>
        <v>775.63732424130467</v>
      </c>
      <c r="T14" s="3">
        <f t="shared" si="14"/>
        <v>796.08677153775159</v>
      </c>
      <c r="U14" s="3">
        <f t="shared" si="14"/>
        <v>812.88996230776513</v>
      </c>
      <c r="V14" s="3">
        <f t="shared" si="14"/>
        <v>816.07762628248088</v>
      </c>
      <c r="W14" s="3">
        <f t="shared" si="14"/>
        <v>834.65633806765152</v>
      </c>
      <c r="X14" s="3">
        <f t="shared" si="14"/>
        <v>842.33399289087004</v>
      </c>
      <c r="Y14" s="3">
        <f t="shared" si="14"/>
        <v>858.32418460134807</v>
      </c>
      <c r="Z14" s="3">
        <f t="shared" si="14"/>
        <v>862.29478762931763</v>
      </c>
      <c r="AA14" s="3">
        <f t="shared" si="14"/>
        <v>873.88572691269894</v>
      </c>
      <c r="AB14" s="3">
        <f t="shared" si="14"/>
        <v>890.63162589547176</v>
      </c>
      <c r="AC14" s="3">
        <f t="shared" si="14"/>
        <v>904.86959721161691</v>
      </c>
      <c r="AD14" s="3">
        <f t="shared" si="14"/>
        <v>924.27216366304913</v>
      </c>
      <c r="AE14" s="3">
        <f t="shared" si="14"/>
        <v>941.59143632616974</v>
      </c>
      <c r="AF14" s="3">
        <f t="shared" si="14"/>
        <v>952.8033051042687</v>
      </c>
      <c r="AG14" s="3">
        <f t="shared" si="14"/>
        <v>966.93757461473444</v>
      </c>
      <c r="AH14" s="3">
        <f t="shared" si="14"/>
        <v>986.02230114231338</v>
      </c>
      <c r="AI14" s="3">
        <f t="shared" si="14"/>
        <v>1012.1048917767356</v>
      </c>
      <c r="AJ14" s="3">
        <f t="shared" si="14"/>
        <v>1042.5547765718709</v>
      </c>
      <c r="AK14" s="3">
        <f t="shared" si="14"/>
        <v>1076.6181253920799</v>
      </c>
      <c r="AL14" s="3">
        <f t="shared" si="14"/>
        <v>1116.6300328919854</v>
      </c>
      <c r="AM14" s="3">
        <f t="shared" si="14"/>
        <v>1135.4911299542741</v>
      </c>
      <c r="AN14" s="3">
        <f t="shared" si="14"/>
        <v>1207.8344555086926</v>
      </c>
      <c r="AO14" s="3">
        <f t="shared" si="14"/>
        <v>1234.540272720667</v>
      </c>
      <c r="AP14" s="3">
        <f t="shared" si="14"/>
        <v>1299.3449494603933</v>
      </c>
      <c r="AQ14" s="3">
        <f t="shared" si="14"/>
        <v>1446.3716307070233</v>
      </c>
      <c r="AR14" s="3">
        <f t="shared" si="14"/>
        <v>1543.7639842302572</v>
      </c>
      <c r="AS14" s="3">
        <f t="shared" si="14"/>
        <v>1618.5978498494746</v>
      </c>
      <c r="AT14" s="3">
        <f t="shared" si="14"/>
        <v>1627.7602814336933</v>
      </c>
      <c r="AU14" s="3">
        <f t="shared" si="14"/>
        <v>1625.9058258424525</v>
      </c>
      <c r="AV14" s="3">
        <f t="shared" si="14"/>
        <v>1644.5980091229669</v>
      </c>
      <c r="AW14" s="3">
        <f t="shared" si="14"/>
        <v>1739.4674920424879</v>
      </c>
      <c r="AX14" s="3">
        <f t="shared" si="14"/>
        <v>1808.327220179187</v>
      </c>
      <c r="AY14" s="3">
        <f t="shared" si="14"/>
        <v>1884.284859892334</v>
      </c>
      <c r="AZ14" s="42"/>
      <c r="BA14" t="s">
        <v>211</v>
      </c>
      <c r="BB14" s="4">
        <f t="shared" si="1"/>
        <v>-2.8007662591499227</v>
      </c>
      <c r="BC14" s="4">
        <f t="shared" si="2"/>
        <v>-0.32184259479711708</v>
      </c>
      <c r="BD14" s="4">
        <f t="shared" si="3"/>
        <v>1.5166800119688739</v>
      </c>
      <c r="BE14" s="4">
        <f t="shared" si="4"/>
        <v>3.0275121093028101</v>
      </c>
      <c r="BF14" s="4">
        <f t="shared" si="5"/>
        <v>3.422128968291327</v>
      </c>
      <c r="BG14" s="4"/>
      <c r="BH14" s="4"/>
      <c r="BI14" s="4">
        <f t="shared" si="8"/>
        <v>45.701609772000509</v>
      </c>
      <c r="BJ14" s="4">
        <f t="shared" si="9"/>
        <v>22.894943291228209</v>
      </c>
      <c r="BK14" s="4">
        <f t="shared" si="10"/>
        <v>20.254852665767139</v>
      </c>
    </row>
    <row r="15" spans="1:63" x14ac:dyDescent="0.35">
      <c r="A15" t="s">
        <v>104</v>
      </c>
      <c r="B15" t="s">
        <v>207</v>
      </c>
      <c r="C15">
        <v>4319224</v>
      </c>
      <c r="D15">
        <v>4466174</v>
      </c>
      <c r="E15">
        <v>4619546</v>
      </c>
      <c r="F15">
        <v>4778724</v>
      </c>
      <c r="G15">
        <v>4943283</v>
      </c>
      <c r="H15">
        <v>5112823</v>
      </c>
      <c r="I15">
        <v>5287548</v>
      </c>
      <c r="J15">
        <v>5468262</v>
      </c>
      <c r="K15">
        <v>5656139</v>
      </c>
      <c r="L15">
        <v>5851825</v>
      </c>
      <c r="M15">
        <v>6055366</v>
      </c>
      <c r="N15">
        <v>6265864</v>
      </c>
      <c r="O15">
        <v>6481916</v>
      </c>
      <c r="P15">
        <v>6701540</v>
      </c>
      <c r="Q15">
        <v>6923149</v>
      </c>
      <c r="R15">
        <v>7146969</v>
      </c>
      <c r="S15">
        <v>7372837</v>
      </c>
      <c r="T15">
        <v>7598275</v>
      </c>
      <c r="U15">
        <v>7820205</v>
      </c>
      <c r="V15">
        <v>8036845</v>
      </c>
      <c r="W15">
        <v>8246656</v>
      </c>
      <c r="X15">
        <v>8451347</v>
      </c>
      <c r="Y15">
        <v>8656486</v>
      </c>
      <c r="Z15">
        <v>8869740</v>
      </c>
      <c r="AA15">
        <v>9096607</v>
      </c>
      <c r="AB15">
        <v>9339733</v>
      </c>
      <c r="AC15">
        <v>9597609</v>
      </c>
      <c r="AD15">
        <v>9866476</v>
      </c>
      <c r="AE15">
        <v>10140561</v>
      </c>
      <c r="AF15">
        <v>10415944</v>
      </c>
      <c r="AG15">
        <v>10692193</v>
      </c>
      <c r="AH15">
        <v>10971698</v>
      </c>
      <c r="AI15">
        <v>11256743</v>
      </c>
      <c r="AJ15">
        <v>11550642</v>
      </c>
      <c r="AK15">
        <v>11856247</v>
      </c>
      <c r="AL15">
        <v>12173514</v>
      </c>
      <c r="AM15">
        <v>12502958</v>
      </c>
      <c r="AN15">
        <v>12848530</v>
      </c>
      <c r="AO15">
        <v>13215139</v>
      </c>
      <c r="AP15">
        <v>13605984</v>
      </c>
      <c r="AQ15">
        <v>14023193</v>
      </c>
      <c r="AR15">
        <v>14465121</v>
      </c>
      <c r="AS15">
        <v>14926504</v>
      </c>
      <c r="AT15">
        <v>15399753</v>
      </c>
      <c r="AU15">
        <v>15879361</v>
      </c>
      <c r="AV15">
        <v>16363507</v>
      </c>
      <c r="AW15">
        <v>16853688</v>
      </c>
      <c r="AX15">
        <v>17351822</v>
      </c>
      <c r="AY15">
        <v>17861030</v>
      </c>
      <c r="AZ15" s="42" t="s">
        <v>104</v>
      </c>
      <c r="BA15" t="s">
        <v>207</v>
      </c>
      <c r="BB15" s="4">
        <f t="shared" si="1"/>
        <v>3.43026115560634</v>
      </c>
      <c r="BC15" s="4">
        <f t="shared" si="2"/>
        <v>3.2876947197103545</v>
      </c>
      <c r="BD15" s="4">
        <f t="shared" si="3"/>
        <v>2.601138137591974</v>
      </c>
      <c r="BE15" s="4">
        <f t="shared" si="4"/>
        <v>2.6667363692547852</v>
      </c>
      <c r="BF15" s="4">
        <f t="shared" si="5"/>
        <v>3.0832179352118905</v>
      </c>
      <c r="BG15" s="4">
        <f t="shared" si="6"/>
        <v>20.20683408979172</v>
      </c>
      <c r="BH15" s="4">
        <f t="shared" si="7"/>
        <v>21.083076126393252</v>
      </c>
      <c r="BI15" s="4">
        <f t="shared" si="8"/>
        <v>26.647841978958962</v>
      </c>
      <c r="BJ15" s="4">
        <f t="shared" si="9"/>
        <v>25.992339870987852</v>
      </c>
      <c r="BK15" s="4">
        <f t="shared" si="10"/>
        <v>22.481290493411379</v>
      </c>
    </row>
    <row r="16" spans="1:63" x14ac:dyDescent="0.35">
      <c r="A16" t="s">
        <v>200</v>
      </c>
      <c r="B16" t="s">
        <v>208</v>
      </c>
      <c r="C16">
        <v>6600697212.8994579</v>
      </c>
      <c r="D16">
        <v>7208546517.687768</v>
      </c>
      <c r="E16">
        <v>7139196785.5579395</v>
      </c>
      <c r="F16">
        <v>7598115674.0530729</v>
      </c>
      <c r="G16">
        <v>7425689437.3684092</v>
      </c>
      <c r="H16">
        <v>7887639740.6766567</v>
      </c>
      <c r="I16">
        <v>7527629234.329073</v>
      </c>
      <c r="J16">
        <v>7569314523.3578596</v>
      </c>
      <c r="K16">
        <v>7340423672.6355495</v>
      </c>
      <c r="L16">
        <v>7563251214.2752876</v>
      </c>
      <c r="M16">
        <v>8029749327.7188263</v>
      </c>
      <c r="N16">
        <v>7803889933.5014868</v>
      </c>
      <c r="O16">
        <v>7650411665.3811646</v>
      </c>
      <c r="P16">
        <v>7624642408.9554071</v>
      </c>
      <c r="Q16">
        <v>7747804048.2791643</v>
      </c>
      <c r="R16">
        <v>7803889933.5014858</v>
      </c>
      <c r="S16">
        <v>8012695628.6089468</v>
      </c>
      <c r="T16">
        <v>8515952929.8951426</v>
      </c>
      <c r="U16">
        <v>8428791999.3329268</v>
      </c>
      <c r="V16">
        <v>8388243438.7442369</v>
      </c>
      <c r="W16">
        <v>8385212482.5415325</v>
      </c>
      <c r="X16">
        <v>8240070980.3839798</v>
      </c>
      <c r="Y16">
        <v>8800171186.758667</v>
      </c>
      <c r="Z16">
        <v>8041117529.340642</v>
      </c>
      <c r="AA16">
        <v>8274122490.6714458</v>
      </c>
      <c r="AB16">
        <v>8788652644.305933</v>
      </c>
      <c r="AC16">
        <v>9123852515.061182</v>
      </c>
      <c r="AD16">
        <v>9088657605.6367378</v>
      </c>
      <c r="AE16">
        <v>9511297429.6971073</v>
      </c>
      <c r="AF16">
        <v>9881983406.64151</v>
      </c>
      <c r="AG16">
        <v>10407395447.249378</v>
      </c>
      <c r="AH16">
        <v>10876354172.312435</v>
      </c>
      <c r="AI16">
        <v>11631714139.792791</v>
      </c>
      <c r="AJ16">
        <v>12449702236.768044</v>
      </c>
      <c r="AK16">
        <v>13350512768.130743</v>
      </c>
      <c r="AL16">
        <v>14405696504.137917</v>
      </c>
      <c r="AM16">
        <v>15608923120.218468</v>
      </c>
      <c r="AN16">
        <v>16822344541.493818</v>
      </c>
      <c r="AO16">
        <v>18373423318.25478</v>
      </c>
      <c r="AP16">
        <v>20265559483.854828</v>
      </c>
      <c r="AQ16">
        <v>21393257280.440266</v>
      </c>
      <c r="AR16">
        <v>23018629943.090614</v>
      </c>
      <c r="AS16">
        <v>24182795063.684307</v>
      </c>
      <c r="AT16">
        <v>25318837276.688004</v>
      </c>
      <c r="AU16">
        <v>26058142315.148739</v>
      </c>
      <c r="AV16">
        <v>27042299847.824726</v>
      </c>
      <c r="AW16">
        <v>27989950178.232685</v>
      </c>
      <c r="AX16">
        <v>29119291926.372192</v>
      </c>
      <c r="AY16">
        <v>29616006733.234665</v>
      </c>
      <c r="AZ16" s="42" t="s">
        <v>200</v>
      </c>
      <c r="BA16" t="s">
        <v>209</v>
      </c>
      <c r="BB16" s="4">
        <f t="shared" si="1"/>
        <v>1.1983686746001698</v>
      </c>
      <c r="BC16" s="4">
        <f t="shared" si="2"/>
        <v>0.97093991921852751</v>
      </c>
      <c r="BD16" s="4">
        <f t="shared" si="3"/>
        <v>1.3599499418626149</v>
      </c>
      <c r="BE16" s="4">
        <f t="shared" si="4"/>
        <v>7.1928852491123685</v>
      </c>
      <c r="BF16" s="4">
        <f t="shared" si="5"/>
        <v>4.2797002680186935</v>
      </c>
      <c r="BG16" s="4">
        <f t="shared" si="6"/>
        <v>57.840896149193043</v>
      </c>
      <c r="BH16" s="4">
        <f t="shared" si="7"/>
        <v>71.38929678757394</v>
      </c>
      <c r="BI16" s="4">
        <f t="shared" si="8"/>
        <v>50.968580476616438</v>
      </c>
      <c r="BJ16" s="4">
        <f t="shared" si="9"/>
        <v>9.6365666426484768</v>
      </c>
      <c r="BK16" s="4">
        <f t="shared" si="10"/>
        <v>16.196161813940325</v>
      </c>
    </row>
    <row r="17" spans="1:63" x14ac:dyDescent="0.35">
      <c r="A17" s="19"/>
      <c r="B17" s="19" t="s">
        <v>210</v>
      </c>
      <c r="C17" s="20">
        <f>C16/C15</f>
        <v>1528.2136821103647</v>
      </c>
      <c r="D17" s="20">
        <f t="shared" ref="D17:AY17" si="15">D16/D15</f>
        <v>1614.0317232798741</v>
      </c>
      <c r="E17" s="20">
        <f t="shared" si="15"/>
        <v>1545.4325566966838</v>
      </c>
      <c r="F17" s="20">
        <f t="shared" si="15"/>
        <v>1589.9883889617968</v>
      </c>
      <c r="G17" s="20">
        <f t="shared" si="15"/>
        <v>1502.1776898810788</v>
      </c>
      <c r="H17" s="20">
        <f t="shared" si="15"/>
        <v>1542.7171526721454</v>
      </c>
      <c r="I17" s="20">
        <f t="shared" si="15"/>
        <v>1423.652179484531</v>
      </c>
      <c r="J17" s="20">
        <f t="shared" si="15"/>
        <v>1384.2267476133843</v>
      </c>
      <c r="K17" s="20">
        <f t="shared" si="15"/>
        <v>1297.7799294952881</v>
      </c>
      <c r="L17" s="20">
        <f t="shared" si="15"/>
        <v>1292.4602520197182</v>
      </c>
      <c r="M17" s="20">
        <f t="shared" si="15"/>
        <v>1326.0551596251698</v>
      </c>
      <c r="N17" s="20">
        <f t="shared" si="15"/>
        <v>1245.4611101520056</v>
      </c>
      <c r="O17" s="20">
        <f t="shared" si="15"/>
        <v>1180.2701030653845</v>
      </c>
      <c r="P17" s="20">
        <f t="shared" si="15"/>
        <v>1137.7448181993104</v>
      </c>
      <c r="Q17" s="20">
        <f t="shared" si="15"/>
        <v>1119.1156001812419</v>
      </c>
      <c r="R17" s="20">
        <f t="shared" si="15"/>
        <v>1091.9160183151048</v>
      </c>
      <c r="S17" s="20">
        <f t="shared" si="15"/>
        <v>1086.7859453028659</v>
      </c>
      <c r="T17" s="20">
        <f t="shared" si="15"/>
        <v>1120.7745086740269</v>
      </c>
      <c r="U17" s="20">
        <f t="shared" si="15"/>
        <v>1077.8223843662572</v>
      </c>
      <c r="V17" s="20">
        <f t="shared" si="15"/>
        <v>1043.7234311155978</v>
      </c>
      <c r="W17" s="20">
        <f t="shared" si="15"/>
        <v>1016.8015353788896</v>
      </c>
      <c r="X17" s="20">
        <f t="shared" si="15"/>
        <v>975.00090581820621</v>
      </c>
      <c r="Y17" s="20">
        <f t="shared" si="15"/>
        <v>1016.5985582092626</v>
      </c>
      <c r="Z17" s="20">
        <f t="shared" si="15"/>
        <v>906.57871925678114</v>
      </c>
      <c r="AA17" s="20">
        <f t="shared" si="15"/>
        <v>909.5833744022849</v>
      </c>
      <c r="AB17" s="20">
        <f t="shared" si="15"/>
        <v>940.9961338622777</v>
      </c>
      <c r="AC17" s="20">
        <f t="shared" si="15"/>
        <v>950.63807194700075</v>
      </c>
      <c r="AD17" s="20">
        <f t="shared" si="15"/>
        <v>921.16553120250205</v>
      </c>
      <c r="AE17" s="20">
        <f t="shared" si="15"/>
        <v>937.94588185970258</v>
      </c>
      <c r="AF17" s="20">
        <f t="shared" si="15"/>
        <v>948.73622656203895</v>
      </c>
      <c r="AG17" s="20">
        <f t="shared" si="15"/>
        <v>973.36397194189988</v>
      </c>
      <c r="AH17" s="20">
        <f t="shared" si="15"/>
        <v>991.31002077458163</v>
      </c>
      <c r="AI17" s="20">
        <f t="shared" si="15"/>
        <v>1033.3108022269666</v>
      </c>
      <c r="AJ17" s="20">
        <f t="shared" si="15"/>
        <v>1077.8363866500272</v>
      </c>
      <c r="AK17" s="20">
        <f t="shared" si="15"/>
        <v>1126.0319364239581</v>
      </c>
      <c r="AL17" s="20">
        <f t="shared" si="15"/>
        <v>1183.3638589595344</v>
      </c>
      <c r="AM17" s="20">
        <f t="shared" si="15"/>
        <v>1248.4184238816501</v>
      </c>
      <c r="AN17" s="20">
        <f t="shared" si="15"/>
        <v>1309.281648678395</v>
      </c>
      <c r="AO17" s="20">
        <f t="shared" si="15"/>
        <v>1390.3314462492433</v>
      </c>
      <c r="AP17" s="20">
        <f t="shared" si="15"/>
        <v>1489.4593058359342</v>
      </c>
      <c r="AQ17" s="20">
        <f t="shared" si="15"/>
        <v>1525.5624935376891</v>
      </c>
      <c r="AR17" s="20">
        <f t="shared" si="15"/>
        <v>1591.3195570981131</v>
      </c>
      <c r="AS17" s="20">
        <f t="shared" si="15"/>
        <v>1620.1245156725452</v>
      </c>
      <c r="AT17" s="20">
        <f t="shared" si="15"/>
        <v>1644.1067124055824</v>
      </c>
      <c r="AU17" s="20">
        <f t="shared" si="15"/>
        <v>1641.0069847992459</v>
      </c>
      <c r="AV17" s="20">
        <f t="shared" si="15"/>
        <v>1652.598055406138</v>
      </c>
      <c r="AW17" s="20">
        <f t="shared" si="15"/>
        <v>1660.761144874207</v>
      </c>
      <c r="AX17" s="20">
        <f t="shared" si="15"/>
        <v>1678.1691240477335</v>
      </c>
      <c r="AY17" s="20">
        <f t="shared" si="15"/>
        <v>1658.1354341398376</v>
      </c>
      <c r="AZ17" s="43"/>
      <c r="BA17" s="19" t="s">
        <v>211</v>
      </c>
      <c r="BB17" s="4">
        <f t="shared" si="1"/>
        <v>-2.157871841441461</v>
      </c>
      <c r="BC17" s="4">
        <f t="shared" si="2"/>
        <v>-2.2430114320769357</v>
      </c>
      <c r="BD17" s="4">
        <f t="shared" si="3"/>
        <v>-1.2097216641640873</v>
      </c>
      <c r="BE17" s="4">
        <f t="shared" si="4"/>
        <v>4.4085835782085026</v>
      </c>
      <c r="BF17" s="4">
        <f t="shared" si="5"/>
        <v>1.1606955591537238</v>
      </c>
      <c r="BG17" s="4"/>
      <c r="BH17" s="4"/>
      <c r="BI17" s="4"/>
      <c r="BJ17" s="4">
        <f t="shared" si="9"/>
        <v>15.722673014211439</v>
      </c>
      <c r="BK17" s="4">
        <f t="shared" si="10"/>
        <v>59.718259029553515</v>
      </c>
    </row>
    <row r="19" spans="1:63" x14ac:dyDescent="0.35">
      <c r="BB19" t="s">
        <v>229</v>
      </c>
    </row>
    <row r="20" spans="1:63" x14ac:dyDescent="0.35">
      <c r="A20" t="s">
        <v>13</v>
      </c>
    </row>
    <row r="21" spans="1:63" x14ac:dyDescent="0.35">
      <c r="A21" t="s">
        <v>84</v>
      </c>
    </row>
  </sheetData>
  <mergeCells count="2">
    <mergeCell ref="BB1:BF1"/>
    <mergeCell ref="BG1:B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B057-3969-D040-A6E0-D9A60B43DD7E}">
  <dimension ref="A1:I11"/>
  <sheetViews>
    <sheetView topLeftCell="A4" workbookViewId="0">
      <selection activeCell="I7" sqref="E2:I7"/>
    </sheetView>
  </sheetViews>
  <sheetFormatPr defaultColWidth="10.90625" defaultRowHeight="14.5" x14ac:dyDescent="0.35"/>
  <cols>
    <col min="2" max="3" width="21.36328125" style="2" customWidth="1"/>
    <col min="4" max="4" width="19.453125" style="2" customWidth="1"/>
    <col min="5" max="5" width="13.453125" style="2" customWidth="1"/>
    <col min="6" max="6" width="12.1796875" customWidth="1"/>
    <col min="7" max="7" width="13.453125" customWidth="1"/>
    <col min="8" max="8" width="13" style="2" customWidth="1"/>
    <col min="9" max="9" width="10.81640625" style="2"/>
    <col min="258" max="259" width="21.36328125" customWidth="1"/>
    <col min="260" max="260" width="19.453125" customWidth="1"/>
    <col min="261" max="261" width="13.453125" customWidth="1"/>
    <col min="262" max="262" width="12.1796875" customWidth="1"/>
    <col min="263" max="263" width="13.453125" customWidth="1"/>
    <col min="264" max="264" width="13" customWidth="1"/>
    <col min="514" max="515" width="21.36328125" customWidth="1"/>
    <col min="516" max="516" width="19.453125" customWidth="1"/>
    <col min="517" max="517" width="13.453125" customWidth="1"/>
    <col min="518" max="518" width="12.1796875" customWidth="1"/>
    <col min="519" max="519" width="13.453125" customWidth="1"/>
    <col min="520" max="520" width="13" customWidth="1"/>
    <col min="770" max="771" width="21.36328125" customWidth="1"/>
    <col min="772" max="772" width="19.453125" customWidth="1"/>
    <col min="773" max="773" width="13.453125" customWidth="1"/>
    <col min="774" max="774" width="12.1796875" customWidth="1"/>
    <col min="775" max="775" width="13.453125" customWidth="1"/>
    <col min="776" max="776" width="13" customWidth="1"/>
    <col min="1026" max="1027" width="21.36328125" customWidth="1"/>
    <col min="1028" max="1028" width="19.453125" customWidth="1"/>
    <col min="1029" max="1029" width="13.453125" customWidth="1"/>
    <col min="1030" max="1030" width="12.1796875" customWidth="1"/>
    <col min="1031" max="1031" width="13.453125" customWidth="1"/>
    <col min="1032" max="1032" width="13" customWidth="1"/>
    <col min="1282" max="1283" width="21.36328125" customWidth="1"/>
    <col min="1284" max="1284" width="19.453125" customWidth="1"/>
    <col min="1285" max="1285" width="13.453125" customWidth="1"/>
    <col min="1286" max="1286" width="12.1796875" customWidth="1"/>
    <col min="1287" max="1287" width="13.453125" customWidth="1"/>
    <col min="1288" max="1288" width="13" customWidth="1"/>
    <col min="1538" max="1539" width="21.36328125" customWidth="1"/>
    <col min="1540" max="1540" width="19.453125" customWidth="1"/>
    <col min="1541" max="1541" width="13.453125" customWidth="1"/>
    <col min="1542" max="1542" width="12.1796875" customWidth="1"/>
    <col min="1543" max="1543" width="13.453125" customWidth="1"/>
    <col min="1544" max="1544" width="13" customWidth="1"/>
    <col min="1794" max="1795" width="21.36328125" customWidth="1"/>
    <col min="1796" max="1796" width="19.453125" customWidth="1"/>
    <col min="1797" max="1797" width="13.453125" customWidth="1"/>
    <col min="1798" max="1798" width="12.1796875" customWidth="1"/>
    <col min="1799" max="1799" width="13.453125" customWidth="1"/>
    <col min="1800" max="1800" width="13" customWidth="1"/>
    <col min="2050" max="2051" width="21.36328125" customWidth="1"/>
    <col min="2052" max="2052" width="19.453125" customWidth="1"/>
    <col min="2053" max="2053" width="13.453125" customWidth="1"/>
    <col min="2054" max="2054" width="12.1796875" customWidth="1"/>
    <col min="2055" max="2055" width="13.453125" customWidth="1"/>
    <col min="2056" max="2056" width="13" customWidth="1"/>
    <col min="2306" max="2307" width="21.36328125" customWidth="1"/>
    <col min="2308" max="2308" width="19.453125" customWidth="1"/>
    <col min="2309" max="2309" width="13.453125" customWidth="1"/>
    <col min="2310" max="2310" width="12.1796875" customWidth="1"/>
    <col min="2311" max="2311" width="13.453125" customWidth="1"/>
    <col min="2312" max="2312" width="13" customWidth="1"/>
    <col min="2562" max="2563" width="21.36328125" customWidth="1"/>
    <col min="2564" max="2564" width="19.453125" customWidth="1"/>
    <col min="2565" max="2565" width="13.453125" customWidth="1"/>
    <col min="2566" max="2566" width="12.1796875" customWidth="1"/>
    <col min="2567" max="2567" width="13.453125" customWidth="1"/>
    <col min="2568" max="2568" width="13" customWidth="1"/>
    <col min="2818" max="2819" width="21.36328125" customWidth="1"/>
    <col min="2820" max="2820" width="19.453125" customWidth="1"/>
    <col min="2821" max="2821" width="13.453125" customWidth="1"/>
    <col min="2822" max="2822" width="12.1796875" customWidth="1"/>
    <col min="2823" max="2823" width="13.453125" customWidth="1"/>
    <col min="2824" max="2824" width="13" customWidth="1"/>
    <col min="3074" max="3075" width="21.36328125" customWidth="1"/>
    <col min="3076" max="3076" width="19.453125" customWidth="1"/>
    <col min="3077" max="3077" width="13.453125" customWidth="1"/>
    <col min="3078" max="3078" width="12.1796875" customWidth="1"/>
    <col min="3079" max="3079" width="13.453125" customWidth="1"/>
    <col min="3080" max="3080" width="13" customWidth="1"/>
    <col min="3330" max="3331" width="21.36328125" customWidth="1"/>
    <col min="3332" max="3332" width="19.453125" customWidth="1"/>
    <col min="3333" max="3333" width="13.453125" customWidth="1"/>
    <col min="3334" max="3334" width="12.1796875" customWidth="1"/>
    <col min="3335" max="3335" width="13.453125" customWidth="1"/>
    <col min="3336" max="3336" width="13" customWidth="1"/>
    <col min="3586" max="3587" width="21.36328125" customWidth="1"/>
    <col min="3588" max="3588" width="19.453125" customWidth="1"/>
    <col min="3589" max="3589" width="13.453125" customWidth="1"/>
    <col min="3590" max="3590" width="12.1796875" customWidth="1"/>
    <col min="3591" max="3591" width="13.453125" customWidth="1"/>
    <col min="3592" max="3592" width="13" customWidth="1"/>
    <col min="3842" max="3843" width="21.36328125" customWidth="1"/>
    <col min="3844" max="3844" width="19.453125" customWidth="1"/>
    <col min="3845" max="3845" width="13.453125" customWidth="1"/>
    <col min="3846" max="3846" width="12.1796875" customWidth="1"/>
    <col min="3847" max="3847" width="13.453125" customWidth="1"/>
    <col min="3848" max="3848" width="13" customWidth="1"/>
    <col min="4098" max="4099" width="21.36328125" customWidth="1"/>
    <col min="4100" max="4100" width="19.453125" customWidth="1"/>
    <col min="4101" max="4101" width="13.453125" customWidth="1"/>
    <col min="4102" max="4102" width="12.1796875" customWidth="1"/>
    <col min="4103" max="4103" width="13.453125" customWidth="1"/>
    <col min="4104" max="4104" width="13" customWidth="1"/>
    <col min="4354" max="4355" width="21.36328125" customWidth="1"/>
    <col min="4356" max="4356" width="19.453125" customWidth="1"/>
    <col min="4357" max="4357" width="13.453125" customWidth="1"/>
    <col min="4358" max="4358" width="12.1796875" customWidth="1"/>
    <col min="4359" max="4359" width="13.453125" customWidth="1"/>
    <col min="4360" max="4360" width="13" customWidth="1"/>
    <col min="4610" max="4611" width="21.36328125" customWidth="1"/>
    <col min="4612" max="4612" width="19.453125" customWidth="1"/>
    <col min="4613" max="4613" width="13.453125" customWidth="1"/>
    <col min="4614" max="4614" width="12.1796875" customWidth="1"/>
    <col min="4615" max="4615" width="13.453125" customWidth="1"/>
    <col min="4616" max="4616" width="13" customWidth="1"/>
    <col min="4866" max="4867" width="21.36328125" customWidth="1"/>
    <col min="4868" max="4868" width="19.453125" customWidth="1"/>
    <col min="4869" max="4869" width="13.453125" customWidth="1"/>
    <col min="4870" max="4870" width="12.1796875" customWidth="1"/>
    <col min="4871" max="4871" width="13.453125" customWidth="1"/>
    <col min="4872" max="4872" width="13" customWidth="1"/>
    <col min="5122" max="5123" width="21.36328125" customWidth="1"/>
    <col min="5124" max="5124" width="19.453125" customWidth="1"/>
    <col min="5125" max="5125" width="13.453125" customWidth="1"/>
    <col min="5126" max="5126" width="12.1796875" customWidth="1"/>
    <col min="5127" max="5127" width="13.453125" customWidth="1"/>
    <col min="5128" max="5128" width="13" customWidth="1"/>
    <col min="5378" max="5379" width="21.36328125" customWidth="1"/>
    <col min="5380" max="5380" width="19.453125" customWidth="1"/>
    <col min="5381" max="5381" width="13.453125" customWidth="1"/>
    <col min="5382" max="5382" width="12.1796875" customWidth="1"/>
    <col min="5383" max="5383" width="13.453125" customWidth="1"/>
    <col min="5384" max="5384" width="13" customWidth="1"/>
    <col min="5634" max="5635" width="21.36328125" customWidth="1"/>
    <col min="5636" max="5636" width="19.453125" customWidth="1"/>
    <col min="5637" max="5637" width="13.453125" customWidth="1"/>
    <col min="5638" max="5638" width="12.1796875" customWidth="1"/>
    <col min="5639" max="5639" width="13.453125" customWidth="1"/>
    <col min="5640" max="5640" width="13" customWidth="1"/>
    <col min="5890" max="5891" width="21.36328125" customWidth="1"/>
    <col min="5892" max="5892" width="19.453125" customWidth="1"/>
    <col min="5893" max="5893" width="13.453125" customWidth="1"/>
    <col min="5894" max="5894" width="12.1796875" customWidth="1"/>
    <col min="5895" max="5895" width="13.453125" customWidth="1"/>
    <col min="5896" max="5896" width="13" customWidth="1"/>
    <col min="6146" max="6147" width="21.36328125" customWidth="1"/>
    <col min="6148" max="6148" width="19.453125" customWidth="1"/>
    <col min="6149" max="6149" width="13.453125" customWidth="1"/>
    <col min="6150" max="6150" width="12.1796875" customWidth="1"/>
    <col min="6151" max="6151" width="13.453125" customWidth="1"/>
    <col min="6152" max="6152" width="13" customWidth="1"/>
    <col min="6402" max="6403" width="21.36328125" customWidth="1"/>
    <col min="6404" max="6404" width="19.453125" customWidth="1"/>
    <col min="6405" max="6405" width="13.453125" customWidth="1"/>
    <col min="6406" max="6406" width="12.1796875" customWidth="1"/>
    <col min="6407" max="6407" width="13.453125" customWidth="1"/>
    <col min="6408" max="6408" width="13" customWidth="1"/>
    <col min="6658" max="6659" width="21.36328125" customWidth="1"/>
    <col min="6660" max="6660" width="19.453125" customWidth="1"/>
    <col min="6661" max="6661" width="13.453125" customWidth="1"/>
    <col min="6662" max="6662" width="12.1796875" customWidth="1"/>
    <col min="6663" max="6663" width="13.453125" customWidth="1"/>
    <col min="6664" max="6664" width="13" customWidth="1"/>
    <col min="6914" max="6915" width="21.36328125" customWidth="1"/>
    <col min="6916" max="6916" width="19.453125" customWidth="1"/>
    <col min="6917" max="6917" width="13.453125" customWidth="1"/>
    <col min="6918" max="6918" width="12.1796875" customWidth="1"/>
    <col min="6919" max="6919" width="13.453125" customWidth="1"/>
    <col min="6920" max="6920" width="13" customWidth="1"/>
    <col min="7170" max="7171" width="21.36328125" customWidth="1"/>
    <col min="7172" max="7172" width="19.453125" customWidth="1"/>
    <col min="7173" max="7173" width="13.453125" customWidth="1"/>
    <col min="7174" max="7174" width="12.1796875" customWidth="1"/>
    <col min="7175" max="7175" width="13.453125" customWidth="1"/>
    <col min="7176" max="7176" width="13" customWidth="1"/>
    <col min="7426" max="7427" width="21.36328125" customWidth="1"/>
    <col min="7428" max="7428" width="19.453125" customWidth="1"/>
    <col min="7429" max="7429" width="13.453125" customWidth="1"/>
    <col min="7430" max="7430" width="12.1796875" customWidth="1"/>
    <col min="7431" max="7431" width="13.453125" customWidth="1"/>
    <col min="7432" max="7432" width="13" customWidth="1"/>
    <col min="7682" max="7683" width="21.36328125" customWidth="1"/>
    <col min="7684" max="7684" width="19.453125" customWidth="1"/>
    <col min="7685" max="7685" width="13.453125" customWidth="1"/>
    <col min="7686" max="7686" width="12.1796875" customWidth="1"/>
    <col min="7687" max="7687" width="13.453125" customWidth="1"/>
    <col min="7688" max="7688" width="13" customWidth="1"/>
    <col min="7938" max="7939" width="21.36328125" customWidth="1"/>
    <col min="7940" max="7940" width="19.453125" customWidth="1"/>
    <col min="7941" max="7941" width="13.453125" customWidth="1"/>
    <col min="7942" max="7942" width="12.1796875" customWidth="1"/>
    <col min="7943" max="7943" width="13.453125" customWidth="1"/>
    <col min="7944" max="7944" width="13" customWidth="1"/>
    <col min="8194" max="8195" width="21.36328125" customWidth="1"/>
    <col min="8196" max="8196" width="19.453125" customWidth="1"/>
    <col min="8197" max="8197" width="13.453125" customWidth="1"/>
    <col min="8198" max="8198" width="12.1796875" customWidth="1"/>
    <col min="8199" max="8199" width="13.453125" customWidth="1"/>
    <col min="8200" max="8200" width="13" customWidth="1"/>
    <col min="8450" max="8451" width="21.36328125" customWidth="1"/>
    <col min="8452" max="8452" width="19.453125" customWidth="1"/>
    <col min="8453" max="8453" width="13.453125" customWidth="1"/>
    <col min="8454" max="8454" width="12.1796875" customWidth="1"/>
    <col min="8455" max="8455" width="13.453125" customWidth="1"/>
    <col min="8456" max="8456" width="13" customWidth="1"/>
    <col min="8706" max="8707" width="21.36328125" customWidth="1"/>
    <col min="8708" max="8708" width="19.453125" customWidth="1"/>
    <col min="8709" max="8709" width="13.453125" customWidth="1"/>
    <col min="8710" max="8710" width="12.1796875" customWidth="1"/>
    <col min="8711" max="8711" width="13.453125" customWidth="1"/>
    <col min="8712" max="8712" width="13" customWidth="1"/>
    <col min="8962" max="8963" width="21.36328125" customWidth="1"/>
    <col min="8964" max="8964" width="19.453125" customWidth="1"/>
    <col min="8965" max="8965" width="13.453125" customWidth="1"/>
    <col min="8966" max="8966" width="12.1796875" customWidth="1"/>
    <col min="8967" max="8967" width="13.453125" customWidth="1"/>
    <col min="8968" max="8968" width="13" customWidth="1"/>
    <col min="9218" max="9219" width="21.36328125" customWidth="1"/>
    <col min="9220" max="9220" width="19.453125" customWidth="1"/>
    <col min="9221" max="9221" width="13.453125" customWidth="1"/>
    <col min="9222" max="9222" width="12.1796875" customWidth="1"/>
    <col min="9223" max="9223" width="13.453125" customWidth="1"/>
    <col min="9224" max="9224" width="13" customWidth="1"/>
    <col min="9474" max="9475" width="21.36328125" customWidth="1"/>
    <col min="9476" max="9476" width="19.453125" customWidth="1"/>
    <col min="9477" max="9477" width="13.453125" customWidth="1"/>
    <col min="9478" max="9478" width="12.1796875" customWidth="1"/>
    <col min="9479" max="9479" width="13.453125" customWidth="1"/>
    <col min="9480" max="9480" width="13" customWidth="1"/>
    <col min="9730" max="9731" width="21.36328125" customWidth="1"/>
    <col min="9732" max="9732" width="19.453125" customWidth="1"/>
    <col min="9733" max="9733" width="13.453125" customWidth="1"/>
    <col min="9734" max="9734" width="12.1796875" customWidth="1"/>
    <col min="9735" max="9735" width="13.453125" customWidth="1"/>
    <col min="9736" max="9736" width="13" customWidth="1"/>
    <col min="9986" max="9987" width="21.36328125" customWidth="1"/>
    <col min="9988" max="9988" width="19.453125" customWidth="1"/>
    <col min="9989" max="9989" width="13.453125" customWidth="1"/>
    <col min="9990" max="9990" width="12.1796875" customWidth="1"/>
    <col min="9991" max="9991" width="13.453125" customWidth="1"/>
    <col min="9992" max="9992" width="13" customWidth="1"/>
    <col min="10242" max="10243" width="21.36328125" customWidth="1"/>
    <col min="10244" max="10244" width="19.453125" customWidth="1"/>
    <col min="10245" max="10245" width="13.453125" customWidth="1"/>
    <col min="10246" max="10246" width="12.1796875" customWidth="1"/>
    <col min="10247" max="10247" width="13.453125" customWidth="1"/>
    <col min="10248" max="10248" width="13" customWidth="1"/>
    <col min="10498" max="10499" width="21.36328125" customWidth="1"/>
    <col min="10500" max="10500" width="19.453125" customWidth="1"/>
    <col min="10501" max="10501" width="13.453125" customWidth="1"/>
    <col min="10502" max="10502" width="12.1796875" customWidth="1"/>
    <col min="10503" max="10503" width="13.453125" customWidth="1"/>
    <col min="10504" max="10504" width="13" customWidth="1"/>
    <col min="10754" max="10755" width="21.36328125" customWidth="1"/>
    <col min="10756" max="10756" width="19.453125" customWidth="1"/>
    <col min="10757" max="10757" width="13.453125" customWidth="1"/>
    <col min="10758" max="10758" width="12.1796875" customWidth="1"/>
    <col min="10759" max="10759" width="13.453125" customWidth="1"/>
    <col min="10760" max="10760" width="13" customWidth="1"/>
    <col min="11010" max="11011" width="21.36328125" customWidth="1"/>
    <col min="11012" max="11012" width="19.453125" customWidth="1"/>
    <col min="11013" max="11013" width="13.453125" customWidth="1"/>
    <col min="11014" max="11014" width="12.1796875" customWidth="1"/>
    <col min="11015" max="11015" width="13.453125" customWidth="1"/>
    <col min="11016" max="11016" width="13" customWidth="1"/>
    <col min="11266" max="11267" width="21.36328125" customWidth="1"/>
    <col min="11268" max="11268" width="19.453125" customWidth="1"/>
    <col min="11269" max="11269" width="13.453125" customWidth="1"/>
    <col min="11270" max="11270" width="12.1796875" customWidth="1"/>
    <col min="11271" max="11271" width="13.453125" customWidth="1"/>
    <col min="11272" max="11272" width="13" customWidth="1"/>
    <col min="11522" max="11523" width="21.36328125" customWidth="1"/>
    <col min="11524" max="11524" width="19.453125" customWidth="1"/>
    <col min="11525" max="11525" width="13.453125" customWidth="1"/>
    <col min="11526" max="11526" width="12.1796875" customWidth="1"/>
    <col min="11527" max="11527" width="13.453125" customWidth="1"/>
    <col min="11528" max="11528" width="13" customWidth="1"/>
    <col min="11778" max="11779" width="21.36328125" customWidth="1"/>
    <col min="11780" max="11780" width="19.453125" customWidth="1"/>
    <col min="11781" max="11781" width="13.453125" customWidth="1"/>
    <col min="11782" max="11782" width="12.1796875" customWidth="1"/>
    <col min="11783" max="11783" width="13.453125" customWidth="1"/>
    <col min="11784" max="11784" width="13" customWidth="1"/>
    <col min="12034" max="12035" width="21.36328125" customWidth="1"/>
    <col min="12036" max="12036" width="19.453125" customWidth="1"/>
    <col min="12037" max="12037" width="13.453125" customWidth="1"/>
    <col min="12038" max="12038" width="12.1796875" customWidth="1"/>
    <col min="12039" max="12039" width="13.453125" customWidth="1"/>
    <col min="12040" max="12040" width="13" customWidth="1"/>
    <col min="12290" max="12291" width="21.36328125" customWidth="1"/>
    <col min="12292" max="12292" width="19.453125" customWidth="1"/>
    <col min="12293" max="12293" width="13.453125" customWidth="1"/>
    <col min="12294" max="12294" width="12.1796875" customWidth="1"/>
    <col min="12295" max="12295" width="13.453125" customWidth="1"/>
    <col min="12296" max="12296" width="13" customWidth="1"/>
    <col min="12546" max="12547" width="21.36328125" customWidth="1"/>
    <col min="12548" max="12548" width="19.453125" customWidth="1"/>
    <col min="12549" max="12549" width="13.453125" customWidth="1"/>
    <col min="12550" max="12550" width="12.1796875" customWidth="1"/>
    <col min="12551" max="12551" width="13.453125" customWidth="1"/>
    <col min="12552" max="12552" width="13" customWidth="1"/>
    <col min="12802" max="12803" width="21.36328125" customWidth="1"/>
    <col min="12804" max="12804" width="19.453125" customWidth="1"/>
    <col min="12805" max="12805" width="13.453125" customWidth="1"/>
    <col min="12806" max="12806" width="12.1796875" customWidth="1"/>
    <col min="12807" max="12807" width="13.453125" customWidth="1"/>
    <col min="12808" max="12808" width="13" customWidth="1"/>
    <col min="13058" max="13059" width="21.36328125" customWidth="1"/>
    <col min="13060" max="13060" width="19.453125" customWidth="1"/>
    <col min="13061" max="13061" width="13.453125" customWidth="1"/>
    <col min="13062" max="13062" width="12.1796875" customWidth="1"/>
    <col min="13063" max="13063" width="13.453125" customWidth="1"/>
    <col min="13064" max="13064" width="13" customWidth="1"/>
    <col min="13314" max="13315" width="21.36328125" customWidth="1"/>
    <col min="13316" max="13316" width="19.453125" customWidth="1"/>
    <col min="13317" max="13317" width="13.453125" customWidth="1"/>
    <col min="13318" max="13318" width="12.1796875" customWidth="1"/>
    <col min="13319" max="13319" width="13.453125" customWidth="1"/>
    <col min="13320" max="13320" width="13" customWidth="1"/>
    <col min="13570" max="13571" width="21.36328125" customWidth="1"/>
    <col min="13572" max="13572" width="19.453125" customWidth="1"/>
    <col min="13573" max="13573" width="13.453125" customWidth="1"/>
    <col min="13574" max="13574" width="12.1796875" customWidth="1"/>
    <col min="13575" max="13575" width="13.453125" customWidth="1"/>
    <col min="13576" max="13576" width="13" customWidth="1"/>
    <col min="13826" max="13827" width="21.36328125" customWidth="1"/>
    <col min="13828" max="13828" width="19.453125" customWidth="1"/>
    <col min="13829" max="13829" width="13.453125" customWidth="1"/>
    <col min="13830" max="13830" width="12.1796875" customWidth="1"/>
    <col min="13831" max="13831" width="13.453125" customWidth="1"/>
    <col min="13832" max="13832" width="13" customWidth="1"/>
    <col min="14082" max="14083" width="21.36328125" customWidth="1"/>
    <col min="14084" max="14084" width="19.453125" customWidth="1"/>
    <col min="14085" max="14085" width="13.453125" customWidth="1"/>
    <col min="14086" max="14086" width="12.1796875" customWidth="1"/>
    <col min="14087" max="14087" width="13.453125" customWidth="1"/>
    <col min="14088" max="14088" width="13" customWidth="1"/>
    <col min="14338" max="14339" width="21.36328125" customWidth="1"/>
    <col min="14340" max="14340" width="19.453125" customWidth="1"/>
    <col min="14341" max="14341" width="13.453125" customWidth="1"/>
    <col min="14342" max="14342" width="12.1796875" customWidth="1"/>
    <col min="14343" max="14343" width="13.453125" customWidth="1"/>
    <col min="14344" max="14344" width="13" customWidth="1"/>
    <col min="14594" max="14595" width="21.36328125" customWidth="1"/>
    <col min="14596" max="14596" width="19.453125" customWidth="1"/>
    <col min="14597" max="14597" width="13.453125" customWidth="1"/>
    <col min="14598" max="14598" width="12.1796875" customWidth="1"/>
    <col min="14599" max="14599" width="13.453125" customWidth="1"/>
    <col min="14600" max="14600" width="13" customWidth="1"/>
    <col min="14850" max="14851" width="21.36328125" customWidth="1"/>
    <col min="14852" max="14852" width="19.453125" customWidth="1"/>
    <col min="14853" max="14853" width="13.453125" customWidth="1"/>
    <col min="14854" max="14854" width="12.1796875" customWidth="1"/>
    <col min="14855" max="14855" width="13.453125" customWidth="1"/>
    <col min="14856" max="14856" width="13" customWidth="1"/>
    <col min="15106" max="15107" width="21.36328125" customWidth="1"/>
    <col min="15108" max="15108" width="19.453125" customWidth="1"/>
    <col min="15109" max="15109" width="13.453125" customWidth="1"/>
    <col min="15110" max="15110" width="12.1796875" customWidth="1"/>
    <col min="15111" max="15111" width="13.453125" customWidth="1"/>
    <col min="15112" max="15112" width="13" customWidth="1"/>
    <col min="15362" max="15363" width="21.36328125" customWidth="1"/>
    <col min="15364" max="15364" width="19.453125" customWidth="1"/>
    <col min="15365" max="15365" width="13.453125" customWidth="1"/>
    <col min="15366" max="15366" width="12.1796875" customWidth="1"/>
    <col min="15367" max="15367" width="13.453125" customWidth="1"/>
    <col min="15368" max="15368" width="13" customWidth="1"/>
    <col min="15618" max="15619" width="21.36328125" customWidth="1"/>
    <col min="15620" max="15620" width="19.453125" customWidth="1"/>
    <col min="15621" max="15621" width="13.453125" customWidth="1"/>
    <col min="15622" max="15622" width="12.1796875" customWidth="1"/>
    <col min="15623" max="15623" width="13.453125" customWidth="1"/>
    <col min="15624" max="15624" width="13" customWidth="1"/>
    <col min="15874" max="15875" width="21.36328125" customWidth="1"/>
    <col min="15876" max="15876" width="19.453125" customWidth="1"/>
    <col min="15877" max="15877" width="13.453125" customWidth="1"/>
    <col min="15878" max="15878" width="12.1796875" customWidth="1"/>
    <col min="15879" max="15879" width="13.453125" customWidth="1"/>
    <col min="15880" max="15880" width="13" customWidth="1"/>
    <col min="16130" max="16131" width="21.36328125" customWidth="1"/>
    <col min="16132" max="16132" width="19.453125" customWidth="1"/>
    <col min="16133" max="16133" width="13.453125" customWidth="1"/>
    <col min="16134" max="16134" width="12.1796875" customWidth="1"/>
    <col min="16135" max="16135" width="13.453125" customWidth="1"/>
    <col min="16136" max="16136" width="13" customWidth="1"/>
  </cols>
  <sheetData>
    <row r="1" spans="1:9" x14ac:dyDescent="0.35">
      <c r="A1" s="26" t="s">
        <v>212</v>
      </c>
      <c r="E1" s="2" t="s">
        <v>200</v>
      </c>
    </row>
    <row r="2" spans="1:9" s="30" customFormat="1" x14ac:dyDescent="0.35">
      <c r="A2" s="27"/>
      <c r="B2" s="28" t="s">
        <v>213</v>
      </c>
      <c r="C2" s="28" t="s">
        <v>214</v>
      </c>
      <c r="D2" s="28" t="s">
        <v>215</v>
      </c>
      <c r="E2" s="29" t="s">
        <v>170</v>
      </c>
      <c r="F2" s="8" t="s">
        <v>216</v>
      </c>
      <c r="G2" s="8" t="s">
        <v>217</v>
      </c>
      <c r="H2" s="21" t="s">
        <v>218</v>
      </c>
      <c r="I2" s="21" t="s">
        <v>219</v>
      </c>
    </row>
    <row r="3" spans="1:9" x14ac:dyDescent="0.35">
      <c r="A3" s="31" t="s">
        <v>139</v>
      </c>
      <c r="B3" s="2">
        <v>72</v>
      </c>
      <c r="C3" s="2">
        <v>7.2</v>
      </c>
      <c r="D3" s="2">
        <v>10230</v>
      </c>
      <c r="E3" s="8" t="s">
        <v>139</v>
      </c>
      <c r="F3" s="32">
        <f>(B3-B9)/(B8-B9)</f>
        <v>0.68571428571428572</v>
      </c>
      <c r="G3" s="32">
        <f t="shared" ref="G3:H3" si="0">(C3-C9)/(C8-C9)</f>
        <v>0.5357142857142857</v>
      </c>
      <c r="H3" s="32">
        <f t="shared" si="0"/>
        <v>0.22000443557329785</v>
      </c>
      <c r="I3" s="32">
        <f>(1/3)*(F3+G3+H3)</f>
        <v>0.48047766900062305</v>
      </c>
    </row>
    <row r="4" spans="1:9" x14ac:dyDescent="0.35">
      <c r="A4" s="31" t="s">
        <v>154</v>
      </c>
      <c r="B4" s="2">
        <v>65</v>
      </c>
      <c r="C4" s="2">
        <v>4.4000000000000004</v>
      </c>
      <c r="D4" s="2">
        <v>3290</v>
      </c>
      <c r="E4" s="8" t="s">
        <v>154</v>
      </c>
      <c r="F4" s="32">
        <f>(B4-B9)/(B8-B9)</f>
        <v>0.48571428571428571</v>
      </c>
      <c r="G4" s="32">
        <f t="shared" ref="G4:H4" si="1">(C4-C9)/(C8-C9)</f>
        <v>0.2857142857142857</v>
      </c>
      <c r="H4" s="32">
        <f t="shared" si="1"/>
        <v>6.6090042137946323E-2</v>
      </c>
      <c r="I4" s="32">
        <f>(1/3)*(F4+G4+H4)</f>
        <v>0.27917287118883921</v>
      </c>
    </row>
    <row r="5" spans="1:9" x14ac:dyDescent="0.35">
      <c r="A5" s="31" t="s">
        <v>106</v>
      </c>
      <c r="B5" s="2">
        <v>73</v>
      </c>
      <c r="C5" s="2">
        <v>7.5</v>
      </c>
      <c r="D5" s="2">
        <v>6870</v>
      </c>
      <c r="E5" s="8" t="s">
        <v>106</v>
      </c>
      <c r="F5" s="32">
        <f>(B5-B9)/(B8-B9)</f>
        <v>0.7142857142857143</v>
      </c>
      <c r="G5" s="32">
        <f t="shared" ref="G5:H5" si="2">(C5-C9)/(C8-C9)</f>
        <v>0.56249999999999989</v>
      </c>
      <c r="H5" s="32">
        <f t="shared" si="2"/>
        <v>0.1454868041694389</v>
      </c>
      <c r="I5" s="32">
        <f t="shared" ref="I5:I6" si="3">(1/3)*(F5+G5+H5)</f>
        <v>0.47409083948505099</v>
      </c>
    </row>
    <row r="6" spans="1:9" x14ac:dyDescent="0.35">
      <c r="A6" s="33" t="s">
        <v>31</v>
      </c>
      <c r="B6" s="34">
        <v>52</v>
      </c>
      <c r="C6" s="34">
        <v>8.5</v>
      </c>
      <c r="D6" s="34">
        <v>10400</v>
      </c>
      <c r="E6" s="8" t="s">
        <v>31</v>
      </c>
      <c r="F6" s="32">
        <f>(B6-B9)/(B8-B9)</f>
        <v>0.11428571428571428</v>
      </c>
      <c r="G6" s="32">
        <f t="shared" ref="G6:H6" si="4">(C6-C9)/(C8-C9)</f>
        <v>0.65178571428571419</v>
      </c>
      <c r="H6" s="32">
        <f t="shared" si="4"/>
        <v>0.22377467287646929</v>
      </c>
      <c r="I6" s="32">
        <f t="shared" si="3"/>
        <v>0.32994870048263258</v>
      </c>
    </row>
    <row r="7" spans="1:9" x14ac:dyDescent="0.35">
      <c r="A7" s="35" t="s">
        <v>200</v>
      </c>
      <c r="B7" s="36"/>
      <c r="C7" s="36"/>
      <c r="D7" s="36"/>
      <c r="E7" s="8" t="s">
        <v>220</v>
      </c>
      <c r="F7" s="21" t="s">
        <v>106</v>
      </c>
      <c r="G7" s="21" t="s">
        <v>31</v>
      </c>
      <c r="H7" s="21" t="s">
        <v>31</v>
      </c>
      <c r="I7" s="21" t="s">
        <v>139</v>
      </c>
    </row>
    <row r="8" spans="1:9" x14ac:dyDescent="0.35">
      <c r="A8" t="s">
        <v>221</v>
      </c>
      <c r="B8" s="2">
        <v>83</v>
      </c>
      <c r="C8" s="2">
        <v>12.4</v>
      </c>
      <c r="D8" s="2">
        <v>45400</v>
      </c>
    </row>
    <row r="9" spans="1:9" x14ac:dyDescent="0.35">
      <c r="A9" t="s">
        <v>222</v>
      </c>
      <c r="B9" s="2">
        <v>48</v>
      </c>
      <c r="C9" s="2">
        <v>1.2</v>
      </c>
      <c r="D9" s="2">
        <v>310</v>
      </c>
    </row>
    <row r="10" spans="1:9" x14ac:dyDescent="0.35">
      <c r="A10" t="s">
        <v>221</v>
      </c>
      <c r="B10" s="2" t="s">
        <v>60</v>
      </c>
      <c r="C10" s="2" t="s">
        <v>223</v>
      </c>
      <c r="D10" s="2" t="s">
        <v>223</v>
      </c>
    </row>
    <row r="11" spans="1:9" x14ac:dyDescent="0.35">
      <c r="A11" s="19" t="s">
        <v>222</v>
      </c>
      <c r="B11" s="34" t="s">
        <v>224</v>
      </c>
      <c r="C11" s="34" t="s">
        <v>41</v>
      </c>
      <c r="D11" s="3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1.GDPpc</vt:lpstr>
      <vt:lpstr>2.Convergence club</vt:lpstr>
      <vt:lpstr>4.Time to double</vt:lpstr>
      <vt:lpstr>3.HDI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Hall</dc:creator>
  <cp:lastModifiedBy>Anna Hall</cp:lastModifiedBy>
  <dcterms:created xsi:type="dcterms:W3CDTF">2020-11-06T03:56:18Z</dcterms:created>
  <dcterms:modified xsi:type="dcterms:W3CDTF">2023-07-28T12:38:41Z</dcterms:modified>
</cp:coreProperties>
</file>