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PC\Desktop\"/>
    </mc:Choice>
  </mc:AlternateContent>
  <xr:revisionPtr revIDLastSave="0" documentId="13_ncr:1_{FF5CF2E4-4384-41DB-8609-29F46CEBE692}" xr6:coauthVersionLast="40" xr6:coauthVersionMax="40" xr10:uidLastSave="{00000000-0000-0000-0000-000000000000}"/>
  <bookViews>
    <workbookView xWindow="0" yWindow="0" windowWidth="20490" windowHeight="8130" firstSheet="1" activeTab="5" xr2:uid="{B7D8C24B-7F87-4499-92B1-A398D67648D7}"/>
  </bookViews>
  <sheets>
    <sheet name="Functions &amp; Formulas" sheetId="9" r:id="rId1"/>
    <sheet name="Sheet2" sheetId="12" r:id="rId2"/>
    <sheet name="Sheet1" sheetId="11" r:id="rId3"/>
    <sheet name="Conditional Formatting" sheetId="1" r:id="rId4"/>
    <sheet name="Student_data" sheetId="3" r:id="rId5"/>
    <sheet name="Uptrax_Data" sheetId="4" r:id="rId6"/>
    <sheet name="Jan_Reg" sheetId="6" r:id="rId7"/>
    <sheet name="Feb_Reg" sheetId="7" r:id="rId8"/>
    <sheet name="LookUp Class" sheetId="10" r:id="rId9"/>
  </sheets>
  <calcPr calcId="191029"/>
  <pivotCaches>
    <pivotCache cacheId="0" r:id="rId10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1" i="4" l="1"/>
  <c r="K6" i="9"/>
  <c r="K7" i="9"/>
  <c r="K8" i="9"/>
  <c r="K9" i="9"/>
  <c r="K10" i="9"/>
  <c r="K11" i="9"/>
  <c r="K12" i="9"/>
  <c r="K5" i="9"/>
  <c r="J6" i="9"/>
  <c r="J7" i="9"/>
  <c r="J8" i="9"/>
  <c r="J9" i="9"/>
  <c r="J10" i="9"/>
  <c r="J11" i="9"/>
  <c r="J12" i="9"/>
  <c r="J5" i="9"/>
  <c r="E11" i="11"/>
  <c r="M11" i="11" s="1"/>
  <c r="D3" i="11"/>
  <c r="M8" i="11"/>
  <c r="M9" i="11"/>
  <c r="M10" i="11"/>
  <c r="M12" i="11"/>
  <c r="M13" i="11"/>
  <c r="M14" i="11"/>
  <c r="M15" i="11"/>
  <c r="N5" i="11"/>
  <c r="N4" i="11"/>
  <c r="N3" i="11"/>
  <c r="N2" i="11"/>
  <c r="H11" i="11" l="1"/>
  <c r="M16" i="11"/>
  <c r="M4" i="11"/>
  <c r="M3" i="11"/>
  <c r="M18" i="11"/>
  <c r="M17" i="11"/>
  <c r="M5" i="11"/>
  <c r="M6" i="11"/>
  <c r="M7" i="11"/>
  <c r="M19" i="11" l="1"/>
  <c r="L3" i="11"/>
  <c r="L4" i="11"/>
  <c r="L5" i="11"/>
  <c r="L6" i="11"/>
  <c r="L7" i="11"/>
  <c r="L8" i="11"/>
  <c r="L9" i="11"/>
  <c r="L10" i="11"/>
  <c r="L2" i="11"/>
  <c r="D5" i="11"/>
  <c r="D9" i="11"/>
  <c r="D6" i="11"/>
  <c r="D10" i="11"/>
  <c r="D8" i="11"/>
  <c r="D2" i="11"/>
  <c r="D7" i="11"/>
  <c r="D4" i="11"/>
</calcChain>
</file>

<file path=xl/sharedStrings.xml><?xml version="1.0" encoding="utf-8"?>
<sst xmlns="http://schemas.openxmlformats.org/spreadsheetml/2006/main" count="222" uniqueCount="132">
  <si>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</si>
  <si>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</si>
  <si>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</si>
  <si>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</si>
  <si>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</si>
  <si>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</si>
  <si>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</si>
  <si>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</si>
  <si>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</si>
  <si>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</si>
  <si>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</si>
  <si>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</si>
  <si>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Data Analysis</t>
  </si>
  <si>
    <t>Web Development</t>
  </si>
  <si>
    <t>Cybersecurity</t>
  </si>
  <si>
    <t>Computer Basics</t>
  </si>
  <si>
    <t>UI/UX Design</t>
  </si>
  <si>
    <r>
      <rPr>
        <b/>
        <sz val="22"/>
        <color rgb="FF002060"/>
        <rFont val="Calibri"/>
        <family val="2"/>
        <scheme val="minor"/>
      </rPr>
      <t>UPTRAXTECH</t>
    </r>
    <r>
      <rPr>
        <b/>
        <sz val="22"/>
        <color theme="1"/>
        <rFont val="Calibri"/>
        <family val="2"/>
        <scheme val="minor"/>
      </rPr>
      <t xml:space="preserve"> </t>
    </r>
    <r>
      <rPr>
        <b/>
        <sz val="22"/>
        <color rgb="FFC00000"/>
        <rFont val="Calibri"/>
        <family val="2"/>
        <scheme val="minor"/>
      </rPr>
      <t>ACADEMY</t>
    </r>
  </si>
  <si>
    <t>Date</t>
  </si>
  <si>
    <t>Student Name</t>
  </si>
  <si>
    <t>Student_ID</t>
  </si>
  <si>
    <t>Email</t>
  </si>
  <si>
    <t>Helen</t>
  </si>
  <si>
    <t>Victor</t>
  </si>
  <si>
    <t>Miracle</t>
  </si>
  <si>
    <t>Esther</t>
  </si>
  <si>
    <t>Queen</t>
  </si>
  <si>
    <t>Queen@example.com</t>
  </si>
  <si>
    <t>Esther@example.com</t>
  </si>
  <si>
    <t>Miracle@example.com</t>
  </si>
  <si>
    <t>Victor@example.com</t>
  </si>
  <si>
    <t>Helen@example.com</t>
  </si>
  <si>
    <t>Class_ID</t>
  </si>
  <si>
    <t>Signed_in_date</t>
  </si>
  <si>
    <t>Fee</t>
  </si>
  <si>
    <t>Course</t>
  </si>
  <si>
    <t>Extra_Fee</t>
  </si>
  <si>
    <t>Data_analysis</t>
  </si>
  <si>
    <t>Web_dev</t>
  </si>
  <si>
    <r>
      <rPr>
        <b/>
        <sz val="18"/>
        <color rgb="FF002060"/>
        <rFont val="Calibri"/>
        <family val="2"/>
        <scheme val="minor"/>
      </rPr>
      <t>UPTRAXTECH</t>
    </r>
    <r>
      <rPr>
        <b/>
        <sz val="18"/>
        <color theme="1"/>
        <rFont val="Calibri"/>
        <family val="2"/>
        <scheme val="minor"/>
      </rPr>
      <t xml:space="preserve"> </t>
    </r>
    <r>
      <rPr>
        <b/>
        <sz val="18"/>
        <color rgb="FFC00000"/>
        <rFont val="Calibri"/>
        <family val="2"/>
        <scheme val="minor"/>
      </rPr>
      <t>ACADEMY</t>
    </r>
  </si>
  <si>
    <r>
      <rPr>
        <b/>
        <sz val="16"/>
        <color rgb="FFFF0000"/>
        <rFont val="Calibri"/>
        <family val="2"/>
        <scheme val="minor"/>
      </rPr>
      <t>UPTRAXTECH</t>
    </r>
    <r>
      <rPr>
        <sz val="16"/>
        <color theme="1"/>
        <rFont val="Calibri"/>
        <family val="2"/>
        <scheme val="minor"/>
      </rPr>
      <t xml:space="preserve"> </t>
    </r>
    <r>
      <rPr>
        <b/>
        <sz val="16"/>
        <color theme="4"/>
        <rFont val="Calibri"/>
        <family val="2"/>
        <scheme val="minor"/>
      </rPr>
      <t>ACADEMY</t>
    </r>
  </si>
  <si>
    <r>
      <rPr>
        <b/>
        <sz val="14"/>
        <color rgb="FF002060"/>
        <rFont val="Calibri"/>
        <family val="2"/>
        <scheme val="minor"/>
      </rPr>
      <t>UPTRAXTECH</t>
    </r>
    <r>
      <rPr>
        <b/>
        <sz val="14"/>
        <color theme="1"/>
        <rFont val="Calibri"/>
        <family val="2"/>
        <scheme val="minor"/>
      </rPr>
      <t xml:space="preserve"> </t>
    </r>
    <r>
      <rPr>
        <b/>
        <sz val="14"/>
        <color rgb="FFC00000"/>
        <rFont val="Calibri"/>
        <family val="2"/>
        <scheme val="minor"/>
      </rPr>
      <t>ACADEMY</t>
    </r>
  </si>
  <si>
    <r>
      <t xml:space="preserve">UPTRAXTECH </t>
    </r>
    <r>
      <rPr>
        <b/>
        <sz val="18"/>
        <color rgb="FFC00000"/>
        <rFont val="Calibri"/>
        <family val="2"/>
        <scheme val="minor"/>
      </rPr>
      <t>ACADEMY</t>
    </r>
  </si>
  <si>
    <t>Firstname</t>
  </si>
  <si>
    <t>Lastname</t>
  </si>
  <si>
    <t>Age</t>
  </si>
  <si>
    <t>Gender</t>
  </si>
  <si>
    <t>Start Date</t>
  </si>
  <si>
    <t xml:space="preserve">End Date </t>
  </si>
  <si>
    <t>David</t>
  </si>
  <si>
    <t>Akusa</t>
  </si>
  <si>
    <t>M</t>
  </si>
  <si>
    <t>30/2/2023</t>
  </si>
  <si>
    <t>Amadi</t>
  </si>
  <si>
    <t>favour</t>
  </si>
  <si>
    <t>F</t>
  </si>
  <si>
    <t>Mikeal</t>
  </si>
  <si>
    <t>Angel</t>
  </si>
  <si>
    <t>Mane</t>
  </si>
  <si>
    <t>Jude</t>
  </si>
  <si>
    <t>Jason</t>
  </si>
  <si>
    <t>queen</t>
  </si>
  <si>
    <t>PiUS</t>
  </si>
  <si>
    <t>Trust</t>
  </si>
  <si>
    <t>Programming</t>
  </si>
  <si>
    <t>Akajuru</t>
  </si>
  <si>
    <t>deborah</t>
  </si>
  <si>
    <t>EZEKIEL</t>
  </si>
  <si>
    <t>prosper</t>
  </si>
  <si>
    <t>Ola</t>
  </si>
  <si>
    <t>14/2/2023</t>
  </si>
  <si>
    <t>Sam</t>
  </si>
  <si>
    <t>Paul</t>
  </si>
  <si>
    <t>Paulinah</t>
  </si>
  <si>
    <t>James</t>
  </si>
  <si>
    <t>Moses</t>
  </si>
  <si>
    <t>Mercy</t>
  </si>
  <si>
    <t>Mary</t>
  </si>
  <si>
    <t>Briggs</t>
  </si>
  <si>
    <t>Tonye</t>
  </si>
  <si>
    <t>Great</t>
  </si>
  <si>
    <t>briggs@example.com</t>
  </si>
  <si>
    <t>mary@example.com</t>
  </si>
  <si>
    <t>mercy@example.com</t>
  </si>
  <si>
    <t>david@example.com</t>
  </si>
  <si>
    <t>moses@example.com</t>
  </si>
  <si>
    <t>james@example.com</t>
  </si>
  <si>
    <t>paulinah@example.com</t>
  </si>
  <si>
    <t>paul@example.com</t>
  </si>
  <si>
    <t>sam@example.com</t>
  </si>
  <si>
    <t>queen@example.com</t>
  </si>
  <si>
    <t>esther@example.com</t>
  </si>
  <si>
    <t>miracle@example.com</t>
  </si>
  <si>
    <t>victor@example.com</t>
  </si>
  <si>
    <t>helen@example.com</t>
  </si>
  <si>
    <t>tonye@example.com</t>
  </si>
  <si>
    <t>great@example.com</t>
  </si>
  <si>
    <t>Gabriel</t>
  </si>
  <si>
    <t>Steve</t>
  </si>
  <si>
    <t>Jacob</t>
  </si>
  <si>
    <t>Cole</t>
  </si>
  <si>
    <t>Ezekiel</t>
  </si>
  <si>
    <t>Mark</t>
  </si>
  <si>
    <t>Mene</t>
  </si>
  <si>
    <t>Gbara</t>
  </si>
  <si>
    <t>Hem</t>
  </si>
  <si>
    <t>Kelly</t>
  </si>
  <si>
    <t>Numbere</t>
  </si>
  <si>
    <t>Barako</t>
  </si>
  <si>
    <t>Munago</t>
  </si>
  <si>
    <t>FULLNAME</t>
  </si>
  <si>
    <t>Mane    Jude</t>
  </si>
  <si>
    <t>Jason    queen</t>
  </si>
  <si>
    <t>PiUS    Trust</t>
  </si>
  <si>
    <t>Akajuru    deborah</t>
  </si>
  <si>
    <t>EZEKIEL    prosper</t>
  </si>
  <si>
    <t>Ola    Miracle</t>
  </si>
  <si>
    <t xml:space="preserve">        Amadi    favour</t>
  </si>
  <si>
    <t xml:space="preserve">           David    Akusa</t>
  </si>
  <si>
    <t xml:space="preserve">        Mikeal    Angel</t>
  </si>
  <si>
    <t>TRIM</t>
  </si>
  <si>
    <t>s</t>
  </si>
  <si>
    <t>CONTA</t>
  </si>
  <si>
    <t>ADULT</t>
  </si>
  <si>
    <t>YOUNG</t>
  </si>
  <si>
    <t>Column1</t>
  </si>
  <si>
    <t>Count of Column1</t>
  </si>
  <si>
    <t>COUNT FU</t>
  </si>
  <si>
    <t>con</t>
  </si>
  <si>
    <t>con fun</t>
  </si>
  <si>
    <t>VLOOK</t>
  </si>
  <si>
    <t>CONDI FUN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</si>
</sst>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2"/>
      <color rgb="FF002060"/>
      <name val="Calibri"/>
      <family val="2"/>
      <scheme val="minor"/>
    </font>
    <font>
      <b/>
      <sz val="22"/>
      <color rgb="FFC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rgb="FF002060"/>
      <name val="Calibri"/>
      <family val="2"/>
      <scheme val="minor"/>
    </font>
    <font>
      <b/>
      <sz val="18"/>
      <color rgb="FFC0000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6"/>
      <color theme="4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2060"/>
      <name val="Calibri"/>
      <family val="2"/>
      <scheme val="minor"/>
    </font>
    <font>
      <b/>
      <sz val="14"/>
      <color rgb="FFC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0" fontId="4" fillId="0" borderId="0" xfId="1"/>
    <xf numFmtId="14" fontId="0" fillId="0" borderId="0" xfId="0" applyNumberFormat="1"/>
    <xf numFmtId="0" fontId="1" fillId="0" borderId="0" xfId="0" applyFont="1" applyFill="1" applyAlignment="1"/>
    <xf numFmtId="0" fontId="0" fillId="0" borderId="0" xfId="0" applyFill="1"/>
    <xf numFmtId="0" fontId="0" fillId="0" borderId="0" xfId="0" applyBorder="1"/>
    <xf numFmtId="14" fontId="0" fillId="0" borderId="0" xfId="0" applyNumberFormat="1" applyBorder="1"/>
    <xf numFmtId="0" fontId="5" fillId="0" borderId="1" xfId="0" applyFont="1" applyBorder="1"/>
    <xf numFmtId="0" fontId="5" fillId="0" borderId="2" xfId="0" applyFont="1" applyBorder="1"/>
    <xf numFmtId="0" fontId="5" fillId="0" borderId="3" xfId="0" applyFont="1" applyBorder="1"/>
    <xf numFmtId="0" fontId="5" fillId="0" borderId="5" xfId="0" applyFont="1" applyBorder="1"/>
    <xf numFmtId="0" fontId="5" fillId="0" borderId="4" xfId="0" applyFont="1" applyBorder="1"/>
    <xf numFmtId="0" fontId="5" fillId="0" borderId="6" xfId="0" applyFont="1" applyBorder="1"/>
    <xf numFmtId="0" fontId="5" fillId="0" borderId="0" xfId="0" applyFont="1" applyFill="1" applyBorder="1"/>
    <xf numFmtId="0" fontId="0" fillId="0" borderId="0" xfId="0" applyNumberFormat="1" applyFont="1"/>
    <xf numFmtId="0" fontId="0" fillId="0" borderId="0" xfId="0" pivotButton="1"/>
    <xf numFmtId="0" fontId="0" fillId="0" borderId="0" xfId="0" applyNumberFormat="1"/>
    <xf numFmtId="10" fontId="0" fillId="0" borderId="0" xfId="0" applyNumberFormat="1"/>
    <xf numFmtId="0" fontId="5" fillId="0" borderId="0" xfId="0" applyFont="1"/>
    <xf numFmtId="0" fontId="7" fillId="4" borderId="0" xfId="0" applyFont="1" applyFill="1" applyAlignment="1">
      <alignment horizontal="center"/>
    </xf>
    <xf numFmtId="0" fontId="7" fillId="4" borderId="4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12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25"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numFmt numFmtId="19" formatCode="m/d/yyyy"/>
    </dxf>
    <dxf>
      <numFmt numFmtId="19" formatCode="m/d/yyyy"/>
    </dxf>
    <dxf>
      <numFmt numFmtId="14" formatCode="0.00%"/>
    </dxf>
    <dxf>
      <numFmt numFmtId="0" formatCode="General"/>
    </dxf>
    <dxf>
      <border outline="0">
        <top style="medium">
          <color indexed="64"/>
        </top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[Uptraxtech Excel Class.xlsx]Sheet2!PivotTable5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Count of Column1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Sheet2!$A$4:$A$5</c:f>
              <c:strCache>
                <c:ptCount val="2"/>
                <c:pt idx="0">
                  <c:v>ADULT</c:v>
                </c:pt>
                <c:pt idx="1">
                  <c:v>YOUNG</c:v>
                </c:pt>
              </c:strCache>
            </c:strRef>
          </c:cat>
          <c:val>
            <c:numRef>
              <c:f>Sheet2!$B$4:$B$5</c:f>
              <c:numCache>
                <c:formatCode>General</c:formatCode>
                <c:ptCount val="2"/>
                <c:pt idx="0">
                  <c:v>5</c:v>
                </c:pt>
                <c:pt idx="1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E9-4C7E-B248-A133C487BC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75947200"/>
        <c:axId val="278261520"/>
      </c:barChart>
      <c:catAx>
        <c:axId val="275947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8261520"/>
        <c:crosses val="autoZero"/>
        <c:auto val="1"/>
        <c:lblAlgn val="ctr"/>
        <c:lblOffset val="100"/>
        <c:noMultiLvlLbl val="0"/>
      </c:catAx>
      <c:valAx>
        <c:axId val="278261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59472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image" Target="../media/image2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image" Target="../media/image2.jpe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image" Target="../media/image2.jpe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333994</xdr:colOff>
      <xdr:row>0</xdr:row>
      <xdr:rowOff>18556</xdr:rowOff>
    </xdr:from>
    <xdr:to>
      <xdr:col>3</xdr:col>
      <xdr:colOff>124443</xdr:colOff>
      <xdr:row>1</xdr:row>
      <xdr:rowOff>180481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CA8CA57-DCDC-4B46-A518-8A6E0F296F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81844" y="18556"/>
          <a:ext cx="523874" cy="352425"/>
        </a:xfrm>
        <a:prstGeom prst="rect">
          <a:avLst/>
        </a:prstGeom>
      </xdr:spPr>
    </xdr:pic>
    <xdr:clientData/>
  </xdr:twoCellAnchor>
  <xdr:twoCellAnchor editAs="oneCell">
    <xdr:from>
      <xdr:col>8</xdr:col>
      <xdr:colOff>225261</xdr:colOff>
      <xdr:row>0</xdr:row>
      <xdr:rowOff>13359</xdr:rowOff>
    </xdr:from>
    <xdr:to>
      <xdr:col>8</xdr:col>
      <xdr:colOff>732930</xdr:colOff>
      <xdr:row>1</xdr:row>
      <xdr:rowOff>176521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34D4531-D862-45A7-9229-616CA5C80C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8386" y="13359"/>
          <a:ext cx="507669" cy="35366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390525</xdr:colOff>
      <xdr:row>3</xdr:row>
      <xdr:rowOff>19050</xdr:rowOff>
    </xdr:from>
    <xdr:to>
      <xdr:col>12</xdr:col>
      <xdr:colOff>85725</xdr:colOff>
      <xdr:row>17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0BD2C59-A83D-449C-9540-B5ECBE2E87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228602</xdr:colOff>
      <xdr:row>0</xdr:row>
      <xdr:rowOff>38101</xdr:rowOff>
    </xdr:from>
    <xdr:to>
      <xdr:col>3</xdr:col>
      <xdr:colOff>123826</xdr:colOff>
      <xdr:row>2</xdr:row>
      <xdr:rowOff>161925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925C683-487F-42B4-8C3E-461157B214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71702" y="38101"/>
          <a:ext cx="504824" cy="504824"/>
        </a:xfrm>
        <a:prstGeom prst="rect">
          <a:avLst/>
        </a:prstGeom>
      </xdr:spPr>
    </xdr:pic>
    <xdr:clientData/>
  </xdr:twoCellAnchor>
  <xdr:twoCellAnchor editAs="oneCell">
    <xdr:from>
      <xdr:col>8</xdr:col>
      <xdr:colOff>247652</xdr:colOff>
      <xdr:row>0</xdr:row>
      <xdr:rowOff>38101</xdr:rowOff>
    </xdr:from>
    <xdr:to>
      <xdr:col>9</xdr:col>
      <xdr:colOff>142876</xdr:colOff>
      <xdr:row>2</xdr:row>
      <xdr:rowOff>161925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FC1548C-9661-441F-B2B9-91B8A64BE9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48352" y="38101"/>
          <a:ext cx="504824" cy="50482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114302</xdr:colOff>
      <xdr:row>0</xdr:row>
      <xdr:rowOff>38101</xdr:rowOff>
    </xdr:from>
    <xdr:to>
      <xdr:col>0</xdr:col>
      <xdr:colOff>619126</xdr:colOff>
      <xdr:row>2</xdr:row>
      <xdr:rowOff>161925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D5A418D-F07D-44DD-9EDE-6D6E230B86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2" y="38101"/>
          <a:ext cx="504824" cy="504824"/>
        </a:xfrm>
        <a:prstGeom prst="rect">
          <a:avLst/>
        </a:prstGeom>
      </xdr:spPr>
    </xdr:pic>
    <xdr:clientData/>
  </xdr:twoCellAnchor>
  <xdr:twoCellAnchor editAs="oneCell">
    <xdr:from>
      <xdr:col>2</xdr:col>
      <xdr:colOff>781053</xdr:colOff>
      <xdr:row>0</xdr:row>
      <xdr:rowOff>66676</xdr:rowOff>
    </xdr:from>
    <xdr:to>
      <xdr:col>2</xdr:col>
      <xdr:colOff>1266827</xdr:colOff>
      <xdr:row>2</xdr:row>
      <xdr:rowOff>171450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9B49EAC-114E-4D43-96D7-582EB41346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3333753" y="66676"/>
          <a:ext cx="485774" cy="48577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38100</xdr:rowOff>
    </xdr:from>
    <xdr:to>
      <xdr:col>0</xdr:col>
      <xdr:colOff>581024</xdr:colOff>
      <xdr:row>2</xdr:row>
      <xdr:rowOff>161924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25834D4-EE39-4665-B578-522C927963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38100"/>
          <a:ext cx="504824" cy="504824"/>
        </a:xfrm>
        <a:prstGeom prst="rect">
          <a:avLst/>
        </a:prstGeom>
      </xdr:spPr>
    </xdr:pic>
    <xdr:clientData/>
  </xdr:twoCellAnchor>
  <xdr:twoCellAnchor editAs="oneCell">
    <xdr:from>
      <xdr:col>4</xdr:col>
      <xdr:colOff>57150</xdr:colOff>
      <xdr:row>0</xdr:row>
      <xdr:rowOff>47625</xdr:rowOff>
    </xdr:from>
    <xdr:to>
      <xdr:col>4</xdr:col>
      <xdr:colOff>561974</xdr:colOff>
      <xdr:row>2</xdr:row>
      <xdr:rowOff>171449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8D6225D-CA81-4876-8E69-069C2B38B4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86150" y="47625"/>
          <a:ext cx="504824" cy="50482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114302</xdr:colOff>
      <xdr:row>0</xdr:row>
      <xdr:rowOff>38101</xdr:rowOff>
    </xdr:from>
    <xdr:to>
      <xdr:col>0</xdr:col>
      <xdr:colOff>619126</xdr:colOff>
      <xdr:row>2</xdr:row>
      <xdr:rowOff>161925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595C80E-7C78-4628-B9E6-B2FD7CB1A5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2" y="38101"/>
          <a:ext cx="504824" cy="504824"/>
        </a:xfrm>
        <a:prstGeom prst="rect">
          <a:avLst/>
        </a:prstGeom>
      </xdr:spPr>
    </xdr:pic>
    <xdr:clientData/>
  </xdr:twoCellAnchor>
  <xdr:twoCellAnchor editAs="oneCell">
    <xdr:from>
      <xdr:col>2</xdr:col>
      <xdr:colOff>781053</xdr:colOff>
      <xdr:row>0</xdr:row>
      <xdr:rowOff>66676</xdr:rowOff>
    </xdr:from>
    <xdr:to>
      <xdr:col>2</xdr:col>
      <xdr:colOff>1266827</xdr:colOff>
      <xdr:row>2</xdr:row>
      <xdr:rowOff>171450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4099954-20F4-4760-A176-6C0B7A7B08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3333753" y="66676"/>
          <a:ext cx="485774" cy="485774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114302</xdr:colOff>
      <xdr:row>0</xdr:row>
      <xdr:rowOff>38101</xdr:rowOff>
    </xdr:from>
    <xdr:to>
      <xdr:col>0</xdr:col>
      <xdr:colOff>619126</xdr:colOff>
      <xdr:row>2</xdr:row>
      <xdr:rowOff>161925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8BE7282-6CC9-4587-B058-EF6B644FFF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2" y="38101"/>
          <a:ext cx="504824" cy="504824"/>
        </a:xfrm>
        <a:prstGeom prst="rect">
          <a:avLst/>
        </a:prstGeom>
      </xdr:spPr>
    </xdr:pic>
    <xdr:clientData/>
  </xdr:twoCellAnchor>
  <xdr:twoCellAnchor editAs="oneCell">
    <xdr:from>
      <xdr:col>2</xdr:col>
      <xdr:colOff>781053</xdr:colOff>
      <xdr:row>0</xdr:row>
      <xdr:rowOff>66676</xdr:rowOff>
    </xdr:from>
    <xdr:to>
      <xdr:col>2</xdr:col>
      <xdr:colOff>1266827</xdr:colOff>
      <xdr:row>2</xdr:row>
      <xdr:rowOff>171450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427CE96-B338-45C6-92F7-9D0FAE7A5F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3209928" y="66676"/>
          <a:ext cx="485774" cy="485774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114302</xdr:colOff>
      <xdr:row>0</xdr:row>
      <xdr:rowOff>38101</xdr:rowOff>
    </xdr:from>
    <xdr:to>
      <xdr:col>0</xdr:col>
      <xdr:colOff>619126</xdr:colOff>
      <xdr:row>2</xdr:row>
      <xdr:rowOff>161925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BA72AF4-FF73-40C3-9927-EF7B895102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2" y="38101"/>
          <a:ext cx="504824" cy="504824"/>
        </a:xfrm>
        <a:prstGeom prst="rect">
          <a:avLst/>
        </a:prstGeom>
      </xdr:spPr>
    </xdr:pic>
    <xdr:clientData/>
  </xdr:twoCellAnchor>
  <xdr:twoCellAnchor editAs="oneCell">
    <xdr:from>
      <xdr:col>3</xdr:col>
      <xdr:colOff>781053</xdr:colOff>
      <xdr:row>0</xdr:row>
      <xdr:rowOff>66676</xdr:rowOff>
    </xdr:from>
    <xdr:to>
      <xdr:col>3</xdr:col>
      <xdr:colOff>1266827</xdr:colOff>
      <xdr:row>2</xdr:row>
      <xdr:rowOff>171450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F6218B2-D059-4F9A-BB7B-895C1D4007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3333753" y="66676"/>
          <a:ext cx="485774" cy="485774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I ANNABEL" refreshedDate="45619.080109143521" createdVersion="6" refreshedVersion="6" minRefreshableVersion="3" recordCount="16" xr:uid="{F2F7831F-1C2B-4C67-89B6-747F64F19ABB}">
  <cacheSource type="worksheet">
    <worksheetSource name="Table1"/>
  </cacheSource>
  <cacheFields count="1">
    <cacheField name="Column1" numFmtId="0">
      <sharedItems count="2">
        <s v="ADULT"/>
        <s v="YOUNG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">
  <r>
    <x v="0"/>
  </r>
  <r>
    <x v="0"/>
  </r>
  <r>
    <x v="1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52EF147-3A11-43C4-A556-5B53A95DB056}" name="PivotTable5" cacheId="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compact="0" compactData="0" multipleFieldFilters="0" chartFormat="1">
  <location ref="A3:B5" firstHeaderRow="1" firstDataRow="1" firstDataCol="1"/>
  <pivotFields count="1">
    <pivotField axis="axisRow" dataField="1" compact="0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0"/>
  </rowFields>
  <rowItems count="2">
    <i>
      <x/>
    </i>
    <i>
      <x v="1"/>
    </i>
  </rowItems>
  <colItems count="1">
    <i/>
  </colItems>
  <dataFields count="1">
    <dataField name="Count of Column1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1497B3A-D123-405B-821E-F7459910296D}" name="Table2" displayName="Table2" ref="A1:J11" totalsRowCount="1" headerRowDxfId="23" headerRowBorderDxfId="22" tableBorderDxfId="21">
  <autoFilter ref="A1:J10" xr:uid="{639ABEF0-13F7-48EC-97F3-814CEFE076E4}"/>
  <sortState ref="A2:J10">
    <sortCondition descending="1" ref="H1:H10"/>
  </sortState>
  <tableColumns count="10">
    <tableColumn id="1" xr3:uid="{FBDFA12F-6783-4536-8250-CBAC8CB57D71}" name="Student_ID"/>
    <tableColumn id="2" xr3:uid="{4C6AF98B-41DD-41B0-A048-8BE76A9D2942}" name="Firstname"/>
    <tableColumn id="3" xr3:uid="{170F0131-6AD8-41CC-A281-F09FCCEA64E3}" name="Lastname"/>
    <tableColumn id="4" xr3:uid="{86851230-F4F6-41F4-8EBF-CDBD1A7626E2}" name="FULLNAME" dataDxfId="20">
      <calculatedColumnFormula>CONCATENATE(Table2[[#This Row],[Firstname]],"    ",Table2[[#This Row],[Lastname]])</calculatedColumnFormula>
    </tableColumn>
    <tableColumn id="5" xr3:uid="{727F249C-4E63-4393-BD16-844F9F607879}" name="Age" totalsRowFunction="custom" totalsRowDxfId="19">
      <totalsRowFormula>SUBTOTAL(109,E3:E10)/SUBTOTAL(109,$E$3:$E$10)</totalsRowFormula>
    </tableColumn>
    <tableColumn id="6" xr3:uid="{84190F22-928D-4589-BF92-784213FF51A4}" name="Gender"/>
    <tableColumn id="7" xr3:uid="{CB4E33D9-F4B9-4B0B-88A7-59BD031710E0}" name="Course"/>
    <tableColumn id="8" xr3:uid="{63AA28AD-6EA0-42D5-BB7D-0809DA9DC24E}" name="Fee" totalsRowFunction="sum"/>
    <tableColumn id="9" xr3:uid="{5964BB30-574E-4DC5-AB8F-097556B63077}" name="Start Date" dataDxfId="18"/>
    <tableColumn id="10" xr3:uid="{115F2F45-CA7C-4BD7-BEA6-57FA7DD2FB07}" name="End Date " dataDxfId="1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CAEC6F-360F-4B3B-BD23-458334B83167}" name="Table1" displayName="Table1" ref="M2:M18" totalsRowShown="0">
  <autoFilter ref="M2:M18" xr:uid="{D31F1CD7-56F2-49D2-BC5C-C4A03ADBFC95}"/>
  <sortState ref="M3:M18">
    <sortCondition descending="1" ref="M2:M18"/>
  </sortState>
  <tableColumns count="1">
    <tableColumn id="1" xr3:uid="{3A35CD47-3E14-4A9B-998D-A6E10BFE286F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Miracle@example.com" TargetMode="External"/><Relationship Id="rId7" Type="http://schemas.openxmlformats.org/officeDocument/2006/relationships/drawing" Target="../drawings/drawing4.xml"/><Relationship Id="rId2" Type="http://schemas.openxmlformats.org/officeDocument/2006/relationships/hyperlink" Target="mailto:Esther@example.com" TargetMode="External"/><Relationship Id="rId1" Type="http://schemas.openxmlformats.org/officeDocument/2006/relationships/hyperlink" Target="mailto:Queen@example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Helen@example.com" TargetMode="External"/><Relationship Id="rId4" Type="http://schemas.openxmlformats.org/officeDocument/2006/relationships/hyperlink" Target="mailto:Victor@example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tonye@example.com" TargetMode="External"/><Relationship Id="rId13" Type="http://schemas.openxmlformats.org/officeDocument/2006/relationships/hyperlink" Target="mailto:moses@example.com" TargetMode="External"/><Relationship Id="rId18" Type="http://schemas.openxmlformats.org/officeDocument/2006/relationships/drawing" Target="../drawings/drawing8.xml"/><Relationship Id="rId3" Type="http://schemas.openxmlformats.org/officeDocument/2006/relationships/hyperlink" Target="mailto:miracle@example.com" TargetMode="External"/><Relationship Id="rId7" Type="http://schemas.openxmlformats.org/officeDocument/2006/relationships/hyperlink" Target="mailto:great@example.com" TargetMode="External"/><Relationship Id="rId12" Type="http://schemas.openxmlformats.org/officeDocument/2006/relationships/hyperlink" Target="mailto:david@example.com" TargetMode="External"/><Relationship Id="rId17" Type="http://schemas.openxmlformats.org/officeDocument/2006/relationships/hyperlink" Target="mailto:sam@example.com" TargetMode="External"/><Relationship Id="rId2" Type="http://schemas.openxmlformats.org/officeDocument/2006/relationships/hyperlink" Target="mailto:esther@example.com" TargetMode="External"/><Relationship Id="rId16" Type="http://schemas.openxmlformats.org/officeDocument/2006/relationships/hyperlink" Target="mailto:paul@example.com" TargetMode="External"/><Relationship Id="rId1" Type="http://schemas.openxmlformats.org/officeDocument/2006/relationships/hyperlink" Target="mailto:queen@example.com" TargetMode="External"/><Relationship Id="rId6" Type="http://schemas.openxmlformats.org/officeDocument/2006/relationships/hyperlink" Target="mailto:Queen@example.com" TargetMode="External"/><Relationship Id="rId11" Type="http://schemas.openxmlformats.org/officeDocument/2006/relationships/hyperlink" Target="mailto:mercy@example.com" TargetMode="External"/><Relationship Id="rId5" Type="http://schemas.openxmlformats.org/officeDocument/2006/relationships/hyperlink" Target="mailto:helen@example.com" TargetMode="External"/><Relationship Id="rId15" Type="http://schemas.openxmlformats.org/officeDocument/2006/relationships/hyperlink" Target="mailto:paulinah@example.com" TargetMode="External"/><Relationship Id="rId10" Type="http://schemas.openxmlformats.org/officeDocument/2006/relationships/hyperlink" Target="mailto:mary@example.com" TargetMode="External"/><Relationship Id="rId4" Type="http://schemas.openxmlformats.org/officeDocument/2006/relationships/hyperlink" Target="mailto:victor@example.com" TargetMode="External"/><Relationship Id="rId9" Type="http://schemas.openxmlformats.org/officeDocument/2006/relationships/hyperlink" Target="mailto:briggs@example.com" TargetMode="External"/><Relationship Id="rId14" Type="http://schemas.openxmlformats.org/officeDocument/2006/relationships/hyperlink" Target="mailto:james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458BC-56A6-4B4B-9706-A0F0BDF1202E}">
  <dimension ref="A1:L14"/>
  <sheetViews>
    <sheetView topLeftCell="A4" workbookViewId="0">
      <selection activeCell="M6" sqref="M6"/>
    </sheetView>
  </sheetViews>
  <sheetFormatPr defaultRowHeight="15" x14ac:dyDescent="0.25"/>
  <cols>
    <col min="1" max="1" width="12.5703125" customWidth="1"/>
    <col min="2" max="2" width="10.42578125" customWidth="1"/>
    <col min="3" max="3" width="11" customWidth="1"/>
    <col min="6" max="6" width="14.28515625" customWidth="1"/>
    <col min="7" max="7" width="13" customWidth="1"/>
    <col min="8" max="8" width="16.28515625" customWidth="1"/>
    <col min="9" max="9" width="20.85546875" customWidth="1"/>
    <col min="10" max="10" width="18" customWidth="1"/>
    <col min="11" max="11" width="15.7109375" customWidth="1"/>
  </cols>
  <sheetData>
    <row r="1" spans="1:12" ht="15" customHeight="1" x14ac:dyDescent="0.25">
      <c r="A1" s="19" t="s">
        <v>42</v>
      </c>
      <c r="B1" s="19"/>
      <c r="C1" s="19"/>
      <c r="D1" s="19"/>
      <c r="E1" s="19"/>
      <c r="F1" s="19"/>
      <c r="G1" s="19"/>
      <c r="H1" s="19"/>
      <c r="I1" s="19"/>
    </row>
    <row r="2" spans="1:12" ht="15.75" customHeight="1" thickBot="1" x14ac:dyDescent="0.3">
      <c r="A2" s="20"/>
      <c r="B2" s="20"/>
      <c r="C2" s="20"/>
      <c r="D2" s="20"/>
      <c r="E2" s="20"/>
      <c r="F2" s="20"/>
      <c r="G2" s="20"/>
      <c r="H2" s="20"/>
      <c r="I2" s="20"/>
    </row>
    <row r="3" spans="1:12" ht="15.75" thickBot="1" x14ac:dyDescent="0.3">
      <c r="A3" s="7" t="s">
        <v>20</v>
      </c>
      <c r="B3" s="8" t="s">
        <v>43</v>
      </c>
      <c r="C3" s="8" t="s">
        <v>44</v>
      </c>
      <c r="D3" s="8" t="s">
        <v>45</v>
      </c>
      <c r="E3" s="8" t="s">
        <v>46</v>
      </c>
      <c r="F3" s="8" t="s">
        <v>35</v>
      </c>
      <c r="G3" s="8" t="s">
        <v>34</v>
      </c>
      <c r="H3" s="8" t="s">
        <v>47</v>
      </c>
      <c r="I3" s="9" t="s">
        <v>48</v>
      </c>
      <c r="J3" s="13" t="s">
        <v>128</v>
      </c>
    </row>
    <row r="4" spans="1:12" x14ac:dyDescent="0.25">
      <c r="A4">
        <v>1001</v>
      </c>
      <c r="B4" t="s">
        <v>49</v>
      </c>
      <c r="C4" t="s">
        <v>50</v>
      </c>
      <c r="D4">
        <v>23</v>
      </c>
      <c r="E4" t="s">
        <v>51</v>
      </c>
      <c r="F4" t="s">
        <v>12</v>
      </c>
      <c r="G4">
        <v>50000</v>
      </c>
      <c r="H4" s="2">
        <v>44532</v>
      </c>
      <c r="I4" t="s">
        <v>52</v>
      </c>
      <c r="J4" t="s">
        <v>129</v>
      </c>
      <c r="L4" t="s">
        <v>131</v>
      </c>
    </row>
    <row r="5" spans="1:12" x14ac:dyDescent="0.25">
      <c r="A5">
        <v>1003</v>
      </c>
      <c r="B5" t="s">
        <v>53</v>
      </c>
      <c r="C5" t="s">
        <v>54</v>
      </c>
      <c r="D5">
        <v>25</v>
      </c>
      <c r="E5" t="s">
        <v>55</v>
      </c>
      <c r="F5" t="s">
        <v>16</v>
      </c>
      <c r="G5">
        <v>34000</v>
      </c>
      <c r="H5" s="2">
        <v>43194</v>
      </c>
      <c r="I5" s="2" t="s">
        <v>70</v>
      </c>
      <c r="J5" t="str">
        <f>CONCATENATE(B4,C4)</f>
        <v>DavidAkusa</v>
      </c>
      <c r="K5" t="str">
        <f>CONCATENATE(B4," ",C4)</f>
        <v>David Akusa</v>
      </c>
    </row>
    <row r="6" spans="1:12" x14ac:dyDescent="0.25">
      <c r="A6">
        <v>1005</v>
      </c>
      <c r="B6" t="s">
        <v>56</v>
      </c>
      <c r="C6" t="s">
        <v>57</v>
      </c>
      <c r="D6">
        <v>34</v>
      </c>
      <c r="E6" t="s">
        <v>55</v>
      </c>
      <c r="F6" t="s">
        <v>12</v>
      </c>
      <c r="G6">
        <v>50000</v>
      </c>
      <c r="H6" s="2">
        <v>42780</v>
      </c>
      <c r="I6" s="2">
        <v>43865</v>
      </c>
      <c r="J6" t="str">
        <f t="shared" ref="J6:J12" si="0">CONCATENATE(B5,C5)</f>
        <v>Amadifavour</v>
      </c>
      <c r="K6" t="str">
        <f t="shared" ref="K6:K12" si="1">CONCATENATE(B5," ",C5)</f>
        <v>Amadi favour</v>
      </c>
    </row>
    <row r="7" spans="1:12" x14ac:dyDescent="0.25">
      <c r="A7">
        <v>1006</v>
      </c>
      <c r="B7" t="s">
        <v>58</v>
      </c>
      <c r="C7" t="s">
        <v>59</v>
      </c>
      <c r="D7">
        <v>24</v>
      </c>
      <c r="E7" t="s">
        <v>51</v>
      </c>
      <c r="F7" t="s">
        <v>16</v>
      </c>
      <c r="G7">
        <v>34000</v>
      </c>
      <c r="H7" s="2">
        <v>43235</v>
      </c>
      <c r="I7" s="2">
        <v>44017</v>
      </c>
      <c r="J7" t="str">
        <f t="shared" si="0"/>
        <v>MikealAngel</v>
      </c>
      <c r="K7" t="str">
        <f t="shared" si="1"/>
        <v>Mikeal Angel</v>
      </c>
    </row>
    <row r="8" spans="1:12" x14ac:dyDescent="0.25">
      <c r="A8">
        <v>1002</v>
      </c>
      <c r="B8" t="s">
        <v>60</v>
      </c>
      <c r="C8" t="s">
        <v>61</v>
      </c>
      <c r="D8">
        <v>32</v>
      </c>
      <c r="E8" t="s">
        <v>55</v>
      </c>
      <c r="F8" t="s">
        <v>15</v>
      </c>
      <c r="G8">
        <v>40000</v>
      </c>
      <c r="H8" s="2">
        <v>43867</v>
      </c>
      <c r="I8" s="2">
        <v>45627</v>
      </c>
      <c r="J8" t="str">
        <f t="shared" si="0"/>
        <v>ManeJude</v>
      </c>
      <c r="K8" t="str">
        <f t="shared" si="1"/>
        <v>Mane Jude</v>
      </c>
    </row>
    <row r="9" spans="1:12" x14ac:dyDescent="0.25">
      <c r="A9">
        <v>1004</v>
      </c>
      <c r="B9" t="s">
        <v>62</v>
      </c>
      <c r="C9" t="s">
        <v>63</v>
      </c>
      <c r="D9">
        <v>28</v>
      </c>
      <c r="E9" t="s">
        <v>51</v>
      </c>
      <c r="F9" t="s">
        <v>64</v>
      </c>
      <c r="G9">
        <v>100000</v>
      </c>
      <c r="H9" s="2">
        <v>42779</v>
      </c>
      <c r="I9" s="2">
        <v>43864</v>
      </c>
      <c r="J9" t="str">
        <f t="shared" si="0"/>
        <v>Jasonqueen</v>
      </c>
      <c r="K9" t="str">
        <f t="shared" si="1"/>
        <v>Jason queen</v>
      </c>
    </row>
    <row r="10" spans="1:12" x14ac:dyDescent="0.25">
      <c r="A10">
        <v>1007</v>
      </c>
      <c r="B10" t="s">
        <v>65</v>
      </c>
      <c r="C10" t="s">
        <v>66</v>
      </c>
      <c r="D10">
        <v>25</v>
      </c>
      <c r="E10" t="s">
        <v>55</v>
      </c>
      <c r="F10" t="s">
        <v>64</v>
      </c>
      <c r="G10">
        <v>43000</v>
      </c>
      <c r="H10" s="2">
        <v>42747</v>
      </c>
      <c r="J10" t="str">
        <f t="shared" si="0"/>
        <v>PiUSTrust</v>
      </c>
      <c r="K10" t="str">
        <f t="shared" si="1"/>
        <v>PiUS Trust</v>
      </c>
    </row>
    <row r="11" spans="1:12" x14ac:dyDescent="0.25">
      <c r="A11">
        <v>1008</v>
      </c>
      <c r="B11" t="s">
        <v>67</v>
      </c>
      <c r="C11" t="s">
        <v>68</v>
      </c>
      <c r="D11">
        <v>26</v>
      </c>
      <c r="E11" t="s">
        <v>51</v>
      </c>
      <c r="F11" t="s">
        <v>12</v>
      </c>
      <c r="G11">
        <v>60000</v>
      </c>
      <c r="H11" s="2">
        <v>42783</v>
      </c>
      <c r="I11" s="2">
        <v>43868</v>
      </c>
      <c r="J11" t="str">
        <f t="shared" si="0"/>
        <v>Akajurudeborah</v>
      </c>
      <c r="K11" t="str">
        <f t="shared" si="1"/>
        <v>Akajuru deborah</v>
      </c>
    </row>
    <row r="12" spans="1:12" x14ac:dyDescent="0.25">
      <c r="A12">
        <v>1009</v>
      </c>
      <c r="B12" t="s">
        <v>69</v>
      </c>
      <c r="C12" t="s">
        <v>24</v>
      </c>
      <c r="D12">
        <v>28</v>
      </c>
      <c r="E12" t="s">
        <v>55</v>
      </c>
      <c r="F12" t="s">
        <v>64</v>
      </c>
      <c r="G12">
        <v>52000</v>
      </c>
      <c r="H12" s="2">
        <v>42784</v>
      </c>
      <c r="I12" s="2">
        <v>43869</v>
      </c>
      <c r="J12" t="str">
        <f t="shared" si="0"/>
        <v>EZEKIELprosper</v>
      </c>
      <c r="K12" t="str">
        <f t="shared" si="1"/>
        <v>EZEKIEL prosper</v>
      </c>
    </row>
    <row r="14" spans="1:12" x14ac:dyDescent="0.25">
      <c r="H14" t="s">
        <v>130</v>
      </c>
    </row>
  </sheetData>
  <mergeCells count="1">
    <mergeCell ref="A1:I2"/>
  </mergeCells>
  <conditionalFormatting sqref="L5">
    <cfRule type="cellIs" dxfId="24" priority="1" operator="lessThan">
      <formula>20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A275C-FE35-4DA0-8C1E-AFC513720F33}">
  <dimension ref="A3:B5"/>
  <sheetViews>
    <sheetView workbookViewId="0">
      <selection activeCell="A3" sqref="A3"/>
    </sheetView>
  </sheetViews>
  <sheetFormatPr defaultRowHeight="15" x14ac:dyDescent="0.25"/>
  <cols>
    <col min="1" max="1" width="11.140625" bestFit="1" customWidth="1"/>
    <col min="2" max="2" width="17" bestFit="1" customWidth="1"/>
  </cols>
  <sheetData>
    <row r="3" spans="1:2" x14ac:dyDescent="0.25">
      <c r="A3" s="15" t="s">
        <v>125</v>
      </c>
      <c r="B3" t="s">
        <v>126</v>
      </c>
    </row>
    <row r="4" spans="1:2" x14ac:dyDescent="0.25">
      <c r="A4" t="s">
        <v>123</v>
      </c>
      <c r="B4" s="16">
        <v>5</v>
      </c>
    </row>
    <row r="5" spans="1:2" x14ac:dyDescent="0.25">
      <c r="A5" t="s">
        <v>124</v>
      </c>
      <c r="B5" s="16">
        <v>11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59536-30F5-4E2F-82FA-65F18ED5811F}">
  <dimension ref="A1:O19"/>
  <sheetViews>
    <sheetView topLeftCell="N1" zoomScaleNormal="100" workbookViewId="0">
      <selection activeCell="AG1" sqref="AG1:AG1048576"/>
    </sheetView>
  </sheetViews>
  <sheetFormatPr defaultRowHeight="12.75" customHeight="1" x14ac:dyDescent="0.25"/>
  <cols>
    <col min="1" max="1" width="63.5703125" hidden="1" customWidth="1"/>
    <col min="2" max="2" width="12" hidden="1" customWidth="1"/>
    <col min="3" max="3" width="11.5703125" hidden="1" customWidth="1"/>
    <col min="4" max="4" width="12.85546875" hidden="1" customWidth="1"/>
    <col min="5" max="5" width="9.140625" hidden="1" customWidth="1"/>
    <col min="6" max="6" width="9.85546875" hidden="1" customWidth="1"/>
    <col min="7" max="7" width="12.5703125" hidden="1" customWidth="1"/>
    <col min="8" max="8" width="9.140625" hidden="1" customWidth="1"/>
    <col min="9" max="9" width="11.85546875" hidden="1" customWidth="1"/>
    <col min="10" max="10" width="11.42578125" hidden="1" customWidth="1"/>
    <col min="11" max="11" width="21.28515625" hidden="1" customWidth="1"/>
    <col min="12" max="12" width="16.28515625" hidden="1" customWidth="1"/>
    <col min="13" max="13" width="11" hidden="1" customWidth="1"/>
    <col min="14" max="14" width="11" customWidth="1"/>
    <col min="15" max="15" width="7.5703125" customWidth="1"/>
    <col min="16" max="16" width="11.28515625" customWidth="1"/>
    <col min="32" max="32" width="3.85546875" customWidth="1"/>
  </cols>
  <sheetData>
    <row r="1" spans="1:15" ht="12.75" customHeight="1" thickBot="1" x14ac:dyDescent="0.3">
      <c r="A1" s="10" t="s">
        <v>20</v>
      </c>
      <c r="B1" s="11" t="s">
        <v>43</v>
      </c>
      <c r="C1" s="11" t="s">
        <v>44</v>
      </c>
      <c r="D1" s="11" t="s">
        <v>110</v>
      </c>
      <c r="E1" s="11" t="s">
        <v>45</v>
      </c>
      <c r="F1" s="11" t="s">
        <v>46</v>
      </c>
      <c r="G1" s="11" t="s">
        <v>35</v>
      </c>
      <c r="H1" s="11" t="s">
        <v>34</v>
      </c>
      <c r="I1" s="11" t="s">
        <v>47</v>
      </c>
      <c r="J1" s="12" t="s">
        <v>48</v>
      </c>
      <c r="K1" t="s">
        <v>110</v>
      </c>
      <c r="L1" t="s">
        <v>120</v>
      </c>
      <c r="N1" t="s">
        <v>127</v>
      </c>
      <c r="O1" t="s">
        <v>122</v>
      </c>
    </row>
    <row r="2" spans="1:15" ht="12.75" customHeight="1" x14ac:dyDescent="0.25">
      <c r="A2">
        <v>1004</v>
      </c>
      <c r="B2" t="s">
        <v>62</v>
      </c>
      <c r="C2" t="s">
        <v>63</v>
      </c>
      <c r="D2" t="str">
        <f>CONCATENATE(Table2[[#This Row],[Firstname]],"    ",Table2[[#This Row],[Lastname]])</f>
        <v>PiUS    Trust</v>
      </c>
      <c r="E2">
        <v>28</v>
      </c>
      <c r="F2" t="s">
        <v>51</v>
      </c>
      <c r="G2" t="s">
        <v>64</v>
      </c>
      <c r="H2">
        <v>100000</v>
      </c>
      <c r="I2" s="2">
        <v>42779</v>
      </c>
      <c r="J2" s="2">
        <v>43864</v>
      </c>
      <c r="K2" t="s">
        <v>118</v>
      </c>
      <c r="L2" t="str">
        <f>TRIM(K2)</f>
        <v>David Akusa</v>
      </c>
      <c r="M2" t="s">
        <v>125</v>
      </c>
      <c r="N2">
        <f>COUNT(Table2[[#This Row],[Age]])</f>
        <v>1</v>
      </c>
    </row>
    <row r="3" spans="1:15" ht="12.75" customHeight="1" x14ac:dyDescent="0.25">
      <c r="A3">
        <v>1008</v>
      </c>
      <c r="B3" t="s">
        <v>67</v>
      </c>
      <c r="C3" t="s">
        <v>68</v>
      </c>
      <c r="D3" t="str">
        <f>CONCATENATE(Table2[[#This Row],[Firstname]],"    ",Table2[[#This Row],[Lastname]])</f>
        <v>EZEKIEL    prosper</v>
      </c>
      <c r="E3">
        <v>26</v>
      </c>
      <c r="F3" t="s">
        <v>51</v>
      </c>
      <c r="G3" t="s">
        <v>12</v>
      </c>
      <c r="H3">
        <v>100000</v>
      </c>
      <c r="I3" s="2">
        <v>42783</v>
      </c>
      <c r="J3" s="2">
        <v>43868</v>
      </c>
      <c r="K3" t="s">
        <v>117</v>
      </c>
      <c r="L3" t="str">
        <f t="shared" ref="L3:L10" si="0">TRIM(K3)</f>
        <v>Amadi favour</v>
      </c>
      <c r="M3" t="str">
        <f>IF(E3&lt;=25,"YOUNG","ADULT")</f>
        <v>ADULT</v>
      </c>
      <c r="N3">
        <f>COUNT(Table2[[#This Row],[Age]])</f>
        <v>1</v>
      </c>
    </row>
    <row r="4" spans="1:15" ht="12.75" customHeight="1" x14ac:dyDescent="0.25">
      <c r="A4">
        <v>1009</v>
      </c>
      <c r="B4" t="s">
        <v>69</v>
      </c>
      <c r="C4" t="s">
        <v>24</v>
      </c>
      <c r="D4" t="str">
        <f>CONCATENATE(Table2[[#This Row],[Firstname]],"    ",Table2[[#This Row],[Lastname]])</f>
        <v>Ola    Miracle</v>
      </c>
      <c r="E4">
        <v>28</v>
      </c>
      <c r="F4" t="s">
        <v>55</v>
      </c>
      <c r="G4" t="s">
        <v>64</v>
      </c>
      <c r="H4">
        <v>100000</v>
      </c>
      <c r="I4" s="2">
        <v>42784</v>
      </c>
      <c r="J4" s="2">
        <v>43869</v>
      </c>
      <c r="K4" t="s">
        <v>119</v>
      </c>
      <c r="L4" t="str">
        <f t="shared" si="0"/>
        <v>Mikeal Angel</v>
      </c>
      <c r="M4" t="str">
        <f>IF(E4&lt;=25,"YOUNG","ADULT")</f>
        <v>ADULT</v>
      </c>
      <c r="N4">
        <f>COUNT(Table2[Age])</f>
        <v>9</v>
      </c>
    </row>
    <row r="5" spans="1:15" ht="12.75" customHeight="1" x14ac:dyDescent="0.25">
      <c r="A5">
        <v>1001</v>
      </c>
      <c r="B5" t="s">
        <v>49</v>
      </c>
      <c r="C5" t="s">
        <v>50</v>
      </c>
      <c r="D5" t="str">
        <f>CONCATENATE(Table2[[#This Row],[Firstname]],"    ",Table2[[#This Row],[Lastname]])</f>
        <v>David    Akusa</v>
      </c>
      <c r="E5">
        <v>23</v>
      </c>
      <c r="F5" t="s">
        <v>51</v>
      </c>
      <c r="G5" t="s">
        <v>12</v>
      </c>
      <c r="H5">
        <v>100000</v>
      </c>
      <c r="I5" s="2">
        <v>44532</v>
      </c>
      <c r="J5" t="s">
        <v>52</v>
      </c>
      <c r="K5" t="s">
        <v>111</v>
      </c>
      <c r="L5" t="str">
        <f t="shared" si="0"/>
        <v>Mane Jude</v>
      </c>
      <c r="M5" t="str">
        <f>IF(E5&lt;=25,"YOUNG","ADULT")</f>
        <v>YOUNG</v>
      </c>
      <c r="N5">
        <f>COUNT(Table2[[#This Row],[Age]],(Table2[[#This Row],[Age]]))</f>
        <v>2</v>
      </c>
    </row>
    <row r="6" spans="1:15" ht="12.75" customHeight="1" x14ac:dyDescent="0.25">
      <c r="A6">
        <v>1005</v>
      </c>
      <c r="B6" t="s">
        <v>56</v>
      </c>
      <c r="C6" t="s">
        <v>57</v>
      </c>
      <c r="D6" t="str">
        <f>CONCATENATE(Table2[[#This Row],[Firstname]],"    ",Table2[[#This Row],[Lastname]])</f>
        <v>Mikeal    Angel</v>
      </c>
      <c r="E6">
        <v>34</v>
      </c>
      <c r="F6" t="s">
        <v>55</v>
      </c>
      <c r="G6" t="s">
        <v>12</v>
      </c>
      <c r="H6">
        <v>100000</v>
      </c>
      <c r="I6" s="2">
        <v>42780</v>
      </c>
      <c r="J6" s="2">
        <v>43865</v>
      </c>
      <c r="K6" t="s">
        <v>112</v>
      </c>
      <c r="L6" t="str">
        <f t="shared" si="0"/>
        <v>Jason queen</v>
      </c>
      <c r="M6" t="str">
        <f>IF(E6&lt;=25,"YOUNG","ADULT")</f>
        <v>ADULT</v>
      </c>
    </row>
    <row r="7" spans="1:15" ht="12.75" customHeight="1" x14ac:dyDescent="0.25">
      <c r="A7">
        <v>1007</v>
      </c>
      <c r="B7" t="s">
        <v>65</v>
      </c>
      <c r="C7" t="s">
        <v>66</v>
      </c>
      <c r="D7" t="str">
        <f>CONCATENATE(Table2[[#This Row],[Firstname]],"    ",Table2[[#This Row],[Lastname]])</f>
        <v>Akajuru    deborah</v>
      </c>
      <c r="E7">
        <v>25</v>
      </c>
      <c r="F7" t="s">
        <v>55</v>
      </c>
      <c r="G7" t="s">
        <v>64</v>
      </c>
      <c r="H7">
        <v>100000</v>
      </c>
      <c r="I7" s="2">
        <v>42747</v>
      </c>
      <c r="J7" s="2">
        <v>43867</v>
      </c>
      <c r="K7" t="s">
        <v>113</v>
      </c>
      <c r="L7" t="str">
        <f t="shared" si="0"/>
        <v>PiUS Trust</v>
      </c>
      <c r="M7" t="str">
        <f>IF(E8&lt;=25,"YOUNG","ADULT")</f>
        <v>ADULT</v>
      </c>
    </row>
    <row r="8" spans="1:15" ht="12.75" customHeight="1" x14ac:dyDescent="0.25">
      <c r="A8">
        <v>1002</v>
      </c>
      <c r="B8" t="s">
        <v>60</v>
      </c>
      <c r="C8" t="s">
        <v>61</v>
      </c>
      <c r="D8" t="str">
        <f>CONCATENATE(Table2[[#This Row],[Firstname]],"    ",Table2[[#This Row],[Lastname]])</f>
        <v>Jason    queen</v>
      </c>
      <c r="E8">
        <v>32</v>
      </c>
      <c r="F8" t="s">
        <v>55</v>
      </c>
      <c r="G8" t="s">
        <v>15</v>
      </c>
      <c r="H8">
        <v>100000</v>
      </c>
      <c r="I8" s="2">
        <v>43865</v>
      </c>
      <c r="J8" s="2">
        <v>45627</v>
      </c>
      <c r="K8" t="s">
        <v>114</v>
      </c>
      <c r="L8" t="str">
        <f t="shared" si="0"/>
        <v>Akajuru deborah</v>
      </c>
      <c r="M8" t="str">
        <f t="shared" ref="M8:M18" si="1">IF(E8&lt;=25,"YOUNG","ADULT")</f>
        <v>ADULT</v>
      </c>
    </row>
    <row r="9" spans="1:15" ht="12.75" customHeight="1" x14ac:dyDescent="0.25">
      <c r="A9">
        <v>1003</v>
      </c>
      <c r="B9" t="s">
        <v>53</v>
      </c>
      <c r="C9" t="s">
        <v>54</v>
      </c>
      <c r="D9" t="str">
        <f>CONCATENATE(Table2[[#This Row],[Firstname]],"    ",Table2[[#This Row],[Lastname]])</f>
        <v>Amadi    favour</v>
      </c>
      <c r="E9">
        <v>25</v>
      </c>
      <c r="F9" t="s">
        <v>55</v>
      </c>
      <c r="G9" t="s">
        <v>16</v>
      </c>
      <c r="H9">
        <v>100000</v>
      </c>
      <c r="I9" s="2">
        <v>43194</v>
      </c>
      <c r="J9" s="2" t="s">
        <v>70</v>
      </c>
      <c r="K9" t="s">
        <v>115</v>
      </c>
      <c r="L9" t="str">
        <f t="shared" si="0"/>
        <v>EZEKIEL prosper</v>
      </c>
      <c r="M9" t="str">
        <f t="shared" si="1"/>
        <v>YOUNG</v>
      </c>
    </row>
    <row r="10" spans="1:15" ht="12.75" customHeight="1" x14ac:dyDescent="0.25">
      <c r="A10">
        <v>1006</v>
      </c>
      <c r="B10" t="s">
        <v>58</v>
      </c>
      <c r="D10" t="str">
        <f>CONCATENATE(Table2[[#This Row],[Firstname]],"    ",Table2[[#This Row],[Lastname]])</f>
        <v xml:space="preserve">Mane    </v>
      </c>
      <c r="E10">
        <v>24</v>
      </c>
      <c r="F10" t="s">
        <v>51</v>
      </c>
      <c r="G10" t="s">
        <v>16</v>
      </c>
      <c r="H10">
        <v>100000</v>
      </c>
      <c r="I10" s="2">
        <v>43235</v>
      </c>
      <c r="J10" s="2">
        <v>44017</v>
      </c>
      <c r="K10" t="s">
        <v>116</v>
      </c>
      <c r="L10" t="str">
        <f t="shared" si="0"/>
        <v>Ola Miracle</v>
      </c>
      <c r="M10" t="str">
        <f t="shared" si="1"/>
        <v>YOUNG</v>
      </c>
    </row>
    <row r="11" spans="1:15" ht="12.75" customHeight="1" x14ac:dyDescent="0.25">
      <c r="E11" s="17">
        <f>SUBTOTAL(109,E3:E10)/SUBTOTAL(109,$E$3:$E$10)</f>
        <v>1</v>
      </c>
      <c r="H11">
        <f>SUBTOTAL(109,Table2[Fee])</f>
        <v>900000</v>
      </c>
      <c r="M11" t="str">
        <f t="shared" si="1"/>
        <v>YOUNG</v>
      </c>
    </row>
    <row r="12" spans="1:15" ht="12.75" customHeight="1" x14ac:dyDescent="0.25">
      <c r="M12" t="str">
        <f t="shared" si="1"/>
        <v>YOUNG</v>
      </c>
    </row>
    <row r="13" spans="1:15" ht="12.75" customHeight="1" x14ac:dyDescent="0.25">
      <c r="M13" t="str">
        <f t="shared" si="1"/>
        <v>YOUNG</v>
      </c>
    </row>
    <row r="14" spans="1:15" ht="12.75" customHeight="1" x14ac:dyDescent="0.25">
      <c r="M14" t="str">
        <f t="shared" si="1"/>
        <v>YOUNG</v>
      </c>
    </row>
    <row r="15" spans="1:15" ht="12.75" customHeight="1" x14ac:dyDescent="0.25">
      <c r="M15" t="str">
        <f t="shared" si="1"/>
        <v>YOUNG</v>
      </c>
    </row>
    <row r="16" spans="1:15" ht="12.75" customHeight="1" x14ac:dyDescent="0.25">
      <c r="M16" t="str">
        <f t="shared" si="1"/>
        <v>YOUNG</v>
      </c>
    </row>
    <row r="17" spans="13:15" ht="12.75" customHeight="1" x14ac:dyDescent="0.25">
      <c r="M17" t="str">
        <f t="shared" si="1"/>
        <v>YOUNG</v>
      </c>
      <c r="O17" t="s">
        <v>121</v>
      </c>
    </row>
    <row r="18" spans="13:15" ht="12.75" customHeight="1" x14ac:dyDescent="0.25">
      <c r="M18" t="str">
        <f t="shared" si="1"/>
        <v>YOUNG</v>
      </c>
    </row>
    <row r="19" spans="13:15" ht="12.75" customHeight="1" x14ac:dyDescent="0.25">
      <c r="M19" s="14">
        <f>COUNTA(M3:M18)</f>
        <v>16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7415E-F4E9-4A51-A17F-A8BF79BC3988}">
  <dimension ref="A1:M9"/>
  <sheetViews>
    <sheetView workbookViewId="0">
      <selection activeCell="N4" sqref="N4"/>
    </sheetView>
  </sheetViews>
  <sheetFormatPr defaultRowHeight="15" x14ac:dyDescent="0.25"/>
  <cols>
    <col min="1" max="1" width="20" customWidth="1"/>
  </cols>
  <sheetData>
    <row r="1" spans="1:13" x14ac:dyDescent="0.25">
      <c r="A1" s="21" t="s">
        <v>17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</row>
    <row r="2" spans="1:13" x14ac:dyDescent="0.25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</row>
    <row r="3" spans="1:13" ht="15.75" thickBot="1" x14ac:dyDescent="0.3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</row>
    <row r="4" spans="1:13" ht="15.75" thickBot="1" x14ac:dyDescent="0.3">
      <c r="A4" s="7"/>
      <c r="B4" s="8" t="s">
        <v>0</v>
      </c>
      <c r="C4" s="8" t="s">
        <v>1</v>
      </c>
      <c r="D4" s="8" t="s">
        <v>2</v>
      </c>
      <c r="E4" s="8" t="s">
        <v>3</v>
      </c>
      <c r="F4" s="8" t="s">
        <v>4</v>
      </c>
      <c r="G4" s="8" t="s">
        <v>5</v>
      </c>
      <c r="H4" s="8" t="s">
        <v>6</v>
      </c>
      <c r="I4" s="8" t="s">
        <v>7</v>
      </c>
      <c r="J4" s="8" t="s">
        <v>8</v>
      </c>
      <c r="K4" s="8" t="s">
        <v>9</v>
      </c>
      <c r="L4" s="8" t="s">
        <v>10</v>
      </c>
      <c r="M4" s="9" t="s">
        <v>11</v>
      </c>
    </row>
    <row r="5" spans="1:13" x14ac:dyDescent="0.25">
      <c r="A5" t="s">
        <v>12</v>
      </c>
      <c r="B5">
        <v>450</v>
      </c>
      <c r="C5">
        <v>320</v>
      </c>
      <c r="D5">
        <v>150</v>
      </c>
      <c r="E5">
        <v>750</v>
      </c>
      <c r="F5">
        <v>440</v>
      </c>
      <c r="G5">
        <v>475</v>
      </c>
      <c r="H5">
        <v>510</v>
      </c>
      <c r="I5">
        <v>350</v>
      </c>
      <c r="J5">
        <v>700</v>
      </c>
      <c r="K5">
        <v>155</v>
      </c>
      <c r="L5">
        <v>800</v>
      </c>
      <c r="M5">
        <v>870</v>
      </c>
    </row>
    <row r="6" spans="1:13" x14ac:dyDescent="0.25">
      <c r="A6" t="s">
        <v>13</v>
      </c>
      <c r="B6">
        <v>75</v>
      </c>
      <c r="C6">
        <v>40</v>
      </c>
      <c r="D6">
        <v>65</v>
      </c>
      <c r="E6">
        <v>50</v>
      </c>
      <c r="F6">
        <v>24</v>
      </c>
      <c r="G6">
        <v>71</v>
      </c>
      <c r="H6">
        <v>57</v>
      </c>
      <c r="I6">
        <v>63</v>
      </c>
      <c r="J6">
        <v>34</v>
      </c>
      <c r="K6">
        <v>41</v>
      </c>
      <c r="L6">
        <v>58</v>
      </c>
      <c r="M6">
        <v>91</v>
      </c>
    </row>
    <row r="7" spans="1:13" x14ac:dyDescent="0.25">
      <c r="A7" t="s">
        <v>14</v>
      </c>
      <c r="B7">
        <v>200</v>
      </c>
      <c r="C7">
        <v>118</v>
      </c>
      <c r="D7">
        <v>145</v>
      </c>
      <c r="E7">
        <v>210</v>
      </c>
      <c r="F7">
        <v>45</v>
      </c>
      <c r="G7">
        <v>120</v>
      </c>
      <c r="H7">
        <v>90</v>
      </c>
      <c r="I7">
        <v>55</v>
      </c>
      <c r="J7">
        <v>110</v>
      </c>
      <c r="K7">
        <v>130</v>
      </c>
      <c r="L7">
        <v>150</v>
      </c>
      <c r="M7">
        <v>149</v>
      </c>
    </row>
    <row r="8" spans="1:13" x14ac:dyDescent="0.25">
      <c r="A8" t="s">
        <v>15</v>
      </c>
      <c r="B8">
        <v>43</v>
      </c>
      <c r="C8">
        <v>34</v>
      </c>
      <c r="D8">
        <v>30</v>
      </c>
      <c r="E8">
        <v>66</v>
      </c>
      <c r="F8">
        <v>134</v>
      </c>
      <c r="G8">
        <v>154</v>
      </c>
      <c r="H8">
        <v>131</v>
      </c>
      <c r="I8">
        <v>122</v>
      </c>
      <c r="J8">
        <v>231</v>
      </c>
      <c r="K8">
        <v>235</v>
      </c>
      <c r="L8">
        <v>211</v>
      </c>
      <c r="M8">
        <v>112</v>
      </c>
    </row>
    <row r="9" spans="1:13" x14ac:dyDescent="0.25">
      <c r="A9" t="s">
        <v>16</v>
      </c>
      <c r="B9">
        <v>322</v>
      </c>
      <c r="C9">
        <v>234</v>
      </c>
      <c r="D9">
        <v>87</v>
      </c>
      <c r="E9">
        <v>321</v>
      </c>
      <c r="F9">
        <v>432</v>
      </c>
      <c r="G9">
        <v>222</v>
      </c>
      <c r="H9">
        <v>234</v>
      </c>
      <c r="I9">
        <v>211</v>
      </c>
      <c r="J9">
        <v>234</v>
      </c>
      <c r="K9">
        <v>433</v>
      </c>
      <c r="L9">
        <v>98</v>
      </c>
      <c r="M9">
        <v>300</v>
      </c>
    </row>
  </sheetData>
  <mergeCells count="1">
    <mergeCell ref="A1:M3"/>
  </mergeCells>
  <conditionalFormatting sqref="N4">
    <cfRule type="cellIs" dxfId="16" priority="2" operator="lessThan">
      <formula>40</formula>
    </cfRule>
    <cfRule type="cellIs" dxfId="15" priority="1" operator="lessThan">
      <formula>100</formula>
    </cfRule>
  </conditionalFormatting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C6AD3-A07C-4AAA-B9C1-0A4C63D23F73}">
  <dimension ref="A1:M9"/>
  <sheetViews>
    <sheetView workbookViewId="0">
      <selection activeCell="A5" sqref="A5:A10"/>
    </sheetView>
  </sheetViews>
  <sheetFormatPr defaultRowHeight="15" x14ac:dyDescent="0.25"/>
  <cols>
    <col min="1" max="1" width="19.5703125" customWidth="1"/>
    <col min="2" max="2" width="18.7109375" customWidth="1"/>
    <col min="3" max="3" width="22.7109375" customWidth="1"/>
  </cols>
  <sheetData>
    <row r="1" spans="1:13" ht="15" customHeight="1" x14ac:dyDescent="0.45">
      <c r="A1" s="22" t="s">
        <v>39</v>
      </c>
      <c r="B1" s="22"/>
      <c r="C1" s="22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ht="15" customHeight="1" x14ac:dyDescent="0.45">
      <c r="A2" s="22"/>
      <c r="B2" s="22"/>
      <c r="C2" s="22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ht="15" customHeight="1" thickBot="1" x14ac:dyDescent="0.5">
      <c r="A3" s="22"/>
      <c r="B3" s="22"/>
      <c r="C3" s="22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75" thickBot="1" x14ac:dyDescent="0.3">
      <c r="A4" s="7" t="s">
        <v>20</v>
      </c>
      <c r="B4" s="8" t="s">
        <v>19</v>
      </c>
      <c r="C4" s="9" t="s">
        <v>21</v>
      </c>
      <c r="D4" s="4"/>
      <c r="E4" s="4"/>
      <c r="F4" s="4"/>
      <c r="G4" s="4"/>
      <c r="H4" s="4"/>
      <c r="I4" s="4"/>
      <c r="J4" s="4"/>
      <c r="K4" s="4"/>
      <c r="L4" s="4"/>
      <c r="M4" s="4"/>
    </row>
    <row r="5" spans="1:13" x14ac:dyDescent="0.25">
      <c r="A5">
        <v>1001</v>
      </c>
      <c r="B5" t="s">
        <v>22</v>
      </c>
      <c r="C5" s="1" t="s">
        <v>31</v>
      </c>
    </row>
    <row r="6" spans="1:13" x14ac:dyDescent="0.25">
      <c r="A6">
        <v>1002</v>
      </c>
      <c r="B6" t="s">
        <v>23</v>
      </c>
      <c r="C6" s="1" t="s">
        <v>30</v>
      </c>
    </row>
    <row r="7" spans="1:13" x14ac:dyDescent="0.25">
      <c r="A7">
        <v>1003</v>
      </c>
      <c r="B7" t="s">
        <v>24</v>
      </c>
      <c r="C7" s="1" t="s">
        <v>29</v>
      </c>
    </row>
    <row r="8" spans="1:13" x14ac:dyDescent="0.25">
      <c r="A8">
        <v>1004</v>
      </c>
      <c r="B8" t="s">
        <v>25</v>
      </c>
      <c r="C8" s="1" t="s">
        <v>28</v>
      </c>
    </row>
    <row r="9" spans="1:13" x14ac:dyDescent="0.25">
      <c r="A9">
        <v>1005</v>
      </c>
      <c r="B9" t="s">
        <v>26</v>
      </c>
      <c r="C9" s="1" t="s">
        <v>27</v>
      </c>
    </row>
  </sheetData>
  <mergeCells count="1">
    <mergeCell ref="A1:C3"/>
  </mergeCells>
  <conditionalFormatting sqref="A1:C9">
    <cfRule type="cellIs" dxfId="14" priority="8" operator="lessThan">
      <formula>1003</formula>
    </cfRule>
    <cfRule type="timePeriod" dxfId="13" priority="7" timePeriod="yesterday">
      <formula>FLOOR(A1,1)=TODAY()-1</formula>
    </cfRule>
  </conditionalFormatting>
  <conditionalFormatting sqref="B5:B9">
    <cfRule type="duplicateValues" dxfId="12" priority="6"/>
  </conditionalFormatting>
  <conditionalFormatting sqref="A5:A10">
    <cfRule type="top10" dxfId="11" priority="5" percent="1" rank="10"/>
    <cfRule type="top10" dxfId="10" priority="4" rank="10"/>
    <cfRule type="dataBar" priority="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{2FB56F57-0BB5-4817-BCC3-5186F0197208}</x14:id>
        </ext>
      </extLst>
    </cfRule>
    <cfRule type="iconSet" priority="2">
      <iconSet>
        <cfvo type="percent" val="0"/>
        <cfvo type="percent" val="33"/>
        <cfvo type="percent" val="67"/>
      </iconSet>
    </cfRule>
    <cfRule type="colorScale" priority="1">
      <colorScale>
        <cfvo type="min"/>
        <cfvo type="max"/>
        <color rgb="FFFF7128"/>
        <color rgb="FFFFEF9C"/>
      </colorScale>
    </cfRule>
  </conditionalFormatting>
  <hyperlinks>
    <hyperlink ref="C9" r:id="rId1" xr:uid="{2C459884-BD72-4A42-813C-F2A11929B524}"/>
    <hyperlink ref="C8" r:id="rId2" xr:uid="{5C9379DB-4A7C-490D-ACA0-9114AD0398B1}"/>
    <hyperlink ref="C7" r:id="rId3" xr:uid="{019E24EB-CEEC-4F7A-83E1-FD56DB8B1265}"/>
    <hyperlink ref="C6" r:id="rId4" xr:uid="{1518D465-B67E-43C2-B5F0-EBF97B6A3ADB}"/>
    <hyperlink ref="C5" r:id="rId5" xr:uid="{EC30CC9C-895E-4557-A9C4-1CAA16F9A73A}"/>
  </hyperlinks>
  <pageMargins left="0.7" right="0.7" top="0.75" bottom="0.75" header="0.3" footer="0.3"/>
  <pageSetup orientation="portrait" r:id="rId6"/>
  <drawing r:id="rId7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FB56F57-0BB5-4817-BCC3-5186F019720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A5:A10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C7028-5C97-417A-8D08-025A02452F8C}">
  <dimension ref="A1:E21"/>
  <sheetViews>
    <sheetView tabSelected="1" workbookViewId="0">
      <selection activeCell="B6" sqref="B6"/>
    </sheetView>
  </sheetViews>
  <sheetFormatPr defaultRowHeight="15" x14ac:dyDescent="0.25"/>
  <cols>
    <col min="2" max="2" width="14.42578125" customWidth="1"/>
    <col min="3" max="3" width="13.85546875" customWidth="1"/>
    <col min="4" max="4" width="14" customWidth="1"/>
  </cols>
  <sheetData>
    <row r="1" spans="1:5" x14ac:dyDescent="0.25">
      <c r="A1" s="23" t="s">
        <v>40</v>
      </c>
      <c r="B1" s="24"/>
      <c r="C1" s="24"/>
      <c r="D1" s="24"/>
      <c r="E1" s="24"/>
    </row>
    <row r="2" spans="1:5" x14ac:dyDescent="0.25">
      <c r="A2" s="24"/>
      <c r="B2" s="24"/>
      <c r="C2" s="24"/>
      <c r="D2" s="24"/>
      <c r="E2" s="24"/>
    </row>
    <row r="3" spans="1:5" ht="15.75" thickBot="1" x14ac:dyDescent="0.3">
      <c r="A3" s="24"/>
      <c r="B3" s="24"/>
      <c r="C3" s="24"/>
      <c r="D3" s="24"/>
      <c r="E3" s="24"/>
    </row>
    <row r="4" spans="1:5" s="5" customFormat="1" ht="15" customHeight="1" thickBot="1" x14ac:dyDescent="0.3">
      <c r="A4" s="7" t="s">
        <v>32</v>
      </c>
      <c r="B4" s="8" t="s">
        <v>20</v>
      </c>
      <c r="C4" s="8" t="s">
        <v>33</v>
      </c>
      <c r="D4" s="9" t="s">
        <v>34</v>
      </c>
    </row>
    <row r="5" spans="1:5" s="5" customFormat="1" ht="15" customHeight="1" x14ac:dyDescent="0.25">
      <c r="A5" s="5">
        <v>1</v>
      </c>
      <c r="B5" s="5">
        <v>1001</v>
      </c>
      <c r="C5" s="6">
        <v>45451</v>
      </c>
      <c r="D5" s="5">
        <v>50000</v>
      </c>
    </row>
    <row r="6" spans="1:5" s="5" customFormat="1" ht="15" customHeight="1" x14ac:dyDescent="0.25">
      <c r="A6" s="5">
        <v>2</v>
      </c>
      <c r="B6" s="5">
        <v>1002</v>
      </c>
      <c r="C6" s="6">
        <v>45544</v>
      </c>
      <c r="D6" s="5">
        <v>60000</v>
      </c>
    </row>
    <row r="7" spans="1:5" x14ac:dyDescent="0.25">
      <c r="A7">
        <v>3</v>
      </c>
      <c r="B7">
        <v>1003</v>
      </c>
      <c r="C7" s="2">
        <v>45342</v>
      </c>
      <c r="D7">
        <v>40000</v>
      </c>
    </row>
    <row r="8" spans="1:5" x14ac:dyDescent="0.25">
      <c r="A8">
        <v>4</v>
      </c>
      <c r="B8">
        <v>1004</v>
      </c>
      <c r="C8" s="2">
        <v>45359</v>
      </c>
      <c r="D8">
        <v>50000</v>
      </c>
    </row>
    <row r="9" spans="1:5" x14ac:dyDescent="0.25">
      <c r="A9">
        <v>5</v>
      </c>
      <c r="B9">
        <v>1005</v>
      </c>
      <c r="C9" s="2">
        <v>45512</v>
      </c>
      <c r="D9">
        <v>100000</v>
      </c>
    </row>
    <row r="10" spans="1:5" x14ac:dyDescent="0.25">
      <c r="A10">
        <v>6</v>
      </c>
      <c r="B10">
        <v>90</v>
      </c>
    </row>
    <row r="11" spans="1:5" x14ac:dyDescent="0.25">
      <c r="A11">
        <v>7</v>
      </c>
      <c r="B11">
        <v>20</v>
      </c>
    </row>
    <row r="12" spans="1:5" x14ac:dyDescent="0.25">
      <c r="A12">
        <v>8</v>
      </c>
      <c r="B12">
        <v>122</v>
      </c>
    </row>
    <row r="13" spans="1:5" x14ac:dyDescent="0.25">
      <c r="A13">
        <v>9</v>
      </c>
      <c r="B13">
        <v>100</v>
      </c>
    </row>
    <row r="14" spans="1:5" x14ac:dyDescent="0.25">
      <c r="A14">
        <v>10</v>
      </c>
      <c r="B14">
        <v>80</v>
      </c>
    </row>
    <row r="15" spans="1:5" x14ac:dyDescent="0.25">
      <c r="A15">
        <v>11</v>
      </c>
      <c r="B15">
        <v>100</v>
      </c>
    </row>
    <row r="16" spans="1:5" x14ac:dyDescent="0.25">
      <c r="A16">
        <v>12</v>
      </c>
      <c r="B16">
        <v>30</v>
      </c>
    </row>
    <row r="17" spans="1:2" x14ac:dyDescent="0.25">
      <c r="A17">
        <v>13</v>
      </c>
      <c r="B17">
        <v>59</v>
      </c>
    </row>
    <row r="18" spans="1:2" x14ac:dyDescent="0.25">
      <c r="A18">
        <v>14</v>
      </c>
      <c r="B18">
        <v>34</v>
      </c>
    </row>
    <row r="19" spans="1:2" x14ac:dyDescent="0.25">
      <c r="A19">
        <v>15</v>
      </c>
      <c r="B19">
        <v>56</v>
      </c>
    </row>
    <row r="20" spans="1:2" x14ac:dyDescent="0.25">
      <c r="A20">
        <v>16</v>
      </c>
      <c r="B20">
        <v>22</v>
      </c>
    </row>
    <row r="21" spans="1:2" x14ac:dyDescent="0.25">
      <c r="B21" s="18">
        <f>SUM(B5:B20)</f>
        <v>5728</v>
      </c>
    </row>
  </sheetData>
  <mergeCells count="1">
    <mergeCell ref="A1:E3"/>
  </mergeCells>
  <conditionalFormatting sqref="A21">
    <cfRule type="cellIs" dxfId="9" priority="20" operator="lessThan">
      <formula>100</formula>
    </cfRule>
  </conditionalFormatting>
  <conditionalFormatting sqref="D12">
    <cfRule type="cellIs" dxfId="8" priority="18" operator="lessThan">
      <formula>100</formula>
    </cfRule>
  </conditionalFormatting>
  <conditionalFormatting sqref="H15">
    <cfRule type="colorScale" priority="17">
      <colorScale>
        <cfvo type="min"/>
        <cfvo type="max"/>
        <color rgb="FFFCFCFF"/>
        <color rgb="FF63BE7B"/>
      </colorScale>
    </cfRule>
  </conditionalFormatting>
  <conditionalFormatting sqref="B5:B20">
    <cfRule type="cellIs" dxfId="7" priority="11" operator="greaterThan">
      <formula>512.5</formula>
    </cfRule>
    <cfRule type="cellIs" dxfId="6" priority="10" operator="lessThan">
      <formula>100</formula>
    </cfRule>
    <cfRule type="dataBar" priority="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{F2FDDFB5-E58A-476F-9BB1-B6B1B8CEF85E}</x14:id>
        </ext>
      </extLst>
    </cfRule>
    <cfRule type="top10" dxfId="5" priority="5" percent="1" rank="10"/>
    <cfRule type="top10" dxfId="4" priority="4" rank="10"/>
    <cfRule type="top10" dxfId="3" priority="3" percent="1" rank="10"/>
    <cfRule type="top10" dxfId="2" priority="2" rank="5"/>
    <cfRule type="top10" dxfId="1" priority="1" rank="10"/>
  </conditionalFormatting>
  <conditionalFormatting sqref="M4">
    <cfRule type="colorScale" priority="7">
      <colorScale>
        <cfvo type="percent" val="0"/>
        <cfvo type="max"/>
        <color rgb="FFFF7128"/>
        <color rgb="FFFFEF9C"/>
      </colorScale>
    </cfRule>
    <cfRule type="aboveAverage" dxfId="0" priority="6"/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2FDDFB5-E58A-476F-9BB1-B6B1B8CEF85E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B5:B20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8D5FC-0C81-4DB7-9D77-287B1CF1779B}">
  <dimension ref="A1:C7"/>
  <sheetViews>
    <sheetView workbookViewId="0">
      <selection activeCell="B15" sqref="B15"/>
    </sheetView>
  </sheetViews>
  <sheetFormatPr defaultRowHeight="15" x14ac:dyDescent="0.25"/>
  <cols>
    <col min="1" max="1" width="18.7109375" customWidth="1"/>
    <col min="2" max="2" width="17.7109375" customWidth="1"/>
    <col min="3" max="3" width="24.7109375" customWidth="1"/>
  </cols>
  <sheetData>
    <row r="1" spans="1:3" x14ac:dyDescent="0.25">
      <c r="A1" s="25" t="s">
        <v>41</v>
      </c>
      <c r="B1" s="25"/>
      <c r="C1" s="25"/>
    </row>
    <row r="2" spans="1:3" x14ac:dyDescent="0.25">
      <c r="A2" s="25"/>
      <c r="B2" s="25"/>
      <c r="C2" s="25"/>
    </row>
    <row r="3" spans="1:3" ht="15.75" thickBot="1" x14ac:dyDescent="0.3">
      <c r="A3" s="25"/>
      <c r="B3" s="25"/>
      <c r="C3" s="25"/>
    </row>
    <row r="4" spans="1:3" ht="15.75" thickBot="1" x14ac:dyDescent="0.3">
      <c r="A4" s="7" t="s">
        <v>18</v>
      </c>
      <c r="B4" s="8" t="s">
        <v>35</v>
      </c>
      <c r="C4" s="9" t="s">
        <v>36</v>
      </c>
    </row>
    <row r="5" spans="1:3" x14ac:dyDescent="0.25">
      <c r="A5" s="2">
        <v>45292</v>
      </c>
      <c r="B5" t="s">
        <v>37</v>
      </c>
      <c r="C5">
        <v>30000</v>
      </c>
    </row>
    <row r="6" spans="1:3" x14ac:dyDescent="0.25">
      <c r="A6" s="2">
        <v>45293</v>
      </c>
      <c r="B6" t="s">
        <v>38</v>
      </c>
      <c r="C6">
        <v>35000</v>
      </c>
    </row>
    <row r="7" spans="1:3" x14ac:dyDescent="0.25">
      <c r="A7" s="2">
        <v>45300</v>
      </c>
      <c r="B7" t="s">
        <v>14</v>
      </c>
      <c r="C7">
        <v>40000</v>
      </c>
    </row>
  </sheetData>
  <mergeCells count="1">
    <mergeCell ref="A1:C3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5CEA9-5AF5-4A3E-B34C-E16CFC150C7A}">
  <dimension ref="A1:C7"/>
  <sheetViews>
    <sheetView workbookViewId="0">
      <selection activeCell="B10" sqref="B10"/>
    </sheetView>
  </sheetViews>
  <sheetFormatPr defaultRowHeight="15" x14ac:dyDescent="0.25"/>
  <cols>
    <col min="1" max="1" width="22.28515625" customWidth="1"/>
    <col min="2" max="2" width="21.5703125" customWidth="1"/>
    <col min="3" max="3" width="23.28515625" customWidth="1"/>
  </cols>
  <sheetData>
    <row r="1" spans="1:3" x14ac:dyDescent="0.25">
      <c r="A1" s="25" t="s">
        <v>41</v>
      </c>
      <c r="B1" s="25"/>
      <c r="C1" s="25"/>
    </row>
    <row r="2" spans="1:3" x14ac:dyDescent="0.25">
      <c r="A2" s="25"/>
      <c r="B2" s="25"/>
      <c r="C2" s="25"/>
    </row>
    <row r="3" spans="1:3" ht="15.75" thickBot="1" x14ac:dyDescent="0.3">
      <c r="A3" s="25"/>
      <c r="B3" s="25"/>
      <c r="C3" s="25"/>
    </row>
    <row r="4" spans="1:3" ht="15.75" thickBot="1" x14ac:dyDescent="0.3">
      <c r="A4" s="7" t="s">
        <v>18</v>
      </c>
      <c r="B4" s="8" t="s">
        <v>35</v>
      </c>
      <c r="C4" s="9" t="s">
        <v>36</v>
      </c>
    </row>
    <row r="5" spans="1:3" x14ac:dyDescent="0.25">
      <c r="A5" s="2">
        <v>45323</v>
      </c>
      <c r="B5" t="s">
        <v>37</v>
      </c>
      <c r="C5">
        <v>30000</v>
      </c>
    </row>
    <row r="6" spans="1:3" x14ac:dyDescent="0.25">
      <c r="A6" s="2">
        <v>45324</v>
      </c>
      <c r="B6" t="s">
        <v>16</v>
      </c>
      <c r="C6">
        <v>20000</v>
      </c>
    </row>
    <row r="7" spans="1:3" x14ac:dyDescent="0.25">
      <c r="A7" s="2">
        <v>45331</v>
      </c>
      <c r="B7" t="s">
        <v>14</v>
      </c>
      <c r="C7">
        <v>40000</v>
      </c>
    </row>
  </sheetData>
  <mergeCells count="1">
    <mergeCell ref="A1:C3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388F7-F94A-482F-85F6-EC60F682DF0F}">
  <dimension ref="A1:H20"/>
  <sheetViews>
    <sheetView workbookViewId="0">
      <selection activeCell="D12" sqref="D12"/>
    </sheetView>
  </sheetViews>
  <sheetFormatPr defaultRowHeight="15" x14ac:dyDescent="0.25"/>
  <cols>
    <col min="1" max="1" width="21.85546875" customWidth="1"/>
    <col min="2" max="3" width="25.5703125" customWidth="1"/>
    <col min="4" max="4" width="34.140625" customWidth="1"/>
  </cols>
  <sheetData>
    <row r="1" spans="1:8" x14ac:dyDescent="0.25">
      <c r="A1" s="22" t="s">
        <v>39</v>
      </c>
      <c r="B1" s="22"/>
      <c r="C1" s="22"/>
      <c r="D1" s="22"/>
    </row>
    <row r="2" spans="1:8" x14ac:dyDescent="0.25">
      <c r="A2" s="22"/>
      <c r="B2" s="22"/>
      <c r="C2" s="22"/>
      <c r="D2" s="22"/>
    </row>
    <row r="3" spans="1:8" ht="15.75" thickBot="1" x14ac:dyDescent="0.3">
      <c r="A3" s="22"/>
      <c r="B3" s="22"/>
      <c r="C3" s="22"/>
      <c r="D3" s="22"/>
    </row>
    <row r="4" spans="1:8" ht="15.75" thickBot="1" x14ac:dyDescent="0.3">
      <c r="A4" s="7" t="s">
        <v>20</v>
      </c>
      <c r="B4" s="8" t="s">
        <v>43</v>
      </c>
      <c r="C4" s="8" t="s">
        <v>44</v>
      </c>
      <c r="D4" s="9" t="s">
        <v>21</v>
      </c>
      <c r="E4">
        <v>1013</v>
      </c>
      <c r="F4" t="s">
        <v>22</v>
      </c>
      <c r="G4" t="s">
        <v>72</v>
      </c>
      <c r="H4" s="1" t="s">
        <v>94</v>
      </c>
    </row>
    <row r="5" spans="1:8" x14ac:dyDescent="0.25">
      <c r="A5">
        <v>1001</v>
      </c>
      <c r="D5" s="1"/>
      <c r="E5">
        <v>1010</v>
      </c>
      <c r="F5" t="s">
        <v>23</v>
      </c>
      <c r="G5" t="s">
        <v>97</v>
      </c>
      <c r="H5" s="1" t="s">
        <v>93</v>
      </c>
    </row>
    <row r="6" spans="1:8" x14ac:dyDescent="0.25">
      <c r="A6">
        <v>1002</v>
      </c>
      <c r="D6" s="1"/>
      <c r="E6">
        <v>1001</v>
      </c>
      <c r="F6" t="s">
        <v>24</v>
      </c>
      <c r="G6" t="s">
        <v>74</v>
      </c>
      <c r="H6" s="1" t="s">
        <v>92</v>
      </c>
    </row>
    <row r="7" spans="1:8" x14ac:dyDescent="0.25">
      <c r="A7">
        <v>1003</v>
      </c>
      <c r="D7" s="1"/>
      <c r="E7">
        <v>1002</v>
      </c>
      <c r="F7" t="s">
        <v>25</v>
      </c>
      <c r="G7" t="s">
        <v>98</v>
      </c>
      <c r="H7" s="1" t="s">
        <v>91</v>
      </c>
    </row>
    <row r="8" spans="1:8" x14ac:dyDescent="0.25">
      <c r="A8">
        <v>1004</v>
      </c>
      <c r="D8" s="1"/>
      <c r="E8">
        <v>1004</v>
      </c>
      <c r="F8" t="s">
        <v>26</v>
      </c>
      <c r="G8" t="s">
        <v>99</v>
      </c>
      <c r="H8" s="1" t="s">
        <v>90</v>
      </c>
    </row>
    <row r="9" spans="1:8" x14ac:dyDescent="0.25">
      <c r="A9">
        <v>1005</v>
      </c>
      <c r="D9" s="1"/>
      <c r="E9">
        <v>1008</v>
      </c>
      <c r="F9" t="s">
        <v>71</v>
      </c>
      <c r="G9" t="s">
        <v>53</v>
      </c>
      <c r="H9" s="1" t="s">
        <v>89</v>
      </c>
    </row>
    <row r="10" spans="1:8" x14ac:dyDescent="0.25">
      <c r="A10">
        <v>1006</v>
      </c>
      <c r="D10" s="1"/>
      <c r="E10">
        <v>1011</v>
      </c>
      <c r="F10" t="s">
        <v>72</v>
      </c>
      <c r="G10" t="s">
        <v>100</v>
      </c>
      <c r="H10" s="1" t="s">
        <v>88</v>
      </c>
    </row>
    <row r="11" spans="1:8" x14ac:dyDescent="0.25">
      <c r="A11">
        <v>1007</v>
      </c>
      <c r="D11" s="1"/>
      <c r="E11">
        <v>1016</v>
      </c>
      <c r="F11" t="s">
        <v>73</v>
      </c>
      <c r="G11" t="s">
        <v>101</v>
      </c>
      <c r="H11" s="1" t="s">
        <v>87</v>
      </c>
    </row>
    <row r="12" spans="1:8" x14ac:dyDescent="0.25">
      <c r="A12">
        <v>1008</v>
      </c>
      <c r="D12" s="1"/>
      <c r="E12">
        <v>1012</v>
      </c>
      <c r="F12" t="s">
        <v>74</v>
      </c>
      <c r="G12" t="s">
        <v>102</v>
      </c>
      <c r="H12" s="1" t="s">
        <v>86</v>
      </c>
    </row>
    <row r="13" spans="1:8" x14ac:dyDescent="0.25">
      <c r="A13">
        <v>1009</v>
      </c>
      <c r="D13" s="1"/>
      <c r="E13">
        <v>1015</v>
      </c>
      <c r="F13" t="s">
        <v>75</v>
      </c>
      <c r="G13" t="s">
        <v>103</v>
      </c>
      <c r="H13" s="1" t="s">
        <v>85</v>
      </c>
    </row>
    <row r="14" spans="1:8" x14ac:dyDescent="0.25">
      <c r="A14">
        <v>1010</v>
      </c>
      <c r="D14" s="1"/>
      <c r="E14">
        <v>1009</v>
      </c>
      <c r="F14" t="s">
        <v>49</v>
      </c>
      <c r="G14" t="s">
        <v>104</v>
      </c>
      <c r="H14" s="1" t="s">
        <v>84</v>
      </c>
    </row>
    <row r="15" spans="1:8" x14ac:dyDescent="0.25">
      <c r="A15">
        <v>1011</v>
      </c>
      <c r="D15" s="1"/>
      <c r="E15">
        <v>1006</v>
      </c>
      <c r="F15" t="s">
        <v>76</v>
      </c>
      <c r="G15" t="s">
        <v>105</v>
      </c>
      <c r="H15" s="1" t="s">
        <v>83</v>
      </c>
    </row>
    <row r="16" spans="1:8" x14ac:dyDescent="0.25">
      <c r="A16">
        <v>1012</v>
      </c>
      <c r="D16" s="1"/>
      <c r="E16">
        <v>1014</v>
      </c>
      <c r="F16" t="s">
        <v>77</v>
      </c>
      <c r="G16" t="s">
        <v>106</v>
      </c>
      <c r="H16" s="1" t="s">
        <v>82</v>
      </c>
    </row>
    <row r="17" spans="1:8" x14ac:dyDescent="0.25">
      <c r="A17">
        <v>1013</v>
      </c>
      <c r="D17" s="1"/>
      <c r="E17">
        <v>1003</v>
      </c>
      <c r="F17" t="s">
        <v>78</v>
      </c>
      <c r="G17" t="s">
        <v>107</v>
      </c>
      <c r="H17" s="1" t="s">
        <v>81</v>
      </c>
    </row>
    <row r="18" spans="1:8" x14ac:dyDescent="0.25">
      <c r="A18">
        <v>1014</v>
      </c>
      <c r="D18" s="1"/>
      <c r="E18">
        <v>1005</v>
      </c>
      <c r="F18" t="s">
        <v>79</v>
      </c>
      <c r="G18" t="s">
        <v>108</v>
      </c>
      <c r="H18" s="1" t="s">
        <v>95</v>
      </c>
    </row>
    <row r="19" spans="1:8" x14ac:dyDescent="0.25">
      <c r="A19">
        <v>1015</v>
      </c>
      <c r="D19" s="1"/>
      <c r="E19">
        <v>1007</v>
      </c>
      <c r="F19" t="s">
        <v>80</v>
      </c>
      <c r="G19" t="s">
        <v>109</v>
      </c>
      <c r="H19" s="1" t="s">
        <v>96</v>
      </c>
    </row>
    <row r="20" spans="1:8" x14ac:dyDescent="0.25">
      <c r="A20">
        <v>1016</v>
      </c>
      <c r="D20" s="1"/>
    </row>
  </sheetData>
  <mergeCells count="1">
    <mergeCell ref="A1:D3"/>
  </mergeCells>
  <hyperlinks>
    <hyperlink ref="H8" r:id="rId1" xr:uid="{5CACDDB0-3460-4C6A-A9CC-D90F15702D82}"/>
    <hyperlink ref="H7" r:id="rId2" xr:uid="{51677840-D758-468A-9AC6-5AD2BBDA518B}"/>
    <hyperlink ref="H6" r:id="rId3" xr:uid="{A16C737E-C828-4D05-B5FE-A72E11D9F797}"/>
    <hyperlink ref="H5" r:id="rId4" xr:uid="{2265DB19-5AD1-4DA4-89A3-AF802D4A523A}"/>
    <hyperlink ref="H4" r:id="rId5" xr:uid="{BA9CE0B3-9110-4CCD-A338-DBC6AD19311B}"/>
    <hyperlink ref="H9:H19" r:id="rId6" display="Queen@example.com" xr:uid="{3FDDA384-65D8-4971-BD3C-D92C9E953F86}"/>
    <hyperlink ref="H19" r:id="rId7" xr:uid="{FEC38585-9DE4-4381-816C-8396703C3FDC}"/>
    <hyperlink ref="H18" r:id="rId8" xr:uid="{4CD2E046-0548-4A93-9B24-FB2AD22E504A}"/>
    <hyperlink ref="H17" r:id="rId9" xr:uid="{A12A5822-D3CC-4EBA-B960-EB03DE73E8A4}"/>
    <hyperlink ref="H16" r:id="rId10" xr:uid="{1FC5230B-280C-48A7-821C-20D19A897B67}"/>
    <hyperlink ref="H15" r:id="rId11" xr:uid="{68FECB07-D851-4AE1-9437-CDEA92667137}"/>
    <hyperlink ref="H14" r:id="rId12" xr:uid="{EE3FC9CF-6C57-44AB-BC2D-FF5AB525925E}"/>
    <hyperlink ref="H13" r:id="rId13" xr:uid="{7F07CA33-ABEA-4FFB-9F86-F83166C11BE4}"/>
    <hyperlink ref="H12" r:id="rId14" xr:uid="{CFA5361B-87F7-48FE-AF28-F74DA231A1EE}"/>
    <hyperlink ref="H11" r:id="rId15" xr:uid="{10A17D04-722C-4F01-8F85-F9591AF60A0C}"/>
    <hyperlink ref="H10" r:id="rId16" xr:uid="{F7E4A618-377E-483D-A6EC-8A72003AAB37}"/>
    <hyperlink ref="H9" r:id="rId17" xr:uid="{FF95C0A8-C0B0-4D5D-BDAD-AD00E44DE553}"/>
  </hyperlinks>
  <pageMargins left="0.7" right="0.7" top="0.75" bottom="0.75" header="0.3" footer="0.3"/>
  <drawing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Functions &amp; Formulas</vt:lpstr>
      <vt:lpstr>Sheet2</vt:lpstr>
      <vt:lpstr>Sheet1</vt:lpstr>
      <vt:lpstr>Conditional Formatting</vt:lpstr>
      <vt:lpstr>Student_data</vt:lpstr>
      <vt:lpstr>Uptrax_Data</vt:lpstr>
      <vt:lpstr>Jan_Reg</vt:lpstr>
      <vt:lpstr>Feb_Reg</vt:lpstr>
      <vt:lpstr>LookUp 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ANI ANNABEL</cp:lastModifiedBy>
  <dcterms:created xsi:type="dcterms:W3CDTF">2024-06-12T20:07:19Z</dcterms:created>
  <dcterms:modified xsi:type="dcterms:W3CDTF">2024-11-29T10:10:40Z</dcterms:modified>
</cp:coreProperties>
</file>