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nabergin/Desktop/Classwork/Crowdfunding Analysis/"/>
    </mc:Choice>
  </mc:AlternateContent>
  <xr:revisionPtr revIDLastSave="0" documentId="13_ncr:1_{E187FFBF-5EC8-4643-ACF0-8F239639CC03}" xr6:coauthVersionLast="45" xr6:coauthVersionMax="45" xr10:uidLastSave="{00000000-0000-0000-0000-000000000000}"/>
  <bookViews>
    <workbookView xWindow="540" yWindow="740" windowWidth="26860" windowHeight="1326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ed Data" sheetId="4" r:id="rId6"/>
    <sheet name="Edinburgh Research" sheetId="5" r:id="rId7"/>
    <sheet name="Descriptive Statistics" sheetId="8" r:id="rId8"/>
  </sheets>
  <definedNames>
    <definedName name="_xlnm._FilterDatabase" localSheetId="0" hidden="1">Kickstarter!$R$1:$R$4116</definedName>
  </definedNames>
  <calcPr calcId="191029"/>
  <pivotCaches>
    <pivotCache cacheId="23" r:id="rId9"/>
    <pivotCache cacheId="24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3" l="1"/>
  <c r="D2" i="13"/>
  <c r="D13" i="13"/>
  <c r="D12" i="13"/>
  <c r="D11" i="13"/>
  <c r="D10" i="13"/>
  <c r="D9" i="13"/>
  <c r="D8" i="13"/>
  <c r="D7" i="13"/>
  <c r="D5" i="13"/>
  <c r="D6" i="13"/>
  <c r="D4" i="13"/>
  <c r="C2" i="13"/>
  <c r="B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E4" i="13" l="1"/>
  <c r="F4" i="13" s="1"/>
  <c r="E11" i="13"/>
  <c r="F11" i="13" s="1"/>
  <c r="E7" i="13"/>
  <c r="G7" i="13" s="1"/>
  <c r="E10" i="13"/>
  <c r="F10" i="13" s="1"/>
  <c r="E2" i="13"/>
  <c r="F2" i="13" s="1"/>
  <c r="E13" i="13"/>
  <c r="G13" i="13" s="1"/>
  <c r="E9" i="13"/>
  <c r="G9" i="13" s="1"/>
  <c r="E5" i="13"/>
  <c r="G5" i="13" s="1"/>
  <c r="E12" i="13"/>
  <c r="G12" i="13" s="1"/>
  <c r="E8" i="13"/>
  <c r="F8" i="13" s="1"/>
  <c r="G11" i="13"/>
  <c r="G10" i="13"/>
  <c r="G2" i="13"/>
  <c r="E3" i="13"/>
  <c r="G3" i="13" s="1"/>
  <c r="E6" i="13"/>
  <c r="F6" i="13" s="1"/>
  <c r="F7" i="13"/>
  <c r="C13" i="8"/>
  <c r="C12" i="8"/>
  <c r="C11" i="8"/>
  <c r="C10" i="8"/>
  <c r="C9" i="8"/>
  <c r="C6" i="8"/>
  <c r="C5" i="8"/>
  <c r="C4" i="8"/>
  <c r="C3" i="8"/>
  <c r="C2" i="8"/>
  <c r="B13" i="8"/>
  <c r="B12" i="8"/>
  <c r="B11" i="8"/>
  <c r="B10" i="8"/>
  <c r="B9" i="8"/>
  <c r="B6" i="8"/>
  <c r="B5" i="8"/>
  <c r="B4" i="8"/>
  <c r="B3" i="8"/>
  <c r="B2" i="8"/>
  <c r="G4" i="13" l="1"/>
  <c r="F12" i="13"/>
  <c r="F9" i="13"/>
  <c r="G8" i="13"/>
  <c r="F13" i="13"/>
  <c r="F5" i="13"/>
  <c r="G6" i="13"/>
  <c r="F3" i="13"/>
  <c r="C14" i="8"/>
  <c r="C7" i="8"/>
  <c r="B7" i="8"/>
  <c r="B14" i="8"/>
  <c r="F3" i="5" l="1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E4" i="5" s="1"/>
  <c r="P2895" i="1"/>
  <c r="P2896" i="1"/>
  <c r="P2897" i="1"/>
  <c r="P2898" i="1"/>
  <c r="P2899" i="1"/>
  <c r="P2900" i="1"/>
  <c r="P2901" i="1"/>
  <c r="P2902" i="1"/>
  <c r="P290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E6" i="5" s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E5" i="5" s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E2" i="5" s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3" i="5" s="1"/>
  <c r="P3522" i="1"/>
  <c r="P3523" i="1"/>
  <c r="P3524" i="1"/>
  <c r="P3525" i="1"/>
  <c r="P3526" i="1"/>
  <c r="P3527" i="1"/>
  <c r="P3528" i="1"/>
  <c r="P3529" i="1"/>
  <c r="P3530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122" i="1" l="1"/>
  <c r="U128" i="1"/>
  <c r="U134" i="1"/>
</calcChain>
</file>

<file path=xl/sharedStrings.xml><?xml version="1.0" encoding="utf-8"?>
<sst xmlns="http://schemas.openxmlformats.org/spreadsheetml/2006/main" count="33070" uniqueCount="8430">
  <si>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</si>
  <si>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</si>
  <si>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</si>
  <si>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</si>
  <si>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</si>
  <si>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</si>
  <si>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</si>
  <si>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</si>
  <si>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</si>
  <si>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</si>
  <si>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</si>
  <si>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</si>
  <si>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</si>
  <si>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</si>
  <si>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</si>
  <si>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</si>
  <si>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</si>
  <si>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</si>
  <si>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</si>
  <si>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</si>
  <si>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</si>
  <si>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</si>
  <si>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</si>
  <si>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</si>
  <si>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</si>
  <si>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</si>
  <si>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</si>
  <si>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</si>
  <si>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</si>
  <si>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</si>
  <si>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</si>
  <si>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</si>
  <si>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</si>
  <si>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</si>
  <si>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</si>
  <si>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</si>
  <si>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</si>
  <si>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</si>
  <si>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</si>
  <si>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</si>
  <si>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</si>
  <si>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</si>
  <si>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</si>
  <si>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</si>
  <si>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</si>
  <si>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</si>
  <si>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</si>
  <si>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</si>
  <si>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</si>
  <si>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</si>
  <si>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</si>
  <si>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</si>
  <si>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</si>
  <si>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</si>
  <si>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</si>
  <si>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</si>
  <si>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</si>
  <si>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</si>
  <si>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</si>
  <si>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</si>
  <si>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</si>
  <si>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</si>
  <si>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</si>
  <si>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</si>
  <si>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</si>
  <si>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</si>
  <si>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</si>
  <si>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</si>
  <si>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</si>
  <si>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</si>
  <si>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</si>
  <si>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</si>
  <si>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</si>
  <si>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</si>
  <si>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</si>
  <si>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</si>
  <si>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</si>
  <si>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</si>
  <si>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</si>
  <si>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</si>
  <si>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</si>
  <si>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</si>
  <si>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</si>
  <si>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</si>
  <si>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</si>
  <si>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</si>
  <si>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</si>
  <si>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</si>
  <si>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</si>
  <si>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</si>
  <si>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</si>
  <si>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</si>
  <si>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</si>
  <si>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</si>
  <si>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</si>
  <si>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</si>
  <si>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</si>
  <si>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</si>
  <si>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</si>
  <si>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</si>
  <si>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</si>
  <si>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</si>
  <si>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</si>
  <si>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</si>
  <si>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</si>
  <si>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</si>
  <si>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</si>
  <si>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</si>
  <si>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</si>
  <si>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</si>
  <si>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</si>
  <si>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</si>
  <si>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</si>
  <si>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</si>
  <si>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</si>
  <si>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</si>
  <si>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</si>
  <si>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</si>
  <si>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</si>
  <si>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</si>
  <si>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</si>
  <si>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</si>
  <si>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</si>
  <si>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</si>
  <si>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</si>
  <si>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</si>
  <si>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</si>
  <si>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</si>
  <si>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</si>
  <si>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</si>
  <si>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</si>
  <si>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</si>
  <si>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</si>
  <si>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</si>
  <si>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</si>
  <si>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</si>
  <si>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</si>
  <si>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</si>
  <si>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</si>
  <si>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</si>
  <si>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</si>
  <si>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</si>
  <si>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</si>
  <si>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</si>
  <si>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</si>
  <si>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</si>
  <si>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</si>
  <si>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</si>
  <si>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</si>
  <si>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</si>
  <si>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</si>
  <si>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</si>
  <si>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</si>
  <si>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</si>
  <si>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</si>
  <si>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</si>
  <si>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</si>
  <si>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</si>
  <si>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</si>
  <si>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</si>
  <si>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</si>
  <si>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</si>
  <si>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</si>
  <si>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</si>
  <si>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</si>
  <si>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</si>
  <si>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</si>
  <si>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</si>
  <si>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</si>
  <si>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</si>
  <si>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</si>
  <si>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</si>
  <si>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</si>
  <si>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</si>
  <si>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</si>
  <si>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</si>
  <si>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</si>
  <si>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</si>
  <si>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</si>
  <si>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</si>
  <si>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</si>
  <si>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</si>
  <si>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</si>
  <si>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</si>
  <si>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</si>
  <si>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</si>
  <si>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</si>
  <si>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</si>
  <si>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</si>
  <si>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</si>
  <si>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</si>
  <si>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</si>
  <si>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</si>
  <si>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</si>
  <si>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</si>
  <si>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</si>
  <si>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</si>
  <si>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</si>
  <si>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</si>
  <si>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</si>
  <si>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</si>
  <si>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</si>
  <si>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</si>
  <si>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</si>
  <si>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</si>
  <si>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</si>
  <si>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</si>
  <si>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</si>
  <si>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</si>
  <si>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</si>
  <si>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</si>
  <si>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</si>
  <si>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</si>
  <si>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</si>
  <si>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</si>
  <si>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</si>
  <si>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</si>
  <si>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</si>
  <si>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</si>
  <si>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</si>
  <si>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</si>
  <si>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</si>
  <si>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</si>
  <si>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</si>
  <si>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</si>
  <si>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</si>
  <si>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</si>
  <si>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</si>
  <si>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</si>
  <si>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</si>
  <si>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</si>
  <si>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</si>
  <si>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</si>
  <si>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</si>
  <si>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</si>
  <si>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</si>
  <si>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</si>
  <si>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</si>
  <si>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</si>
  <si>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</si>
  <si>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</si>
  <si>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</si>
  <si>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</si>
  <si>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</si>
  <si>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</si>
  <si>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</si>
  <si>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</si>
  <si>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</si>
  <si>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</si>
  <si>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</si>
  <si>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</si>
  <si>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</si>
  <si>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</si>
  <si>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</si>
  <si>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</si>
  <si>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</si>
  <si>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</si>
  <si>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</si>
  <si>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</si>
  <si>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</si>
  <si>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</si>
  <si>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</si>
  <si>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</si>
  <si>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</si>
  <si>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</si>
  <si>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</si>
  <si>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</si>
  <si>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</si>
  <si>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</si>
  <si>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</si>
  <si>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</si>
  <si>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</si>
  <si>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</si>
  <si>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</si>
  <si>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</si>
  <si>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</si>
  <si>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</si>
  <si>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</si>
  <si>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</si>
  <si>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</si>
  <si>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</si>
  <si>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</si>
  <si>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</si>
  <si>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</si>
  <si>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</si>
  <si>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</si>
  <si>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</si>
  <si>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</si>
  <si>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</si>
  <si>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</si>
  <si>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</si>
  <si>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</si>
  <si>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</si>
  <si>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</si>
  <si>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</si>
  <si>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</si>
  <si>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</si>
  <si>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</si>
  <si>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</si>
  <si>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</si>
  <si>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</si>
  <si>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</si>
  <si>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</si>
  <si>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</si>
  <si>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</si>
  <si>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</si>
  <si>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</si>
  <si>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</si>
  <si>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</si>
  <si>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</si>
  <si>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</si>
  <si>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</si>
  <si>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</si>
  <si>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</si>
  <si>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</si>
  <si>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</si>
  <si>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</si>
  <si>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</si>
  <si>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</si>
  <si>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</si>
  <si>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</si>
  <si>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</si>
  <si>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</si>
  <si>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</si>
  <si>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</si>
  <si>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</si>
  <si>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</si>
  <si>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</si>
  <si>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</si>
  <si>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</si>
  <si>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</si>
  <si>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</si>
  <si>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</si>
  <si>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</si>
  <si>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</si>
  <si>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</si>
  <si>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</si>
  <si>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</si>
  <si>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</si>
  <si>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</si>
  <si>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</si>
  <si>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</si>
  <si>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</si>
  <si>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</si>
  <si>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</si>
  <si>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</si>
  <si>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</si>
  <si>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</si>
  <si>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</si>
  <si>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</si>
  <si>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</si>
  <si>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</si>
  <si>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</si>
  <si>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</si>
  <si>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</si>
  <si>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</si>
  <si>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</si>
  <si>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</si>
  <si>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</si>
  <si>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</si>
  <si>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</si>
  <si>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</si>
  <si>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</si>
  <si>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</si>
  <si>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</si>
  <si>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</si>
  <si>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</si>
  <si>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</si>
  <si>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</si>
  <si>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</si>
  <si>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</si>
  <si>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</si>
  <si>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</si>
  <si>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</si>
  <si>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</si>
  <si>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</si>
  <si>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</si>
  <si>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</si>
  <si>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</si>
  <si>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</si>
  <si>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</si>
  <si>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</si>
  <si>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</si>
  <si>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</si>
  <si>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</si>
  <si>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</si>
  <si>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</si>
  <si>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</si>
  <si>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</si>
  <si>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</si>
  <si>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</si>
  <si>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</si>
  <si>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</si>
  <si>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</si>
  <si>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</si>
  <si>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</si>
  <si>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</si>
  <si>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</si>
  <si>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</si>
  <si>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</si>
  <si>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</si>
  <si>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</si>
  <si>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</si>
  <si>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</si>
  <si>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</si>
  <si>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</si>
  <si>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</si>
  <si>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</si>
  <si>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</si>
  <si>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</si>
  <si>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</si>
  <si>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</si>
  <si>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</si>
  <si>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</si>
  <si>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</si>
  <si>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</si>
  <si>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</si>
  <si>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</si>
  <si>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</si>
  <si>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</si>
  <si>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</si>
  <si>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</si>
  <si>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</si>
  <si>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</si>
  <si>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</si>
  <si>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</si>
  <si>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</si>
  <si>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</si>
  <si>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</si>
  <si>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</si>
  <si>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</si>
  <si>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</si>
  <si>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</si>
  <si>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</si>
  <si>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</si>
  <si>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</si>
  <si>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</si>
  <si>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</si>
  <si>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</si>
  <si>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</si>
  <si>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</si>
  <si>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</si>
  <si>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</si>
  <si>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</si>
  <si>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</si>
  <si>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</si>
  <si>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</si>
  <si>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</si>
  <si>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</si>
  <si>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</si>
  <si>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</si>
  <si>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</si>
  <si>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</si>
  <si>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</si>
  <si>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</si>
  <si>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</si>
  <si>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</si>
  <si>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</si>
  <si>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</si>
  <si>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</si>
  <si>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</si>
  <si>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</si>
  <si>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</si>
  <si>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</si>
  <si>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</si>
  <si>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</si>
  <si>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</si>
  <si>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</si>
  <si>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</si>
  <si>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</si>
  <si>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</si>
  <si>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</si>
  <si>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</si>
  <si>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</si>
  <si>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</si>
  <si>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</si>
  <si>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</si>
  <si>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</si>
  <si>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</si>
  <si>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</si>
  <si>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</si>
  <si>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</si>
  <si>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</si>
  <si>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</si>
  <si>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</si>
  <si>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</si>
  <si>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</si>
  <si>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</si>
  <si>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</si>
  <si>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</si>
  <si>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</si>
  <si>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</si>
  <si>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</si>
  <si>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</si>
  <si>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</si>
  <si>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</si>
  <si>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</si>
  <si>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</si>
  <si>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</si>
  <si>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</si>
  <si>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</si>
  <si>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</si>
  <si>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</si>
  <si>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</si>
  <si>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</si>
  <si>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</si>
  <si>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</si>
  <si>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</si>
  <si>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</si>
  <si>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</si>
  <si>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</si>
  <si>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</si>
  <si>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</si>
  <si>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</si>
  <si>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</si>
  <si>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</si>
  <si>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</si>
  <si>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</si>
  <si>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</si>
  <si>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</si>
  <si>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</si>
  <si>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</si>
  <si>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</si>
  <si>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</si>
  <si>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</si>
  <si>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</si>
  <si>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</si>
  <si>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</si>
  <si>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</si>
  <si>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</si>
  <si>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</si>
  <si>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</si>
  <si>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</si>
  <si>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</si>
  <si>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</si>
  <si>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</si>
  <si>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</si>
  <si>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</si>
  <si>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</si>
  <si>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</si>
  <si>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</si>
  <si>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</si>
  <si>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</si>
  <si>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</si>
  <si>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</si>
  <si>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</si>
  <si>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</si>
  <si>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</si>
  <si>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</si>
  <si>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</si>
  <si>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</si>
  <si>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</si>
  <si>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</si>
  <si>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</si>
  <si>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</si>
  <si>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</si>
  <si>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</si>
  <si>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</si>
  <si>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</si>
  <si>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</si>
  <si>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</si>
  <si>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</si>
  <si>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</si>
  <si>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</si>
  <si>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</si>
  <si>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</si>
  <si>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</si>
  <si>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</si>
  <si>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</si>
  <si>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</si>
  <si>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</si>
  <si>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</si>
  <si>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</si>
  <si>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</si>
  <si>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</si>
  <si>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</si>
  <si>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</si>
  <si>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</si>
  <si>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</si>
  <si>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</si>
  <si>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</si>
  <si>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</si>
  <si>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</si>
  <si>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</si>
  <si>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</si>
  <si>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</si>
  <si>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</si>
  <si>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</si>
  <si>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</si>
  <si>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</si>
  <si>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</si>
  <si>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</si>
  <si>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</si>
  <si>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</si>
  <si>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</si>
  <si>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</si>
  <si>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</si>
  <si>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</si>
  <si>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</si>
  <si>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</si>
  <si>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</si>
  <si>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</si>
  <si>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</si>
  <si>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</si>
  <si>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</si>
  <si>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</si>
  <si>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</si>
  <si>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</si>
  <si>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</si>
  <si>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</si>
  <si>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</si>
  <si>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</si>
  <si>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</si>
  <si>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</si>
  <si>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</si>
  <si>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</si>
  <si>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</si>
  <si>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</si>
  <si>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</si>
  <si>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</si>
  <si>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</si>
  <si>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</si>
  <si>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</si>
  <si>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</si>
  <si>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</si>
  <si>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</si>
  <si>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</si>
  <si>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</si>
  <si>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</si>
  <si>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</si>
  <si>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</si>
  <si>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</si>
  <si>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</si>
  <si>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</si>
  <si>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</si>
  <si>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</si>
  <si>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</si>
  <si>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</si>
  <si>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</si>
  <si>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</si>
  <si>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</si>
  <si>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</si>
  <si>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</si>
  <si>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</si>
  <si>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</si>
  <si>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</si>
  <si>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</si>
  <si>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</si>
  <si>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</si>
  <si>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</si>
  <si>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</si>
  <si>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</si>
  <si>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</si>
  <si>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</si>
  <si>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</si>
  <si>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</si>
  <si>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</si>
  <si>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</si>
  <si>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</si>
  <si>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</si>
  <si>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</si>
  <si>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</si>
  <si>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</si>
  <si>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</si>
  <si>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</si>
  <si>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</si>
  <si>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</si>
  <si>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</si>
  <si>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</si>
  <si>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</si>
  <si>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</si>
  <si>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</si>
  <si>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</si>
  <si>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</si>
  <si>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</si>
  <si>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</si>
  <si>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</si>
  <si>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</si>
  <si>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</si>
  <si>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</si>
  <si>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</si>
  <si>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</si>
  <si>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</si>
  <si>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</si>
  <si>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</si>
  <si>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</si>
  <si>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</si>
  <si>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</si>
  <si>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</si>
  <si>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</si>
  <si>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</si>
  <si>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</si>
  <si>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</si>
  <si>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</si>
  <si>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</si>
  <si>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</si>
  <si>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</si>
  <si>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</si>
  <si>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</si>
  <si>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</si>
  <si>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</si>
  <si>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</si>
  <si>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</si>
  <si>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</si>
  <si>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</si>
  <si>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</si>
  <si>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</si>
  <si>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</si>
  <si>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</si>
  <si>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</si>
  <si>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</si>
  <si>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</si>
  <si>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</si>
  <si>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</si>
  <si>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</si>
  <si>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</si>
  <si>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</si>
  <si>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</si>
  <si>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</si>
  <si>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</si>
  <si>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</si>
  <si>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</si>
  <si>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</si>
  <si>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</si>
  <si>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</si>
  <si>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</si>
  <si>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</si>
  <si>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</si>
  <si>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</si>
  <si>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</si>
  <si>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</si>
  <si>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</si>
  <si>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</si>
  <si>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</si>
  <si>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</si>
  <si>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</si>
  <si>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</si>
  <si>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</si>
  <si>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</si>
  <si>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</si>
  <si>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</si>
  <si>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</si>
  <si>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</si>
  <si>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</si>
  <si>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</si>
  <si>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</si>
  <si>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</si>
  <si>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</si>
  <si>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</si>
  <si>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</si>
  <si>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</si>
  <si>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</si>
  <si>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</si>
  <si>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</si>
  <si>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</si>
  <si>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</si>
  <si>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</si>
  <si>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</si>
  <si>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</si>
  <si>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</si>
  <si>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</si>
  <si>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</si>
  <si>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</si>
  <si>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</si>
  <si>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</si>
  <si>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</si>
  <si>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</si>
  <si>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</si>
  <si>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</si>
  <si>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</si>
  <si>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</si>
  <si>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</si>
  <si>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</si>
  <si>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</si>
  <si>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</si>
  <si>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</si>
  <si>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</si>
  <si>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</si>
  <si>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</si>
  <si>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</si>
  <si>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</si>
  <si>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</si>
  <si>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</si>
  <si>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</si>
  <si>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</si>
  <si>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</si>
  <si>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</si>
  <si>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</si>
  <si>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</si>
  <si>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</si>
  <si>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</si>
  <si>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</si>
  <si>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</si>
  <si>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</si>
  <si>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</si>
  <si>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</si>
  <si>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</si>
  <si>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</si>
  <si>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</si>
  <si>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</si>
  <si>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</si>
  <si>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</si>
  <si>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</si>
  <si>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</si>
  <si>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</si>
  <si>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</si>
  <si>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</si>
  <si>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</si>
  <si>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</si>
  <si>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</si>
  <si>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</si>
  <si>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</si>
  <si>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</si>
  <si>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</si>
  <si>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</si>
  <si>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</si>
  <si>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</si>
  <si>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</si>
  <si>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</si>
  <si>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</si>
  <si>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</si>
  <si>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</si>
  <si>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</si>
  <si>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</si>
  <si>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</si>
  <si>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</si>
  <si>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</si>
  <si>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</si>
  <si>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</si>
  <si>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</si>
  <si>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</si>
  <si>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</si>
  <si>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</si>
  <si>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</si>
  <si>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</si>
  <si>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</si>
  <si>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</si>
  <si>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</si>
  <si>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</si>
  <si>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</si>
  <si>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</si>
  <si>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</si>
  <si>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</si>
  <si>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</si>
  <si>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</si>
  <si>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</si>
  <si>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</si>
  <si>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</si>
  <si>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</si>
  <si>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</si>
  <si>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</si>
  <si>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</si>
  <si>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</si>
  <si>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</si>
  <si>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</si>
  <si>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</si>
  <si>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</si>
  <si>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</si>
  <si>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</si>
  <si>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</si>
  <si>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</si>
  <si>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</si>
  <si>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</si>
  <si>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</si>
  <si>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</si>
  <si>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</si>
  <si>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</si>
  <si>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</si>
  <si>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</si>
  <si>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</si>
  <si>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</si>
  <si>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</si>
  <si>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</si>
  <si>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</si>
  <si>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</si>
  <si>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</si>
  <si>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</si>
  <si>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</si>
  <si>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</si>
  <si>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</si>
  <si>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</si>
  <si>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</si>
  <si>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</si>
  <si>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</si>
  <si>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</si>
  <si>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</si>
  <si>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</si>
  <si>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</si>
  <si>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</si>
  <si>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</si>
  <si>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</si>
  <si>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</si>
  <si>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</si>
  <si>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</si>
  <si>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</si>
  <si>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</si>
  <si>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</si>
  <si>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</si>
  <si>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</si>
  <si>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</si>
  <si>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</si>
  <si>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</si>
  <si>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</si>
  <si>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</si>
  <si>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</si>
  <si>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</si>
  <si>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</si>
  <si>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</si>
  <si>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</si>
  <si>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</si>
  <si>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</si>
  <si>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</si>
  <si>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</si>
  <si>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</si>
  <si>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</si>
  <si>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</si>
  <si>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</si>
  <si>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</si>
  <si>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</si>
  <si>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</si>
  <si>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</si>
  <si>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</si>
  <si>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</si>
  <si>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</si>
  <si>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</si>
  <si>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</si>
  <si>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</si>
  <si>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</si>
  <si>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</si>
  <si>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</si>
  <si>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</si>
  <si>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</si>
  <si>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</si>
  <si>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</si>
  <si>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</si>
  <si>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</si>
  <si>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</si>
  <si>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</si>
  <si>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</si>
  <si>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</si>
  <si>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</si>
  <si>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</si>
  <si>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</si>
  <si>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</si>
  <si>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</si>
  <si>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</si>
  <si>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</si>
  <si>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</si>
  <si>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</si>
  <si>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</si>
  <si>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</si>
  <si>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</si>
  <si>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</si>
  <si>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</si>
  <si>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</si>
  <si>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</si>
  <si>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</si>
  <si>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</si>
  <si>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</si>
  <si>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</si>
  <si>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</si>
  <si>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</si>
  <si>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</si>
  <si>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</si>
  <si>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</si>
  <si>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</si>
  <si>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</si>
  <si>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</si>
  <si>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</si>
  <si>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</si>
  <si>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</si>
  <si>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</si>
  <si>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</si>
  <si>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</si>
  <si>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</si>
  <si>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</si>
  <si>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</si>
  <si>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</si>
  <si>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</si>
  <si>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</si>
  <si>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</si>
  <si>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</si>
  <si>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</si>
  <si>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</si>
  <si>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</si>
  <si>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</si>
  <si>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</si>
  <si>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</si>
  <si>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</si>
  <si>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</si>
  <si>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</si>
  <si>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</si>
  <si>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</si>
  <si>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</si>
  <si>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</si>
  <si>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</si>
  <si>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</si>
  <si>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</si>
  <si>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</si>
  <si>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</si>
  <si>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</si>
  <si>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</si>
  <si>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</si>
  <si>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</si>
  <si>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</si>
  <si>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</si>
  <si>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</si>
  <si>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</si>
  <si>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</si>
  <si>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</si>
  <si>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</si>
  <si>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</si>
  <si>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</si>
  <si>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</si>
  <si>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</si>
  <si>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</si>
  <si>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</si>
  <si>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</si>
  <si>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</si>
  <si>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</si>
  <si>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</si>
  <si>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</si>
  <si>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</si>
  <si>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</si>
  <si>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</si>
  <si>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</si>
  <si>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</si>
  <si>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</si>
  <si>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</si>
  <si>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</si>
  <si>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</si>
  <si>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</si>
  <si>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</si>
  <si>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</si>
  <si>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</si>
  <si>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</si>
  <si>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</si>
  <si>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</si>
  <si>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</si>
  <si>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</si>
  <si>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</si>
  <si>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</si>
  <si>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</si>
  <si>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</si>
  <si>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</si>
  <si>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</si>
  <si>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</si>
  <si>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</si>
  <si>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</si>
  <si>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</si>
  <si>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</si>
  <si>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</si>
  <si>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</si>
  <si>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</si>
  <si>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</si>
  <si>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</si>
  <si>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</si>
  <si>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</si>
  <si>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</si>
  <si>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</si>
  <si>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</si>
  <si>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</si>
  <si>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</si>
  <si>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</si>
  <si>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</si>
  <si>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</si>
  <si>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</si>
  <si>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</si>
  <si>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</si>
  <si>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</si>
  <si>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</si>
  <si>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</si>
  <si>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</si>
  <si>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</si>
  <si>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</si>
  <si>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</si>
  <si>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</si>
  <si>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</si>
  <si>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</si>
  <si>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</si>
  <si>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</si>
  <si>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</si>
  <si>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</si>
  <si>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</si>
  <si>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</si>
  <si>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</si>
  <si>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</si>
  <si>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</si>
  <si>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</si>
  <si>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</si>
  <si>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</si>
  <si>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</si>
  <si>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</si>
  <si>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</si>
  <si>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</si>
  <si>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</si>
  <si>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</si>
  <si>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</si>
  <si>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</si>
  <si>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</si>
  <si>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</si>
  <si>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</si>
  <si>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</si>
  <si>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</si>
  <si>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</si>
  <si>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</si>
  <si>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</si>
  <si>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</si>
  <si>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</si>
  <si>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</si>
  <si>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</si>
  <si>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</si>
  <si>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</si>
  <si>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</si>
  <si>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</si>
  <si>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</si>
  <si>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</si>
  <si>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</si>
  <si>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</si>
  <si>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</si>
  <si>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</si>
  <si>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</si>
  <si>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</si>
  <si>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</si>
  <si>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</si>
  <si>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</si>
  <si>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</si>
  <si>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</si>
  <si>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</si>
  <si>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</si>
  <si>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</si>
  <si>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</si>
  <si>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</si>
  <si>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</si>
  <si>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</si>
  <si>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</si>
  <si>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</si>
  <si>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</si>
  <si>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</si>
  <si>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</si>
  <si>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</si>
  <si>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</si>
  <si>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</si>
  <si>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</si>
  <si>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</si>
  <si>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</si>
  <si>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</si>
  <si>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</si>
  <si>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</si>
  <si>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</si>
  <si>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</si>
  <si>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</si>
  <si>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</si>
  <si>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</si>
  <si>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</si>
  <si>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</si>
  <si>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</si>
  <si>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</si>
  <si>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</si>
  <si>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</si>
  <si>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</si>
  <si>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</si>
  <si>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</si>
  <si>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</si>
  <si>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</si>
  <si>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</si>
  <si>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</si>
  <si>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</si>
  <si>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</si>
  <si>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</si>
  <si>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</si>
  <si>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</si>
  <si>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</si>
  <si>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</si>
  <si>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</si>
  <si>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</si>
  <si>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</si>
  <si>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</si>
  <si>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</si>
  <si>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</si>
  <si>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</si>
  <si>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</si>
  <si>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</si>
  <si>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</si>
  <si>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</si>
  <si>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</si>
  <si>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</si>
  <si>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</si>
  <si>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</si>
  <si>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</si>
  <si>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</si>
  <si>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</si>
  <si>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</si>
  <si>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</si>
  <si>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</si>
  <si>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</si>
  <si>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</si>
  <si>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</si>
  <si>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</si>
  <si>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</si>
  <si>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</si>
  <si>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</si>
  <si>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</si>
  <si>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</si>
  <si>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</si>
  <si>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</si>
  <si>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</si>
  <si>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</si>
  <si>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</si>
  <si>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</si>
  <si>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</si>
  <si>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</si>
  <si>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</si>
  <si>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</si>
  <si>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</si>
  <si>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</si>
  <si>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</si>
  <si>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</si>
  <si>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</si>
  <si>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</si>
  <si>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</si>
  <si>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</si>
  <si>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</si>
  <si>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</si>
  <si>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</si>
  <si>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</si>
  <si>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</si>
  <si>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</si>
  <si>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</si>
  <si>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</si>
  <si>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</si>
  <si>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</si>
  <si>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</si>
  <si>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</si>
  <si>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</si>
  <si>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</si>
  <si>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</si>
  <si>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</si>
  <si>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</si>
  <si>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</si>
  <si>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</si>
  <si>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</si>
  <si>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</si>
  <si>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</si>
  <si>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</si>
  <si>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</si>
  <si>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</si>
  <si>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</si>
  <si>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</si>
  <si>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</si>
  <si>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</si>
  <si>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</si>
  <si>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</si>
  <si>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</si>
  <si>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</si>
  <si>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</si>
  <si>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</si>
  <si>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</si>
  <si>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</si>
  <si>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</si>
  <si>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</si>
  <si>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</si>
  <si>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</si>
  <si>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</si>
  <si>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</si>
  <si>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</si>
  <si>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</si>
  <si>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</si>
  <si>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</si>
  <si>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</si>
  <si>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</si>
  <si>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</si>
  <si>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</si>
  <si>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</si>
  <si>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</si>
  <si>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</si>
  <si>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</si>
  <si>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</si>
  <si>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</si>
  <si>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</si>
  <si>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</si>
  <si>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</si>
  <si>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</si>
  <si>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</si>
  <si>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</si>
  <si>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</si>
  <si>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</si>
  <si>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</si>
  <si>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</si>
  <si>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</si>
  <si>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</si>
  <si>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</si>
  <si>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</si>
  <si>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</si>
  <si>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</si>
  <si>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</si>
  <si>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</si>
  <si>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</si>
  <si>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</si>
  <si>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</si>
  <si>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</si>
  <si>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</si>
  <si>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</si>
  <si>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</si>
  <si>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</si>
  <si>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</si>
  <si>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</si>
  <si>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</si>
  <si>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</si>
  <si>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</si>
  <si>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</si>
  <si>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</si>
  <si>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</si>
  <si>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</si>
  <si>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</si>
  <si>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</si>
  <si>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</si>
  <si>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</si>
  <si>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</si>
  <si>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</si>
  <si>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</si>
  <si>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</si>
  <si>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</si>
  <si>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</si>
  <si>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</si>
  <si>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</si>
  <si>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</si>
  <si>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</si>
  <si>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</si>
  <si>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</si>
  <si>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</si>
  <si>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</si>
  <si>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</si>
  <si>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</si>
  <si>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</si>
  <si>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</si>
  <si>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</si>
  <si>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</si>
  <si>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</si>
  <si>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</si>
  <si>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</si>
  <si>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</si>
  <si>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</si>
  <si>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</si>
  <si>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</si>
  <si>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</si>
  <si>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</si>
  <si>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</si>
  <si>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</si>
  <si>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</si>
  <si>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</si>
  <si>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</si>
  <si>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</si>
  <si>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</si>
  <si>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</si>
  <si>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</si>
  <si>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</si>
  <si>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</si>
  <si>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</si>
  <si>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</si>
  <si>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</si>
  <si>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</si>
  <si>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</si>
  <si>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</si>
  <si>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</si>
  <si>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</si>
  <si>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</si>
  <si>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</si>
  <si>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</si>
  <si>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</si>
  <si>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</si>
  <si>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</si>
  <si>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</si>
  <si>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</si>
  <si>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</si>
  <si>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</si>
  <si>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</si>
  <si>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</si>
  <si>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</si>
  <si>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</si>
  <si>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</si>
  <si>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</si>
  <si>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</si>
  <si>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</si>
  <si>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</si>
  <si>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</si>
  <si>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</si>
  <si>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</si>
  <si>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</si>
  <si>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</si>
  <si>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</si>
  <si>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</si>
  <si>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</si>
  <si>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</si>
  <si>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</si>
  <si>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</si>
  <si>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</si>
  <si>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</si>
  <si>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</si>
  <si>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</si>
  <si>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</si>
  <si>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</si>
  <si>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</si>
  <si>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</si>
  <si>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</si>
  <si>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</si>
  <si>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</si>
  <si>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</si>
  <si>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</si>
  <si>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</si>
  <si>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</si>
  <si>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</si>
  <si>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</si>
  <si>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</si>
  <si>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</si>
  <si>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</si>
  <si>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</si>
  <si>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</si>
  <si>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</si>
  <si>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</si>
  <si>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</si>
  <si>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</si>
  <si>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</si>
  <si>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</si>
  <si>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</si>
  <si>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</si>
  <si>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</si>
  <si>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</si>
  <si>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</si>
  <si>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</si>
  <si>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</si>
  <si>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</si>
  <si>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</si>
  <si>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</si>
  <si>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</si>
  <si>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</si>
  <si>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</si>
  <si>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</si>
  <si>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</si>
  <si>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</si>
  <si>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</si>
  <si>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</si>
  <si>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</si>
  <si>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</si>
  <si>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</si>
  <si>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</si>
  <si>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</si>
  <si>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</si>
  <si>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</si>
  <si>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</si>
  <si>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</si>
  <si>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</si>
  <si>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</si>
  <si>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</si>
  <si>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</si>
  <si>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</si>
  <si>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</si>
  <si>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</si>
  <si>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</si>
  <si>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</si>
  <si>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</si>
  <si>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</si>
  <si>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</si>
  <si>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</si>
  <si>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</si>
  <si>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</si>
  <si>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</si>
  <si>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</si>
  <si>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</si>
  <si>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</si>
  <si>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</si>
  <si>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</si>
  <si>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</si>
  <si>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</si>
  <si>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</si>
  <si>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</si>
  <si>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</si>
  <si>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</si>
  <si>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</si>
  <si>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</si>
  <si>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</si>
  <si>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</si>
  <si>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</si>
  <si>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</si>
  <si>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</si>
  <si>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</si>
  <si>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</si>
  <si>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</si>
  <si>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</si>
  <si>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</si>
  <si>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</si>
  <si>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</si>
  <si>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</si>
  <si>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</si>
  <si>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</si>
  <si>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</si>
  <si>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</si>
  <si>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</si>
  <si>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</si>
  <si>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</si>
  <si>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</si>
  <si>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</si>
  <si>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</si>
  <si>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</si>
  <si>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</si>
  <si>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</si>
  <si>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</si>
  <si>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</si>
  <si>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</si>
  <si>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</si>
  <si>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</si>
  <si>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</si>
  <si>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</si>
  <si>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</si>
  <si>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</si>
  <si>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</si>
  <si>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</si>
  <si>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</si>
  <si>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</si>
  <si>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</si>
  <si>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</si>
  <si>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</si>
  <si>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</si>
  <si>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</si>
  <si>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</si>
  <si>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</si>
  <si>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</si>
  <si>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</si>
  <si>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</si>
  <si>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</si>
  <si>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</si>
  <si>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</si>
  <si>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</si>
  <si>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</si>
  <si>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</si>
  <si>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</si>
  <si>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</si>
  <si>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</si>
  <si>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</si>
  <si>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</si>
  <si>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</si>
  <si>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</si>
  <si>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</si>
  <si>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</si>
  <si>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</si>
  <si>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</si>
  <si>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</si>
  <si>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</si>
  <si>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</si>
  <si>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</si>
  <si>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</si>
  <si>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</si>
  <si>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</si>
  <si>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</si>
  <si>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</si>
  <si>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</si>
  <si>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</si>
  <si>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</si>
  <si>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</si>
  <si>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</si>
  <si>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</si>
  <si>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</si>
  <si>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</si>
  <si>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</si>
  <si>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</si>
  <si>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</si>
  <si>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</si>
  <si>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</si>
  <si>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</si>
  <si>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</si>
  <si>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</si>
  <si>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</si>
  <si>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</si>
  <si>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</si>
  <si>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</si>
  <si>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</si>
  <si>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</si>
  <si>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</si>
  <si>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</si>
  <si>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</si>
  <si>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</si>
  <si>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</si>
  <si>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</si>
  <si>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</si>
  <si>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</si>
  <si>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</si>
  <si>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</si>
  <si>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</si>
  <si>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</si>
  <si>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</si>
  <si>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</si>
  <si>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</si>
  <si>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</si>
  <si>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</si>
  <si>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</si>
  <si>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</si>
  <si>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</si>
  <si>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</si>
  <si>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</si>
  <si>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</si>
  <si>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</si>
  <si>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</si>
  <si>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</si>
  <si>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</si>
  <si>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</si>
  <si>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</si>
  <si>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</si>
  <si>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</si>
  <si>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</si>
  <si>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</si>
  <si>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</si>
  <si>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</si>
  <si>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</si>
  <si>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</si>
  <si>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</si>
  <si>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</si>
  <si>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</si>
  <si>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</si>
  <si>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</si>
  <si>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</si>
  <si>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</si>
  <si>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</si>
  <si>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</si>
  <si>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</si>
  <si>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</si>
  <si>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</si>
  <si>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</si>
  <si>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</si>
  <si>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</si>
  <si>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</si>
  <si>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</si>
  <si>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</si>
  <si>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</si>
  <si>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</si>
  <si>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</si>
  <si>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</si>
  <si>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</si>
  <si>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</si>
  <si>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</si>
  <si>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</si>
  <si>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</si>
  <si>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</si>
  <si>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</si>
  <si>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</si>
  <si>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</si>
  <si>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</si>
  <si>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</si>
  <si>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</si>
  <si>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</si>
  <si>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</si>
  <si>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</si>
  <si>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</si>
  <si>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</si>
  <si>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</si>
  <si>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</si>
  <si>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</si>
  <si>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</si>
  <si>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</si>
  <si>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</si>
  <si>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</si>
  <si>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</si>
  <si>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</si>
  <si>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</si>
  <si>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</si>
  <si>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</si>
  <si>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</si>
  <si>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</si>
  <si>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</si>
  <si>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</si>
  <si>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</si>
  <si>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</si>
  <si>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</si>
  <si>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</si>
  <si>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</si>
  <si>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</si>
  <si>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</si>
  <si>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</si>
  <si>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</si>
  <si>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</si>
  <si>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</si>
  <si>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</si>
  <si>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</si>
  <si>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</si>
  <si>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</si>
  <si>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</si>
  <si>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</si>
  <si>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</si>
  <si>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</si>
  <si>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</si>
  <si>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</si>
  <si>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</si>
  <si>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</si>
  <si>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</si>
  <si>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</si>
  <si>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</si>
  <si>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</si>
  <si>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</si>
  <si>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</si>
  <si>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</si>
  <si>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</si>
  <si>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</si>
  <si>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</si>
  <si>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</si>
  <si>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</si>
  <si>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</si>
  <si>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</si>
  <si>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</si>
  <si>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</si>
  <si>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</si>
  <si>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</si>
  <si>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</si>
  <si>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</si>
  <si>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</si>
  <si>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</si>
  <si>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</si>
  <si>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</si>
  <si>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</si>
  <si>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</si>
  <si>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</si>
  <si>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</si>
  <si>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</si>
  <si>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</si>
  <si>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</si>
  <si>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</si>
  <si>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</si>
  <si>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</si>
  <si>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</si>
  <si>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</si>
  <si>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</si>
  <si>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</si>
  <si>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</si>
  <si>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</si>
  <si>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</si>
  <si>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</si>
  <si>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</si>
  <si>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</si>
  <si>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</si>
  <si>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</si>
  <si>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</si>
  <si>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</si>
  <si>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</si>
  <si>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</si>
  <si>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</si>
  <si>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</si>
  <si>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</si>
  <si>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</si>
  <si>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</si>
  <si>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</si>
  <si>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</si>
  <si>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</si>
  <si>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</si>
  <si>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</si>
  <si>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</si>
  <si>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</si>
  <si>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</si>
  <si>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</si>
  <si>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</si>
  <si>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</si>
  <si>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</si>
  <si>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</si>
  <si>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</si>
  <si>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</si>
  <si>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</si>
  <si>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</si>
  <si>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</si>
  <si>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</si>
  <si>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</si>
  <si>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</si>
  <si>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</si>
  <si>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</si>
  <si>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</si>
  <si>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</si>
  <si>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</si>
  <si>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</si>
  <si>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</si>
  <si>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</si>
  <si>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</si>
  <si>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</si>
  <si>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</si>
  <si>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</si>
  <si>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</si>
  <si>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</si>
  <si>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</si>
  <si>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</si>
  <si>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</si>
  <si>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</si>
  <si>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</si>
  <si>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</si>
  <si>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</si>
  <si>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</si>
  <si>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</si>
  <si>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</si>
  <si>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</si>
  <si>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</si>
  <si>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</si>
  <si>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</si>
  <si>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</si>
  <si>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</si>
  <si>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</si>
  <si>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</si>
  <si>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</si>
  <si>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</si>
  <si>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</si>
  <si>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</si>
  <si>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</si>
  <si>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</si>
  <si>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</si>
  <si>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</si>
  <si>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</si>
  <si>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</si>
  <si>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</si>
  <si>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</si>
  <si>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</si>
  <si>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</si>
  <si>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</si>
  <si>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</si>
  <si>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</si>
  <si>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</si>
  <si>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</si>
  <si>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</si>
  <si>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</si>
  <si>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</si>
  <si>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</si>
  <si>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</si>
  <si>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</si>
  <si>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</si>
  <si>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</si>
  <si>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</si>
  <si>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</si>
  <si>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</si>
  <si>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</si>
  <si>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</si>
  <si>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</si>
  <si>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</si>
  <si>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</si>
  <si>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</si>
  <si>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</si>
  <si>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</si>
  <si>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</si>
  <si>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</si>
  <si>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</si>
  <si>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</si>
  <si>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</si>
  <si>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</si>
  <si>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</si>
  <si>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</si>
  <si>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</si>
  <si>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</si>
  <si>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</si>
  <si>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</si>
  <si>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</si>
  <si>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</si>
  <si>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</si>
  <si>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</si>
  <si>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</si>
  <si>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</si>
  <si>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</si>
  <si>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</si>
  <si>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</si>
  <si>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</si>
  <si>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</si>
  <si>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</si>
  <si>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</si>
  <si>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</si>
  <si>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</si>
  <si>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</si>
  <si>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</si>
  <si>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</si>
  <si>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</si>
  <si>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</si>
  <si>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</si>
  <si>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</si>
  <si>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</si>
  <si>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</si>
  <si>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</si>
  <si>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</si>
  <si>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</si>
  <si>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</si>
  <si>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</si>
  <si>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</si>
  <si>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</si>
  <si>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</si>
  <si>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</si>
  <si>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</si>
  <si>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</si>
  <si>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</si>
  <si>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</si>
  <si>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</si>
  <si>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</si>
  <si>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</si>
  <si>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</si>
  <si>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</si>
  <si>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</si>
  <si>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</si>
  <si>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</si>
  <si>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</si>
  <si>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</si>
  <si>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</si>
  <si>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</si>
  <si>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</si>
  <si>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</si>
  <si>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</si>
  <si>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</si>
  <si>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</si>
  <si>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</si>
  <si>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</si>
  <si>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</si>
  <si>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</si>
  <si>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</si>
  <si>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</si>
  <si>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</si>
  <si>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</si>
  <si>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</si>
  <si>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</si>
  <si>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</si>
  <si>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</si>
  <si>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</si>
  <si>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</si>
  <si>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</si>
  <si>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</si>
  <si>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</si>
  <si>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</si>
  <si>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</si>
  <si>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</si>
  <si>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</si>
  <si>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</si>
  <si>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</si>
  <si>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</si>
  <si>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</si>
  <si>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</si>
  <si>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</si>
  <si>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</si>
  <si>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</si>
  <si>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</si>
  <si>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</si>
  <si>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</si>
  <si>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</si>
  <si>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</si>
  <si>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</si>
  <si>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</si>
  <si>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</si>
  <si>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</si>
  <si>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</si>
  <si>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</si>
  <si>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</si>
  <si>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</si>
  <si>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</si>
  <si>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</si>
  <si>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</si>
  <si>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</si>
  <si>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</si>
  <si>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</si>
  <si>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</si>
  <si>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</si>
  <si>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</si>
  <si>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</si>
  <si>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</si>
  <si>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</si>
  <si>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</si>
  <si>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</si>
  <si>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</si>
  <si>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</si>
  <si>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</si>
  <si>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</si>
  <si>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</si>
  <si>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</si>
  <si>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</si>
  <si>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</si>
  <si>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</si>
  <si>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</si>
  <si>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</si>
  <si>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</si>
  <si>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</si>
  <si>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</si>
  <si>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</si>
  <si>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</si>
  <si>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</si>
  <si>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</si>
  <si>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</si>
  <si>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</si>
  <si>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</si>
  <si>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</si>
  <si>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</si>
  <si>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</si>
  <si>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</si>
  <si>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</si>
  <si>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</si>
  <si>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</si>
  <si>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</si>
  <si>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</si>
  <si>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</si>
  <si>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</si>
  <si>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</si>
  <si>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</si>
  <si>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</si>
  <si>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</si>
  <si>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</si>
  <si>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</si>
  <si>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</si>
  <si>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</si>
  <si>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</si>
  <si>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</si>
  <si>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</si>
  <si>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</si>
  <si>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</si>
  <si>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</si>
  <si>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</si>
  <si>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</si>
  <si>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</si>
  <si>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</si>
  <si>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</si>
  <si>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</si>
  <si>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</si>
  <si>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</si>
  <si>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</si>
  <si>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</si>
  <si>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</si>
  <si>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</si>
  <si>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</si>
  <si>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</si>
  <si>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</si>
  <si>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</si>
  <si>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</si>
  <si>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</si>
  <si>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</si>
  <si>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</si>
  <si>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</si>
  <si>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</si>
  <si>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</si>
  <si>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</si>
  <si>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</si>
  <si>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</si>
  <si>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</si>
  <si>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</si>
  <si>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</si>
  <si>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</si>
  <si>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</si>
  <si>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</si>
  <si>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</si>
  <si>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</si>
  <si>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</si>
  <si>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</si>
  <si>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</si>
  <si>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</si>
  <si>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</si>
  <si>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</si>
  <si>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</si>
  <si>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</si>
  <si>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</si>
  <si>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</si>
  <si>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</si>
  <si>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</si>
  <si>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</si>
  <si>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</si>
  <si>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</si>
  <si>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</si>
  <si>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</si>
  <si>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</si>
  <si>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</si>
  <si>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</si>
  <si>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</si>
  <si>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</si>
  <si>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</si>
  <si>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</si>
  <si>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</si>
  <si>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</si>
  <si>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</si>
  <si>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</si>
  <si>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</si>
  <si>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</si>
  <si>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</si>
  <si>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</si>
  <si>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</si>
  <si>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</si>
  <si>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</si>
  <si>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</si>
  <si>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</si>
  <si>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</si>
  <si>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</si>
  <si>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</si>
  <si>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</si>
  <si>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</si>
  <si>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</si>
  <si>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</si>
  <si>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</si>
  <si>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</si>
  <si>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</si>
  <si>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</si>
  <si>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</si>
  <si>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</si>
  <si>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</si>
  <si>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</si>
  <si>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</si>
  <si>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</si>
  <si>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</si>
  <si>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</si>
  <si>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</si>
  <si>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</si>
  <si>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</si>
  <si>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</si>
  <si>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</si>
  <si>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</si>
  <si>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</si>
  <si>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</si>
  <si>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</si>
  <si>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</si>
  <si>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</si>
  <si>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</si>
  <si>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</si>
  <si>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</si>
  <si>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</si>
  <si>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</si>
  <si>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</si>
  <si>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</si>
  <si>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</si>
  <si>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</si>
  <si>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</si>
  <si>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</si>
  <si>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</si>
  <si>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</si>
  <si>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</si>
  <si>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</si>
  <si>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</si>
  <si>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</si>
  <si>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</si>
  <si>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</si>
  <si>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</si>
  <si>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</si>
  <si>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</si>
  <si>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</si>
  <si>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</si>
  <si>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</si>
  <si>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</si>
  <si>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</si>
  <si>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</si>
  <si>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</si>
  <si>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</si>
  <si>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</si>
  <si>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</si>
  <si>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</si>
  <si>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</si>
  <si>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</si>
  <si>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</si>
  <si>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</si>
  <si>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</si>
  <si>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</si>
  <si>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</si>
  <si>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</si>
  <si>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</si>
  <si>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</si>
  <si>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</si>
  <si>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</si>
  <si>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</si>
  <si>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</si>
  <si>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</si>
  <si>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</si>
  <si>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</si>
  <si>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</si>
  <si>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</si>
  <si>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</si>
  <si>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</si>
  <si>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</si>
  <si>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</si>
  <si>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</si>
  <si>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</si>
  <si>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</si>
  <si>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</si>
  <si>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</si>
  <si>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</si>
  <si>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</si>
  <si>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</si>
  <si>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</si>
  <si>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</si>
  <si>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</si>
  <si>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</si>
  <si>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</si>
  <si>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</si>
  <si>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</si>
  <si>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</si>
  <si>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</si>
  <si>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</si>
  <si>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</si>
  <si>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</si>
  <si>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</si>
  <si>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</si>
  <si>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</si>
  <si>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</si>
  <si>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</si>
  <si>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</si>
  <si>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</si>
  <si>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</si>
  <si>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</si>
  <si>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</si>
  <si>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</si>
  <si>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</si>
  <si>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</si>
  <si>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</si>
  <si>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</si>
  <si>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</si>
  <si>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</si>
  <si>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</si>
  <si>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</si>
  <si>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</si>
  <si>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</si>
  <si>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</si>
  <si>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</si>
  <si>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</si>
  <si>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</si>
  <si>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</si>
  <si>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</si>
  <si>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</si>
  <si>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</si>
  <si>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</si>
  <si>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</si>
  <si>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</si>
  <si>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</si>
  <si>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</si>
  <si>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</si>
  <si>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</si>
  <si>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</si>
  <si>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</si>
  <si>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</si>
  <si>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</si>
  <si>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</si>
  <si>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</si>
  <si>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</si>
  <si>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</si>
  <si>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</si>
  <si>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</si>
  <si>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</si>
  <si>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</si>
  <si>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</si>
  <si>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</si>
  <si>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</si>
  <si>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</si>
  <si>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</si>
  <si>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</si>
  <si>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</si>
  <si>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</si>
  <si>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</si>
  <si>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</si>
  <si>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</si>
  <si>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</si>
  <si>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</si>
  <si>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</si>
  <si>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</si>
  <si>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</si>
  <si>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</si>
  <si>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</si>
  <si>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</si>
  <si>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</si>
  <si>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</si>
  <si>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</si>
  <si>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</si>
  <si>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</si>
  <si>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</si>
  <si>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</si>
  <si>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</si>
  <si>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</si>
  <si>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</si>
  <si>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</si>
  <si>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</si>
  <si>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</si>
  <si>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</si>
  <si>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</si>
  <si>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</si>
  <si>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</si>
  <si>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</si>
  <si>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</si>
  <si>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</si>
  <si>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</si>
  <si>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</si>
  <si>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</si>
  <si>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</si>
  <si>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</si>
  <si>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</si>
  <si>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</si>
  <si>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</si>
  <si>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</si>
  <si>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</si>
  <si>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</si>
  <si>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</si>
  <si>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</si>
  <si>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</si>
  <si>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</si>
  <si>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</si>
  <si>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</si>
  <si>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</si>
  <si>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</si>
  <si>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</si>
  <si>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</si>
  <si>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</si>
  <si>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</si>
  <si>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</si>
  <si>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</si>
  <si>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</si>
  <si>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</si>
  <si>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</si>
  <si>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</si>
  <si>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</si>
  <si>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</si>
  <si>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</si>
  <si>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</si>
  <si>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</si>
  <si>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</si>
  <si>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</si>
  <si>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</si>
  <si>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</si>
  <si>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</si>
  <si>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</si>
  <si>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</si>
  <si>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</si>
  <si>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</si>
  <si>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</si>
  <si>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</si>
  <si>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</si>
  <si>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</si>
  <si>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</si>
  <si>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</si>
  <si>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</si>
  <si>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</si>
  <si>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</si>
  <si>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</si>
  <si>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</si>
  <si>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</si>
  <si>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</si>
  <si>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</si>
  <si>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</si>
  <si>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</si>
  <si>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</si>
  <si>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</si>
  <si>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</si>
  <si>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</si>
  <si>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</si>
  <si>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</si>
  <si>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</si>
  <si>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</si>
  <si>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</si>
  <si>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</si>
  <si>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</si>
  <si>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</si>
  <si>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</si>
  <si>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</si>
  <si>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</si>
  <si>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</si>
  <si>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</si>
  <si>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</si>
  <si>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</si>
  <si>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</si>
  <si>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</si>
  <si>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</si>
  <si>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</si>
  <si>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</si>
  <si>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</si>
  <si>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</si>
  <si>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</si>
  <si>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</si>
  <si>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</si>
  <si>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</si>
  <si>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</si>
  <si>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</si>
  <si>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</si>
  <si>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</si>
  <si>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</si>
  <si>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</si>
  <si>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</si>
  <si>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</si>
  <si>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</si>
  <si>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</si>
  <si>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</si>
  <si>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</si>
  <si>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</si>
  <si>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</si>
  <si>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</si>
  <si>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</si>
  <si>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</si>
  <si>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</si>
  <si>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</si>
  <si>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</si>
  <si>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</si>
  <si>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</si>
  <si>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</si>
  <si>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</si>
  <si>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</si>
  <si>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</si>
  <si>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</si>
  <si>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</si>
  <si>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</si>
  <si>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</si>
  <si>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</si>
  <si>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</si>
  <si>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</si>
  <si>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</si>
  <si>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</si>
  <si>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</si>
  <si>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</si>
  <si>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</si>
  <si>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</si>
  <si>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</si>
  <si>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</si>
  <si>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</si>
  <si>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</si>
  <si>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</si>
  <si>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</si>
  <si>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</si>
  <si>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</si>
  <si>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</si>
  <si>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</si>
  <si>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</si>
  <si>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</si>
  <si>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</si>
  <si>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</si>
  <si>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</si>
  <si>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</si>
  <si>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</si>
  <si>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</si>
  <si>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</si>
  <si>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</si>
  <si>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</si>
  <si>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</si>
  <si>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</si>
  <si>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</si>
  <si>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</si>
  <si>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</si>
  <si>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</si>
  <si>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</si>
  <si>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</si>
  <si>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</si>
  <si>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</si>
  <si>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</si>
  <si>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</si>
  <si>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</si>
  <si>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</si>
  <si>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</si>
  <si>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</si>
  <si>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</si>
  <si>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</si>
  <si>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</si>
  <si>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</si>
  <si>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</si>
  <si>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</si>
  <si>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</si>
  <si>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</si>
  <si>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</si>
  <si>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</si>
  <si>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</si>
  <si>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</si>
  <si>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</si>
  <si>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</si>
  <si>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</si>
  <si>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</si>
  <si>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</si>
  <si>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</si>
  <si>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</si>
  <si>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</si>
  <si>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</si>
  <si>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</si>
  <si>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</si>
  <si>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</si>
  <si>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</si>
  <si>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</si>
  <si>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</si>
  <si>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</si>
  <si>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</si>
  <si>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</si>
  <si>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</si>
  <si>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</si>
  <si>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</si>
  <si>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</si>
  <si>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</si>
  <si>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</si>
  <si>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</si>
  <si>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</si>
  <si>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</si>
  <si>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</si>
  <si>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</si>
  <si>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</si>
  <si>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</si>
  <si>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</si>
  <si>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</si>
  <si>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</si>
  <si>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</si>
  <si>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</si>
  <si>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</si>
  <si>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</si>
  <si>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</si>
  <si>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</si>
  <si>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</si>
  <si>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</si>
  <si>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</si>
  <si>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</si>
  <si>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</si>
  <si>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</si>
  <si>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</si>
  <si>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</si>
  <si>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</si>
  <si>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</si>
  <si>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</si>
  <si>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</si>
  <si>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</si>
  <si>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</si>
  <si>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</si>
  <si>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</si>
  <si>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</si>
  <si>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</si>
  <si>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</si>
  <si>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</si>
  <si>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</si>
  <si>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</si>
  <si>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</si>
  <si>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</si>
  <si>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</si>
  <si>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</si>
  <si>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</si>
  <si>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</si>
  <si>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</si>
  <si>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</si>
  <si>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</si>
  <si>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</si>
  <si>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</si>
  <si>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</si>
  <si>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</si>
  <si>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</si>
  <si>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</si>
  <si>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</si>
  <si>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</si>
  <si>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</si>
  <si>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</si>
  <si>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</si>
  <si>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</si>
  <si>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</si>
  <si>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</si>
  <si>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</si>
  <si>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</si>
  <si>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</si>
  <si>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</si>
  <si>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</si>
  <si>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</si>
  <si>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</si>
  <si>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</si>
  <si>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</si>
  <si>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</si>
  <si>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</si>
  <si>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</si>
  <si>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</si>
  <si>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</si>
  <si>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</si>
  <si>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</si>
  <si>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</si>
  <si>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</si>
  <si>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</si>
  <si>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</si>
  <si>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</si>
  <si>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</si>
  <si>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</si>
  <si>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</si>
  <si>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</si>
  <si>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</si>
  <si>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</si>
  <si>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</si>
  <si>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</si>
  <si>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</si>
  <si>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</si>
  <si>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</si>
  <si>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</si>
  <si>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</si>
  <si>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</si>
  <si>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</si>
  <si>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</si>
  <si>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</si>
  <si>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</si>
  <si>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</si>
  <si>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</si>
  <si>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</si>
  <si>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</si>
  <si>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</si>
  <si>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</si>
  <si>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</si>
  <si>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</si>
  <si>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</si>
  <si>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</si>
  <si>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</si>
  <si>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</si>
  <si>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</si>
  <si>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</si>
  <si>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</si>
  <si>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</si>
  <si>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</si>
  <si>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</si>
  <si>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</si>
  <si>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</si>
  <si>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</si>
  <si>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</si>
  <si>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</si>
  <si>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</si>
  <si>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</si>
  <si>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</si>
  <si>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</si>
  <si>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</si>
  <si>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</si>
  <si>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</si>
  <si>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</si>
  <si>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</si>
  <si>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</si>
  <si>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</si>
  <si>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</si>
  <si>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</si>
  <si>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</si>
  <si>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</si>
  <si>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</si>
  <si>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</si>
  <si>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</si>
  <si>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</si>
  <si>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</si>
  <si>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</si>
  <si>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</si>
  <si>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</si>
  <si>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</si>
  <si>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</si>
  <si>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</si>
  <si>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</si>
  <si>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</si>
  <si>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</si>
  <si>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</si>
  <si>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</si>
  <si>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</si>
  <si>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</si>
  <si>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</si>
  <si>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</si>
  <si>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</si>
  <si>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</si>
  <si>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</si>
  <si>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</si>
  <si>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</si>
  <si>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</si>
  <si>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</si>
  <si>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</si>
  <si>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</si>
  <si>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</si>
  <si>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</si>
  <si>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</si>
  <si>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</si>
  <si>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</si>
  <si>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</si>
  <si>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</si>
  <si>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</si>
  <si>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</si>
  <si>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</si>
  <si>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</si>
  <si>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</si>
  <si>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</si>
  <si>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</si>
  <si>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</si>
  <si>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</si>
  <si>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</si>
  <si>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</si>
  <si>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</si>
  <si>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</si>
  <si>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</si>
  <si>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</si>
  <si>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</si>
  <si>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</si>
  <si>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</si>
  <si>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</si>
  <si>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</si>
  <si>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</si>
  <si>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</si>
  <si>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</si>
  <si>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</si>
  <si>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</si>
  <si>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</si>
  <si>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</si>
  <si>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</si>
  <si>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</si>
  <si>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</si>
  <si>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</si>
  <si>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</si>
  <si>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</si>
  <si>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</si>
  <si>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</si>
  <si>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</si>
  <si>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</si>
  <si>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</si>
  <si>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</si>
  <si>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</si>
  <si>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</si>
  <si>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</si>
  <si>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</si>
  <si>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</si>
  <si>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</si>
  <si>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</si>
  <si>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</si>
  <si>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</si>
  <si>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</si>
  <si>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</si>
  <si>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</si>
  <si>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</si>
  <si>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</si>
  <si>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</si>
  <si>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</si>
  <si>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</si>
  <si>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</si>
  <si>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</si>
  <si>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</si>
  <si>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</si>
  <si>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</si>
  <si>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</si>
  <si>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</si>
  <si>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</si>
  <si>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</si>
  <si>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</si>
  <si>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</si>
  <si>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</si>
  <si>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</si>
  <si>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</si>
  <si>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</si>
  <si>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</si>
  <si>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</si>
  <si>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</si>
  <si>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</si>
  <si>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</si>
  <si>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</si>
  <si>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</si>
  <si>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</si>
  <si>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</si>
  <si>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</si>
  <si>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</si>
  <si>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</si>
  <si>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</si>
  <si>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</si>
  <si>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</si>
  <si>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</si>
  <si>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</si>
  <si>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</si>
  <si>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</si>
  <si>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</si>
  <si>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</si>
  <si>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</si>
  <si>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</si>
  <si>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</si>
  <si>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</si>
  <si>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</si>
  <si>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</si>
  <si>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</si>
  <si>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</si>
  <si>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</si>
  <si>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</si>
  <si>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</si>
  <si>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</si>
  <si>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</si>
  <si>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</si>
  <si>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</si>
  <si>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</si>
  <si>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</si>
  <si>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</si>
  <si>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</si>
  <si>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</si>
  <si>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</si>
  <si>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</si>
  <si>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</si>
  <si>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</si>
  <si>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</si>
  <si>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</si>
  <si>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</si>
  <si>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</si>
  <si>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</si>
  <si>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</si>
  <si>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</si>
  <si>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</si>
  <si>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</si>
  <si>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</si>
  <si>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</si>
  <si>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</si>
  <si>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</si>
  <si>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</si>
  <si>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</si>
  <si>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</si>
  <si>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</si>
  <si>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</si>
  <si>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</si>
  <si>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</si>
  <si>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</si>
  <si>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</si>
  <si>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</si>
  <si>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</si>
  <si>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</si>
  <si>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</si>
  <si>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</si>
  <si>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</si>
  <si>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</si>
  <si>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</si>
  <si>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</si>
  <si>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</si>
  <si>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</si>
  <si>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</si>
  <si>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</si>
  <si>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</si>
  <si>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</si>
  <si>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</si>
  <si>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</si>
  <si>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</si>
  <si>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</si>
  <si>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</si>
  <si>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</si>
  <si>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</si>
  <si>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</si>
  <si>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</si>
  <si>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</si>
  <si>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</si>
  <si>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</si>
  <si>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</si>
  <si>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</si>
  <si>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</si>
  <si>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</si>
  <si>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</si>
  <si>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</si>
  <si>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</si>
  <si>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</si>
  <si>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</si>
  <si>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</si>
  <si>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</si>
  <si>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</si>
  <si>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</si>
  <si>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</si>
  <si>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</si>
  <si>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</si>
  <si>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</si>
  <si>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</si>
  <si>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</si>
  <si>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</si>
  <si>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</si>
  <si>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</si>
  <si>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</si>
  <si>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</si>
  <si>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</si>
  <si>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</si>
  <si>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</si>
  <si>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</si>
  <si>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</si>
  <si>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</si>
  <si>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</si>
  <si>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</si>
  <si>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</si>
  <si>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</si>
  <si>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</si>
  <si>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</si>
  <si>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</si>
  <si>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</si>
  <si>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</si>
  <si>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</si>
  <si>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</si>
  <si>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</si>
  <si>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</si>
  <si>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</si>
  <si>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</si>
  <si>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</si>
  <si>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</si>
  <si>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</si>
  <si>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</si>
  <si>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</si>
  <si>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</si>
  <si>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</si>
  <si>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</si>
  <si>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</si>
  <si>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</si>
  <si>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</si>
  <si>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</si>
  <si>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</si>
  <si>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</si>
  <si>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</si>
  <si>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</si>
  <si>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</si>
  <si>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</si>
  <si>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</si>
  <si>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</si>
  <si>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</si>
  <si>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</si>
  <si>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</si>
  <si>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</si>
  <si>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</si>
  <si>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</si>
  <si>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</si>
  <si>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</si>
  <si>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</si>
  <si>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</si>
  <si>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</si>
  <si>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</si>
  <si>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</si>
  <si>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</si>
  <si>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</si>
  <si>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</si>
  <si>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</si>
  <si>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</si>
  <si>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</si>
  <si>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</si>
  <si>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</si>
  <si>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</si>
  <si>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</si>
  <si>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</si>
  <si>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</si>
  <si>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</si>
  <si>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</si>
  <si>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</si>
  <si>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</si>
  <si>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</si>
  <si>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</si>
  <si>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</si>
  <si>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</si>
  <si>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</si>
  <si>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</si>
  <si>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</si>
  <si>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</si>
  <si>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</si>
  <si>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</si>
  <si>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</si>
  <si>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</si>
  <si>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</si>
  <si>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</si>
  <si>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</si>
  <si>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</si>
  <si>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</si>
  <si>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</si>
  <si>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</si>
  <si>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</si>
  <si>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</si>
  <si>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</si>
  <si>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</si>
  <si>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</si>
  <si>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</si>
  <si>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</si>
  <si>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</si>
  <si>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</si>
  <si>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</si>
  <si>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</si>
  <si>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</si>
  <si>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</si>
  <si>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</si>
  <si>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</si>
  <si>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</si>
  <si>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</si>
  <si>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</si>
  <si>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</si>
  <si>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</si>
  <si>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</si>
  <si>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</si>
  <si>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</si>
  <si>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</si>
  <si>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</si>
  <si>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</si>
  <si>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</si>
  <si>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</si>
  <si>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</si>
  <si>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</si>
  <si>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</si>
  <si>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</si>
  <si>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</si>
  <si>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</si>
  <si>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</si>
  <si>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</si>
  <si>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</si>
  <si>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</si>
  <si>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</si>
  <si>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</si>
  <si>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</si>
  <si>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</si>
  <si>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</si>
  <si>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</si>
  <si>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</si>
  <si>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</si>
  <si>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</si>
  <si>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</si>
  <si>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</si>
  <si>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</si>
  <si>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</si>
  <si>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</si>
  <si>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</si>
  <si>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</si>
  <si>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</si>
  <si>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</si>
  <si>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</si>
  <si>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</si>
  <si>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</si>
  <si>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</si>
  <si>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</si>
  <si>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</si>
  <si>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</si>
  <si>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</si>
  <si>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</si>
  <si>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</si>
  <si>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</si>
  <si>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</si>
  <si>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</si>
  <si>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</si>
  <si>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</si>
  <si>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</si>
  <si>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</si>
  <si>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</si>
  <si>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</si>
  <si>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</si>
  <si>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</si>
  <si>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</si>
  <si>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</si>
  <si>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</si>
  <si>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</si>
  <si>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</si>
  <si>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</si>
  <si>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</si>
  <si>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</si>
  <si>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</si>
  <si>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</si>
  <si>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</si>
  <si>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</si>
  <si>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</si>
  <si>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</si>
  <si>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</si>
  <si>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</si>
  <si>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</si>
  <si>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</si>
  <si>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</si>
  <si>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</si>
  <si>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</si>
  <si>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</si>
  <si>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</si>
  <si>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</si>
  <si>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</si>
  <si>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</si>
  <si>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</si>
  <si>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</si>
  <si>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</si>
  <si>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</si>
  <si>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</si>
  <si>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</si>
  <si>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</si>
  <si>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</si>
  <si>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</si>
  <si>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</si>
  <si>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</si>
  <si>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</si>
  <si>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</si>
  <si>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</si>
  <si>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</si>
  <si>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</si>
  <si>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</si>
  <si>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</si>
  <si>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</si>
  <si>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</si>
  <si>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</si>
  <si>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</si>
  <si>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</si>
  <si>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</si>
  <si>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</si>
  <si>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</si>
  <si>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</si>
  <si>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</si>
  <si>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</si>
  <si>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</si>
  <si>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</si>
  <si>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</si>
  <si>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</si>
  <si>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</si>
  <si>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</si>
  <si>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</si>
  <si>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</si>
  <si>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</si>
  <si>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</si>
  <si>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</si>
  <si>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</si>
  <si>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</si>
  <si>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</si>
  <si>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</si>
  <si>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</si>
  <si>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</si>
  <si>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</si>
  <si>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</si>
  <si>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</si>
  <si>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</si>
  <si>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</si>
  <si>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</si>
  <si>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</si>
  <si>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</si>
  <si>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</si>
  <si>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</si>
  <si>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</si>
  <si>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</si>
  <si>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</si>
  <si>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</si>
  <si>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</si>
  <si>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</si>
  <si>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</si>
  <si>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</si>
  <si>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</si>
  <si>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</si>
  <si>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</si>
  <si>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</si>
  <si>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</si>
  <si>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</si>
  <si>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</si>
  <si>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</si>
  <si>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</si>
  <si>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</si>
  <si>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</si>
  <si>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</si>
  <si>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</si>
  <si>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</si>
  <si>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</si>
  <si>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</si>
  <si>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</si>
  <si>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</si>
  <si>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</si>
  <si>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</si>
  <si>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</si>
  <si>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</si>
  <si>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</si>
  <si>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</si>
  <si>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</si>
  <si>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</si>
  <si>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</si>
  <si>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</si>
  <si>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</si>
  <si>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</si>
  <si>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</si>
  <si>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</si>
  <si>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</si>
  <si>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</si>
  <si>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</si>
  <si>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</si>
  <si>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</si>
  <si>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</si>
  <si>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</si>
  <si>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</si>
  <si>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</si>
  <si>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</si>
  <si>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</si>
  <si>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</si>
  <si>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</si>
  <si>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</si>
  <si>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</si>
  <si>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</si>
  <si>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</si>
  <si>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</si>
  <si>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</si>
  <si>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</si>
  <si>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</si>
  <si>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</si>
  <si>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</si>
  <si>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</si>
  <si>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</si>
  <si>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</si>
  <si>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</si>
  <si>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</si>
  <si>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</si>
  <si>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</si>
  <si>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</si>
  <si>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</si>
  <si>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</si>
  <si>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</si>
  <si>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</si>
  <si>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</si>
  <si>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</si>
  <si>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</si>
  <si>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</si>
  <si>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</si>
  <si>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</si>
  <si>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</si>
  <si>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</si>
  <si>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</si>
  <si>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</si>
  <si>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</si>
  <si>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</si>
  <si>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</si>
  <si>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</si>
  <si>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</si>
  <si>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</si>
  <si>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</si>
  <si>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</si>
  <si>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</si>
  <si>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</si>
  <si>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</si>
  <si>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</si>
  <si>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</si>
  <si>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</si>
  <si>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</si>
  <si>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</si>
  <si>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</si>
  <si>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</si>
  <si>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</si>
  <si>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</si>
  <si>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</si>
  <si>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</si>
  <si>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</si>
  <si>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</si>
  <si>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</si>
  <si>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</si>
  <si>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</si>
  <si>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</si>
  <si>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</si>
  <si>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</si>
  <si>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</si>
  <si>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</si>
  <si>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</si>
  <si>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</si>
  <si>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</si>
  <si>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</si>
  <si>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</si>
  <si>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</si>
  <si>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</si>
  <si>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</si>
  <si>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</si>
  <si>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</si>
  <si>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</si>
  <si>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</si>
  <si>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</si>
  <si>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</si>
  <si>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</si>
  <si>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</si>
  <si>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</si>
  <si>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</si>
  <si>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</si>
  <si>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</si>
  <si>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</si>
  <si>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</si>
  <si>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</si>
  <si>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</si>
  <si>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</si>
  <si>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</si>
  <si>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</si>
  <si>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</si>
  <si>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</si>
  <si>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</si>
  <si>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</si>
  <si>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</si>
  <si>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</si>
  <si>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</si>
  <si>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</si>
  <si>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</si>
  <si>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</si>
  <si>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</si>
  <si>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</si>
  <si>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</si>
  <si>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</si>
  <si>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</si>
  <si>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</si>
  <si>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</si>
  <si>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</si>
  <si>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</si>
  <si>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</si>
  <si>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</si>
  <si>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</si>
  <si>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</si>
  <si>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</si>
  <si>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</si>
  <si>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</si>
  <si>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</si>
  <si>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</si>
  <si>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</si>
  <si>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</si>
  <si>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</si>
  <si>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</si>
  <si>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</si>
  <si>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</si>
  <si>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</si>
  <si>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</si>
  <si>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</si>
  <si>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</si>
  <si>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</si>
  <si>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</si>
  <si>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</si>
  <si>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</si>
  <si>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</si>
  <si>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</si>
  <si>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</si>
  <si>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</si>
  <si>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</si>
  <si>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</si>
  <si>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</si>
  <si>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</si>
  <si>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</si>
  <si>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</si>
  <si>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</si>
  <si>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</si>
  <si>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</si>
  <si>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</si>
  <si>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</si>
  <si>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</si>
  <si>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</si>
  <si>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</si>
  <si>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</si>
  <si>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</si>
  <si>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</si>
  <si>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</si>
  <si>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</si>
  <si>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</si>
  <si>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</si>
  <si>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</si>
  <si>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</si>
  <si>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</si>
  <si>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</si>
  <si>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</si>
  <si>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</si>
  <si>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</si>
  <si>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</si>
  <si>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</si>
  <si>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</si>
  <si>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</si>
  <si>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</si>
  <si>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</si>
  <si>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</si>
  <si>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</si>
  <si>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</si>
  <si>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</si>
  <si>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</si>
  <si>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</si>
  <si>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</si>
  <si>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</si>
  <si>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</si>
  <si>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</si>
  <si>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</si>
  <si>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</si>
  <si>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</si>
  <si>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</si>
  <si>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</si>
  <si>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</si>
  <si>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</si>
  <si>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</si>
  <si>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</si>
  <si>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</si>
  <si>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</si>
  <si>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</si>
  <si>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</si>
  <si>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</si>
  <si>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</si>
  <si>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</si>
  <si>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</si>
  <si>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</si>
  <si>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</si>
  <si>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</si>
  <si>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</si>
  <si>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</si>
  <si>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</si>
  <si>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</si>
  <si>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</si>
  <si>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</si>
  <si>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</si>
  <si>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</si>
  <si>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</si>
  <si>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</si>
  <si>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</si>
  <si>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</si>
  <si>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</si>
  <si>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</si>
  <si>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</si>
  <si>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</si>
  <si>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</si>
  <si>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</si>
  <si>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</si>
  <si>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</si>
  <si>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</si>
  <si>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</si>
  <si>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</si>
  <si>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</si>
  <si>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</si>
  <si>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</si>
  <si>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</si>
  <si>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</si>
  <si>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</si>
  <si>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</si>
  <si>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</si>
  <si>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</si>
  <si>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</si>
  <si>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</si>
  <si>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</si>
  <si>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</si>
  <si>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</si>
  <si>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</si>
  <si>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</si>
  <si>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</si>
  <si>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</si>
  <si>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</si>
  <si>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</si>
  <si>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</si>
  <si>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</si>
  <si>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</si>
  <si>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</si>
  <si>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</si>
  <si>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</si>
  <si>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</si>
  <si>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</si>
  <si>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</si>
  <si>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</si>
  <si>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</si>
  <si>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</si>
  <si>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</si>
  <si>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</si>
  <si>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</si>
  <si>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</si>
  <si>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</si>
  <si>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</si>
  <si>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</si>
  <si>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</si>
  <si>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</si>
  <si>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</si>
  <si>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</si>
  <si>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</si>
  <si>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</si>
  <si>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</si>
  <si>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</si>
  <si>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</si>
  <si>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</si>
  <si>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</si>
  <si>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</si>
  <si>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</si>
  <si>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</si>
  <si>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</si>
  <si>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</si>
  <si>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</si>
  <si>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</si>
  <si>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</si>
  <si>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</si>
  <si>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</si>
  <si>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</si>
  <si>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</si>
  <si>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</si>
  <si>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</si>
  <si>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</si>
  <si>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</si>
  <si>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</si>
  <si>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</si>
  <si>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</si>
  <si>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</si>
  <si>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</si>
  <si>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</si>
  <si>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</si>
  <si>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</si>
  <si>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</si>
  <si>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</si>
  <si>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</si>
  <si>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</si>
  <si>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</si>
  <si>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</si>
  <si>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</si>
  <si>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</si>
  <si>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</si>
  <si>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</si>
  <si>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</si>
  <si>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</si>
  <si>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</si>
  <si>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</si>
  <si>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</si>
  <si>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</si>
  <si>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</si>
  <si>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</si>
  <si>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</si>
  <si>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</si>
  <si>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</si>
  <si>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</si>
  <si>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</si>
  <si>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</si>
  <si>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</si>
  <si>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</si>
  <si>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</si>
  <si>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</si>
  <si>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</si>
  <si>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</si>
  <si>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</si>
  <si>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</si>
  <si>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</si>
  <si>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</si>
  <si>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</si>
  <si>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</si>
  <si>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</si>
  <si>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</si>
  <si>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</si>
  <si>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</si>
  <si>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</si>
  <si>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</si>
  <si>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</si>
  <si>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</si>
  <si>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</si>
  <si>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</si>
  <si>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</si>
  <si>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</si>
  <si>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</si>
  <si>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</si>
  <si>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</si>
  <si>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</si>
  <si>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</si>
  <si>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</si>
  <si>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</si>
  <si>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</si>
  <si>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</si>
  <si>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</si>
  <si>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</si>
  <si>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</si>
  <si>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</si>
  <si>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</si>
  <si>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</si>
  <si>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</si>
  <si>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</si>
  <si>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</si>
  <si>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</si>
  <si>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</si>
  <si>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</si>
  <si>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</si>
  <si>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</si>
  <si>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</si>
  <si>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</si>
  <si>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</si>
  <si>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</si>
  <si>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</si>
  <si>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</si>
  <si>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</si>
  <si>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</si>
  <si>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</si>
  <si>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</si>
  <si>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</si>
  <si>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</si>
  <si>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</si>
  <si>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</si>
  <si>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</si>
  <si>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</si>
  <si>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</si>
  <si>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</si>
  <si>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</si>
  <si>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</si>
  <si>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</si>
  <si>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</si>
  <si>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</si>
  <si>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</si>
  <si>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</si>
  <si>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</si>
  <si>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</si>
  <si>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</si>
  <si>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</si>
  <si>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</si>
  <si>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</si>
  <si>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</si>
  <si>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</si>
  <si>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</si>
  <si>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</si>
  <si>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</si>
  <si>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</si>
  <si>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</si>
  <si>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</si>
  <si>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</si>
  <si>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</si>
  <si>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</si>
  <si>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</si>
  <si>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</si>
  <si>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</si>
  <si>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</si>
  <si>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</si>
  <si>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</si>
  <si>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</si>
  <si>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</si>
  <si>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</si>
  <si>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</si>
  <si>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</si>
  <si>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</si>
  <si>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</si>
  <si>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</si>
  <si>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</si>
  <si>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</si>
  <si>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</si>
  <si>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</si>
  <si>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</si>
  <si>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</si>
  <si>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</si>
  <si>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</si>
  <si>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</si>
  <si>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</si>
  <si>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</si>
  <si>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</si>
  <si>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</si>
  <si>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</si>
  <si>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</si>
  <si>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</si>
  <si>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</si>
  <si>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</si>
  <si>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</si>
  <si>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</si>
  <si>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</si>
  <si>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</si>
  <si>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</si>
  <si>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</si>
  <si>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</si>
  <si>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</si>
  <si>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</si>
  <si>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</si>
  <si>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</si>
  <si>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</si>
  <si>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</si>
  <si>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</si>
  <si>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</si>
  <si>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</si>
  <si>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</si>
  <si>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</si>
  <si>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</si>
  <si>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</si>
  <si>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</si>
  <si>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</si>
  <si>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</si>
  <si>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</si>
  <si>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</si>
  <si>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</si>
  <si>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</si>
  <si>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</si>
  <si>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</si>
  <si>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</si>
  <si>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</si>
  <si>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</si>
  <si>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</si>
  <si>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</si>
  <si>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</si>
  <si>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</si>
  <si>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</si>
  <si>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</si>
  <si>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</si>
  <si>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</si>
  <si>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</si>
  <si>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</si>
  <si>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</si>
  <si>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</si>
  <si>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</si>
  <si>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</si>
  <si>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</si>
  <si>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</si>
  <si>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</si>
  <si>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</si>
  <si>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</si>
  <si>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</si>
  <si>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</si>
  <si>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</si>
  <si>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</si>
  <si>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</si>
  <si>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</si>
  <si>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</si>
  <si>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</si>
  <si>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</si>
  <si>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</si>
  <si>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</si>
  <si>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</si>
  <si>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</si>
  <si>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</si>
  <si>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</si>
  <si>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</si>
  <si>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</si>
  <si>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</si>
  <si>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</si>
  <si>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</si>
  <si>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</si>
  <si>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</si>
  <si>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</si>
  <si>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</si>
  <si>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</si>
  <si>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</si>
  <si>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</si>
  <si>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</si>
  <si>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</si>
  <si>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</si>
  <si>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</si>
  <si>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</si>
  <si>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</si>
  <si>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</si>
  <si>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</si>
  <si>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</si>
  <si>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</si>
  <si>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</si>
  <si>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</si>
  <si>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</si>
  <si>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</si>
  <si>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</si>
  <si>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</si>
  <si>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</si>
  <si>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</si>
  <si>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</si>
  <si>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</si>
  <si>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</si>
  <si>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</si>
  <si>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</si>
  <si>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</si>
  <si>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</si>
  <si>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</si>
  <si>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</si>
  <si>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</si>
  <si>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</si>
  <si>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</si>
  <si>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</si>
  <si>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</si>
  <si>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</si>
  <si>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</si>
  <si>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</si>
  <si>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</si>
  <si>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</si>
  <si>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</si>
  <si>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</si>
  <si>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</si>
  <si>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</si>
  <si>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</si>
  <si>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</si>
  <si>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</si>
  <si>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</si>
  <si>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</si>
  <si>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</si>
  <si>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</si>
  <si>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</si>
  <si>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</si>
  <si>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</si>
  <si>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</si>
  <si>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</si>
  <si>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</si>
  <si>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</si>
  <si>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</si>
  <si>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</si>
  <si>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</si>
  <si>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</si>
  <si>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</si>
  <si>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</si>
  <si>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</si>
  <si>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</si>
  <si>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</si>
  <si>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</si>
  <si>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</si>
  <si>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</si>
  <si>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</si>
  <si>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</si>
  <si>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</si>
  <si>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</si>
  <si>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</si>
  <si>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</si>
  <si>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</si>
  <si>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</si>
  <si>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</si>
  <si>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</si>
  <si>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</si>
  <si>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</si>
  <si>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</si>
  <si>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</si>
  <si>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</si>
  <si>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</si>
  <si>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</si>
  <si>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</si>
  <si>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</si>
  <si>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</si>
  <si>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</si>
  <si>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</si>
  <si>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</si>
  <si>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</si>
  <si>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</si>
  <si>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</si>
  <si>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</si>
  <si>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</si>
  <si>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</si>
  <si>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</si>
  <si>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</si>
  <si>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</si>
  <si>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</si>
  <si>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</si>
  <si>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</si>
  <si>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</si>
  <si>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</si>
  <si>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</si>
  <si>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</si>
  <si>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</si>
  <si>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</si>
  <si>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</si>
  <si>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</si>
  <si>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</si>
  <si>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</si>
  <si>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</si>
  <si>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</si>
  <si>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</si>
  <si>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</si>
  <si>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</si>
  <si>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</si>
  <si>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</si>
  <si>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</si>
  <si>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</si>
  <si>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</si>
  <si>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</si>
  <si>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</si>
  <si>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</si>
  <si>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</si>
  <si>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</si>
  <si>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</si>
  <si>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</si>
  <si>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</si>
  <si>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</si>
  <si>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</si>
  <si>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</si>
  <si>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</si>
  <si>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</si>
  <si>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</si>
  <si>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</si>
  <si>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</si>
  <si>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</si>
  <si>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</si>
  <si>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</si>
  <si>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</si>
  <si>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</si>
  <si>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</si>
  <si>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</si>
  <si>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</si>
  <si>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</si>
  <si>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</si>
  <si>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</si>
  <si>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</si>
  <si>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</si>
  <si>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</si>
  <si>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</si>
  <si>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</si>
  <si>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</si>
  <si>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</si>
  <si>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</si>
  <si>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</si>
  <si>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</si>
  <si>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</si>
  <si>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</si>
  <si>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</si>
  <si>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</si>
  <si>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</si>
  <si>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</si>
  <si>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</si>
  <si>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</si>
  <si>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</si>
  <si>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</si>
  <si>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</si>
  <si>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</si>
  <si>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</si>
  <si>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</si>
  <si>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</si>
  <si>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</si>
  <si>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</si>
  <si>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</si>
  <si>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</si>
  <si>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</si>
  <si>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</si>
  <si>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</si>
  <si>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</si>
  <si>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</si>
  <si>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</si>
  <si>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</si>
  <si>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</si>
  <si>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</si>
  <si>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</si>
  <si>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</si>
  <si>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</si>
  <si>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</si>
  <si>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</si>
  <si>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</si>
  <si>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</si>
  <si>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</si>
  <si>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</si>
  <si>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</si>
  <si>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</si>
  <si>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</si>
  <si>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</si>
  <si>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</si>
  <si>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</si>
  <si>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</si>
  <si>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</si>
  <si>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</si>
  <si>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</si>
  <si>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</si>
  <si>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</si>
  <si>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</si>
  <si>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</si>
  <si>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</si>
  <si>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</si>
  <si>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</si>
  <si>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</si>
  <si>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</si>
  <si>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</si>
  <si>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</si>
  <si>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</si>
  <si>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</si>
  <si>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</si>
  <si>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</si>
  <si>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</si>
  <si>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</si>
  <si>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</si>
  <si>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</si>
  <si>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</si>
  <si>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</si>
  <si>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</si>
  <si>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</si>
  <si>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</si>
  <si>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</si>
  <si>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</si>
  <si>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</si>
  <si>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</si>
  <si>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</si>
  <si>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</si>
  <si>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</si>
  <si>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</si>
  <si>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</si>
  <si>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</si>
  <si>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</si>
  <si>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</si>
  <si>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</si>
  <si>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</si>
  <si>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</si>
  <si>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</si>
  <si>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</si>
  <si>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</si>
  <si>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</si>
  <si>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</si>
  <si>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</si>
  <si>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</si>
  <si>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</si>
  <si>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</si>
  <si>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</si>
  <si>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</si>
  <si>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</si>
  <si>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</si>
  <si>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</si>
  <si>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</si>
  <si>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</si>
  <si>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</si>
  <si>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</si>
  <si>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</si>
  <si>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</si>
  <si>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</si>
  <si>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</si>
  <si>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</si>
  <si>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</si>
  <si>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</si>
  <si>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</si>
  <si>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</si>
  <si>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</si>
  <si>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</si>
  <si>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</si>
  <si>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</si>
  <si>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</si>
  <si>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</si>
  <si>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</si>
  <si>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</si>
  <si>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</si>
  <si>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</si>
  <si>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</si>
  <si>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</si>
  <si>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</si>
  <si>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</si>
  <si>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</si>
  <si>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</si>
  <si>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</si>
  <si>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</si>
  <si>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</si>
  <si>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</si>
  <si>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</si>
  <si>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</si>
  <si>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</si>
  <si>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</si>
  <si>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</si>
  <si>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</si>
  <si>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</si>
  <si>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</si>
  <si>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</si>
  <si>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</si>
  <si>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</si>
  <si>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</si>
  <si>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</si>
  <si>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</si>
  <si>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</si>
  <si>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</si>
  <si>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</si>
  <si>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</si>
  <si>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</si>
  <si>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</si>
  <si>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</si>
  <si>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</si>
  <si>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</si>
  <si>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</si>
  <si>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</si>
  <si>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</si>
  <si>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</si>
  <si>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</si>
  <si>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</si>
  <si>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</si>
  <si>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</si>
  <si>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</si>
  <si>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</si>
  <si>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</si>
  <si>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</si>
  <si>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</si>
  <si>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</si>
  <si>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</si>
  <si>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</si>
  <si>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</si>
  <si>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</si>
  <si>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</si>
  <si>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</si>
  <si>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</si>
  <si>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</si>
  <si>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</si>
  <si>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</si>
  <si>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</si>
  <si>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</si>
  <si>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</si>
  <si>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</si>
  <si>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</si>
  <si>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</si>
  <si>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</si>
  <si>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</si>
  <si>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</si>
  <si>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</si>
  <si>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</si>
  <si>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</si>
  <si>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</si>
  <si>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</si>
  <si>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</si>
  <si>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</si>
  <si>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</si>
  <si>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</si>
  <si>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</si>
  <si>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</si>
  <si>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</si>
  <si>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</si>
  <si>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</si>
  <si>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</si>
  <si>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</si>
  <si>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</si>
  <si>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</si>
  <si>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</si>
  <si>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</si>
  <si>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</si>
  <si>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</si>
  <si>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</si>
  <si>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</si>
  <si>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</si>
  <si>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</si>
  <si>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</si>
  <si>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</si>
  <si>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</si>
  <si>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</si>
  <si>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</si>
  <si>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</si>
  <si>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</si>
  <si>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</si>
  <si>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</si>
  <si>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</si>
  <si>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</si>
  <si>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</si>
  <si>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</si>
  <si>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</si>
  <si>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</si>
  <si>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</si>
  <si>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</si>
  <si>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</si>
  <si>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</si>
  <si>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</si>
  <si>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</si>
  <si>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</si>
  <si>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</si>
  <si>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</si>
  <si>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</si>
  <si>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</si>
  <si>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</si>
  <si>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</si>
  <si>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</si>
  <si>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</si>
  <si>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</si>
  <si>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</si>
  <si>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</si>
  <si>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</si>
  <si>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</si>
  <si>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</si>
  <si>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</si>
  <si>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</si>
  <si>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</si>
  <si>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</si>
  <si>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</si>
  <si>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</si>
  <si>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</si>
  <si>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</si>
  <si>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</si>
  <si>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</si>
  <si>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</si>
  <si>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</si>
  <si>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</si>
  <si>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</si>
  <si>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</si>
  <si>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</si>
  <si>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</si>
  <si>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</si>
  <si>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</si>
  <si>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</si>
  <si>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</si>
  <si>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</si>
  <si>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</si>
  <si>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</si>
  <si>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</si>
  <si>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</si>
  <si>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</si>
  <si>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</si>
  <si>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</si>
  <si>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</si>
  <si>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</si>
  <si>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</si>
  <si>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</si>
  <si>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</si>
  <si>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</si>
  <si>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</si>
  <si>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</si>
  <si>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</si>
  <si>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</si>
  <si>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</si>
  <si>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</si>
  <si>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</si>
  <si>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</si>
  <si>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</si>
  <si>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</si>
  <si>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</si>
  <si>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</si>
  <si>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</si>
  <si>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</si>
  <si>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</si>
  <si>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</si>
  <si>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</si>
  <si>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</si>
  <si>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</si>
  <si>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</si>
  <si>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</si>
  <si>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</si>
  <si>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</si>
  <si>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</si>
  <si>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</si>
  <si>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</si>
  <si>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</si>
  <si>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</si>
  <si>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</si>
  <si>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</si>
  <si>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</si>
  <si>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</si>
  <si>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</si>
  <si>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</si>
  <si>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</si>
  <si>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</si>
  <si>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</si>
  <si>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</si>
  <si>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</si>
  <si>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</si>
  <si>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</si>
  <si>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</si>
  <si>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</si>
  <si>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</si>
  <si>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</si>
  <si>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</si>
  <si>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</si>
  <si>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</si>
  <si>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</si>
  <si>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</si>
  <si>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</si>
  <si>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</si>
  <si>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</si>
  <si>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</si>
  <si>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</si>
  <si>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</si>
  <si>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</si>
  <si>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</si>
  <si>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</si>
  <si>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</si>
  <si>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</si>
  <si>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</si>
  <si>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</si>
  <si>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</si>
  <si>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</si>
  <si>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</si>
  <si>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</si>
  <si>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</si>
  <si>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</si>
  <si>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</si>
  <si>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</si>
  <si>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</si>
  <si>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</si>
  <si>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</si>
  <si>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</si>
  <si>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</si>
  <si>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</si>
  <si>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</si>
  <si>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</si>
  <si>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</si>
  <si>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</si>
  <si>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</si>
  <si>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</si>
  <si>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</si>
  <si>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</si>
  <si>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</si>
  <si>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</si>
  <si>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</si>
  <si>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</si>
  <si>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</si>
  <si>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</si>
  <si>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</si>
  <si>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</si>
  <si>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</si>
  <si>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</si>
  <si>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</si>
  <si>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</si>
  <si>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</si>
  <si>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</si>
  <si>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</si>
  <si>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</si>
  <si>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</si>
  <si>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</si>
  <si>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</si>
  <si>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</si>
  <si>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</si>
  <si>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</si>
  <si>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</si>
  <si>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</si>
  <si>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</si>
  <si>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</si>
  <si>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</si>
  <si>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</si>
  <si>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</si>
  <si>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</si>
  <si>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</si>
  <si>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</si>
  <si>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</si>
  <si>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</si>
  <si>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</si>
  <si>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</si>
  <si>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</si>
  <si>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</si>
  <si>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</si>
  <si>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</si>
  <si>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</si>
  <si>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</si>
  <si>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</si>
  <si>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</si>
  <si>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</si>
  <si>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</si>
  <si>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</si>
  <si>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</si>
  <si>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</si>
  <si>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</si>
  <si>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</si>
  <si>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</si>
  <si>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</si>
  <si>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</si>
  <si>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</si>
  <si>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</si>
  <si>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</si>
  <si>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</si>
  <si>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</si>
  <si>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</si>
  <si>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</si>
  <si>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</si>
  <si>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</si>
  <si>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</si>
  <si>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</si>
  <si>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</si>
  <si>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</si>
  <si>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</si>
  <si>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</si>
  <si>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</si>
  <si>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</si>
  <si>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</si>
  <si>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</si>
  <si>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</si>
  <si>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</si>
  <si>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</si>
  <si>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</si>
  <si>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</si>
  <si>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</si>
  <si>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</si>
  <si>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</si>
  <si>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</si>
  <si>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</si>
  <si>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</si>
  <si>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</si>
  <si>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</si>
  <si>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</si>
  <si>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</si>
  <si>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</si>
  <si>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</si>
  <si>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</si>
  <si>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</si>
  <si>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</si>
  <si>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</si>
  <si>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</si>
  <si>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</si>
  <si>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</si>
  <si>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</si>
  <si>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</si>
  <si>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</si>
  <si>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</si>
  <si>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</si>
  <si>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</si>
  <si>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</si>
  <si>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</si>
  <si>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</si>
  <si>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</si>
  <si>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</si>
  <si>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</si>
  <si>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</si>
  <si>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</si>
  <si>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</si>
  <si>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</si>
  <si>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</si>
  <si>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</si>
  <si>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</si>
  <si>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</si>
  <si>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</si>
  <si>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</si>
  <si>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</si>
  <si>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</si>
  <si>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</si>
  <si>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</si>
  <si>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</si>
  <si>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</si>
  <si>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</si>
  <si>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</si>
  <si>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</si>
  <si>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</si>
  <si>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</si>
  <si>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</si>
  <si>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</si>
  <si>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</si>
  <si>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</si>
  <si>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</si>
  <si>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</si>
  <si>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</si>
  <si>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</si>
  <si>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</si>
  <si>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</si>
  <si>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</si>
  <si>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</si>
  <si>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</si>
  <si>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</si>
  <si>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</si>
  <si>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</si>
  <si>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</si>
  <si>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</si>
  <si>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</si>
  <si>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</si>
  <si>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</si>
  <si>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</si>
  <si>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</si>
  <si>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</si>
  <si>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</si>
  <si>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</si>
  <si>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</si>
  <si>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</si>
  <si>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</si>
  <si>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</si>
  <si>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</si>
  <si>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</si>
  <si>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</si>
  <si>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</si>
  <si>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</si>
  <si>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</si>
  <si>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</si>
  <si>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</si>
  <si>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</si>
  <si>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</si>
  <si>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</si>
  <si>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</si>
  <si>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</si>
  <si>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</si>
  <si>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</si>
  <si>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</si>
  <si>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</si>
  <si>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</si>
  <si>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</si>
  <si>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</si>
  <si>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</si>
  <si>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</si>
  <si>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</si>
  <si>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</si>
  <si>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</si>
  <si>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</si>
  <si>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</si>
  <si>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</si>
  <si>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</si>
  <si>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</si>
  <si>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</si>
  <si>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</si>
  <si>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</si>
  <si>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</si>
  <si>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</si>
  <si>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</si>
  <si>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</si>
  <si>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</si>
  <si>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</si>
  <si>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</si>
  <si>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</si>
  <si>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</si>
  <si>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</si>
  <si>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</si>
  <si>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</si>
  <si>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</si>
  <si>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</si>
  <si>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</si>
  <si>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</si>
  <si>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</si>
  <si>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</si>
  <si>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</si>
  <si>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</si>
  <si>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</si>
  <si>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</si>
  <si>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</si>
  <si>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</si>
  <si>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</si>
  <si>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</si>
  <si>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</si>
  <si>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</si>
  <si>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</si>
  <si>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</si>
  <si>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</si>
  <si>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</si>
  <si>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</si>
  <si>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</si>
  <si>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</si>
  <si>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</si>
  <si>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</si>
  <si>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</si>
  <si>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</si>
  <si>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</si>
  <si>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</si>
  <si>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</si>
  <si>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</si>
  <si>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</si>
  <si>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</si>
  <si>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</si>
  <si>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</si>
  <si>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</si>
  <si>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</si>
  <si>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</si>
  <si>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</si>
  <si>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</si>
  <si>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</si>
  <si>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</si>
  <si>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</si>
  <si>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</si>
  <si>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</si>
  <si>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</si>
  <si>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</si>
  <si>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</si>
  <si>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</si>
  <si>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</si>
  <si>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</si>
  <si>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</si>
  <si>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</si>
  <si>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</si>
  <si>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</si>
  <si>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</si>
  <si>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</si>
  <si>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</si>
  <si>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</si>
  <si>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</si>
  <si>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</si>
  <si>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</si>
  <si>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</si>
  <si>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</si>
  <si>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</si>
  <si>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</si>
  <si>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</si>
  <si>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</si>
  <si>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</si>
  <si>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</si>
  <si>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</si>
  <si>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</si>
  <si>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</si>
  <si>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</si>
  <si>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</si>
  <si>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</si>
  <si>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</si>
  <si>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</si>
  <si>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</si>
  <si>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</si>
  <si>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</si>
  <si>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</si>
  <si>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</si>
  <si>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</si>
  <si>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</si>
  <si>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</si>
  <si>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</si>
  <si>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</si>
  <si>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</si>
  <si>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</si>
  <si>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</si>
  <si>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</si>
  <si>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</si>
  <si>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</si>
  <si>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</si>
  <si>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</si>
  <si>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</si>
  <si>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</si>
  <si>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</si>
  <si>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</si>
  <si>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</si>
  <si>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</si>
  <si>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</si>
  <si>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</si>
  <si>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</si>
  <si>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</si>
  <si>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</si>
  <si>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</si>
  <si>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</si>
  <si>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</si>
  <si>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</si>
  <si>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</si>
  <si>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</si>
  <si>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</si>
  <si>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</si>
  <si>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</si>
  <si>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</si>
  <si>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</si>
  <si>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</si>
  <si>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</si>
  <si>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</si>
  <si>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</si>
  <si>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</si>
  <si>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</si>
  <si>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</si>
  <si>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</si>
  <si>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</si>
  <si>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</si>
  <si>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</si>
  <si>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</si>
  <si>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</si>
  <si>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</si>
  <si>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</si>
  <si>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</si>
  <si>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</si>
  <si>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</si>
  <si>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</si>
  <si>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</si>
  <si>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</si>
  <si>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</si>
  <si>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</si>
  <si>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</si>
  <si>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</si>
  <si>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</si>
  <si>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</si>
  <si>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</si>
  <si>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</si>
  <si>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</si>
  <si>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</si>
  <si>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</si>
  <si>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</si>
  <si>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</si>
  <si>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</si>
  <si>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</si>
  <si>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</si>
  <si>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</si>
  <si>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</si>
  <si>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</si>
  <si>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</si>
  <si>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</si>
  <si>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</si>
  <si>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</si>
  <si>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</si>
  <si>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</si>
  <si>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</si>
  <si>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</si>
  <si>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</si>
  <si>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</si>
  <si>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</si>
  <si>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</si>
  <si>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</si>
  <si>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</si>
  <si>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</si>
  <si>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</si>
  <si>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</si>
  <si>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</si>
  <si>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</si>
  <si>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</si>
  <si>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</si>
  <si>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</si>
  <si>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</si>
  <si>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</si>
  <si>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</si>
  <si>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</si>
  <si>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</si>
  <si>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</si>
  <si>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</si>
  <si>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</si>
  <si>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</si>
  <si>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</si>
  <si>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</si>
  <si>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</si>
  <si>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</si>
  <si>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</si>
  <si>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</si>
  <si>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</si>
  <si>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</si>
  <si>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</si>
  <si>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</si>
  <si>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</si>
  <si>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</si>
  <si>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</si>
  <si>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</si>
  <si>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</si>
  <si>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</si>
  <si>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</si>
  <si>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</si>
  <si>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</si>
  <si>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</si>
  <si>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</si>
  <si>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</si>
  <si>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</si>
  <si>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</si>
  <si>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</si>
  <si>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</si>
  <si>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</si>
  <si>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</si>
  <si>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</si>
  <si>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</si>
  <si>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</si>
  <si>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</si>
  <si>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</si>
  <si>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</si>
  <si>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</si>
  <si>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</si>
  <si>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</si>
  <si>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</si>
  <si>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</si>
  <si>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</si>
  <si>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</si>
  <si>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</si>
  <si>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</si>
  <si>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</si>
  <si>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</si>
  <si>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</si>
  <si>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</si>
  <si>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</si>
  <si>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</si>
  <si>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</si>
  <si>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</si>
  <si>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</si>
  <si>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</si>
  <si>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</si>
  <si>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</si>
  <si>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</si>
  <si>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</si>
  <si>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</si>
  <si>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</si>
  <si>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</si>
  <si>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</si>
  <si>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</si>
  <si>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</si>
  <si>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</si>
  <si>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</si>
  <si>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</si>
  <si>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</si>
  <si>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</si>
  <si>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</si>
  <si>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</si>
  <si>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</si>
  <si>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</si>
  <si>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</si>
  <si>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</si>
  <si>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</si>
  <si>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</si>
  <si>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</si>
  <si>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</si>
  <si>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</si>
  <si>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</si>
  <si>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</si>
  <si>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</si>
  <si>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</si>
  <si>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</si>
  <si>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</si>
  <si>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</si>
  <si>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</si>
  <si>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</si>
  <si>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</si>
  <si>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</si>
  <si>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</si>
  <si>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</si>
  <si>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</si>
  <si>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</si>
  <si>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</si>
  <si>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</si>
  <si>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</si>
  <si>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</si>
  <si>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</si>
  <si>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</si>
  <si>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</si>
  <si>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</si>
  <si>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</si>
  <si>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</si>
  <si>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</si>
  <si>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</si>
  <si>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</si>
  <si>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</si>
  <si>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</si>
  <si>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</si>
  <si>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</si>
  <si>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</si>
  <si>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</si>
  <si>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</si>
  <si>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</si>
  <si>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</si>
  <si>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</si>
  <si>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</si>
  <si>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</si>
  <si>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</si>
  <si>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</si>
  <si>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</si>
  <si>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</si>
  <si>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</si>
  <si>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</si>
  <si>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</si>
  <si>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</si>
  <si>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</si>
  <si>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</si>
  <si>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</si>
  <si>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</si>
  <si>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</si>
  <si>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</si>
  <si>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</si>
  <si>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</si>
  <si>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</si>
  <si>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</si>
  <si>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</si>
  <si>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</si>
  <si>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</si>
  <si>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</si>
  <si>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</si>
  <si>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</si>
  <si>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</si>
  <si>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</si>
  <si>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</si>
  <si>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</si>
  <si>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</si>
  <si>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</si>
  <si>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</si>
  <si>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</si>
  <si>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</si>
  <si>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</si>
  <si>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</si>
  <si>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</si>
  <si>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</si>
  <si>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</si>
  <si>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</si>
  <si>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</si>
  <si>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</si>
  <si>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</si>
  <si>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</si>
  <si>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</si>
  <si>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</si>
  <si>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</si>
  <si>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</si>
  <si>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</si>
  <si>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</si>
  <si>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</si>
  <si>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</si>
  <si>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</si>
  <si>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</si>
  <si>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</si>
  <si>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</si>
  <si>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</si>
  <si>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</si>
  <si>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</si>
  <si>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</si>
  <si>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</si>
  <si>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</si>
  <si>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</si>
  <si>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</si>
  <si>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</si>
  <si>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</si>
  <si>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</si>
  <si>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</si>
  <si>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</si>
  <si>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</si>
  <si>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</si>
  <si>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</si>
  <si>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</si>
  <si>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</si>
  <si>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</si>
  <si>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</si>
  <si>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</si>
  <si>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</si>
  <si>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</si>
  <si>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</si>
  <si>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</si>
  <si>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</si>
  <si>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</si>
  <si>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</si>
  <si>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</si>
  <si>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</si>
  <si>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</si>
  <si>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</si>
  <si>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</si>
  <si>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</si>
  <si>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</si>
  <si>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</si>
  <si>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</si>
  <si>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</si>
  <si>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</si>
  <si>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</si>
  <si>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</si>
  <si>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</si>
  <si>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</si>
  <si>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</si>
  <si>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</si>
  <si>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</si>
  <si>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</si>
  <si>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</si>
  <si>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</si>
  <si>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</si>
  <si>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</si>
  <si>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</si>
  <si>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</si>
  <si>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</si>
  <si>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</si>
  <si>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</si>
  <si>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</si>
  <si>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</si>
  <si>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</si>
  <si>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</si>
  <si>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</si>
  <si>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</si>
  <si>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</si>
  <si>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</si>
  <si>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</si>
  <si>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</si>
  <si>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</si>
  <si>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</si>
  <si>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</si>
  <si>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</si>
  <si>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</si>
  <si>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</si>
  <si>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</si>
  <si>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</si>
  <si>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</si>
  <si>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</si>
  <si>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</si>
  <si>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</si>
  <si>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</si>
  <si>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</si>
  <si>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</si>
  <si>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</si>
  <si>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</si>
  <si>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</si>
  <si>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</si>
  <si>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</si>
  <si>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</si>
  <si>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</si>
  <si>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</si>
  <si>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</si>
  <si>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</si>
  <si>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</si>
  <si>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</si>
  <si>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</si>
  <si>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</si>
  <si>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</si>
  <si>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</si>
  <si>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</si>
  <si>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</si>
  <si>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</si>
  <si>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</si>
  <si>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</si>
  <si>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</si>
  <si>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</si>
  <si>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</si>
  <si>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</si>
  <si>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</si>
  <si>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</si>
  <si>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</si>
  <si>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</si>
  <si>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</si>
  <si>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</si>
  <si>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</si>
  <si>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</si>
  <si>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</si>
  <si>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</si>
  <si>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</si>
  <si>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</si>
  <si>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</si>
  <si>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</si>
  <si>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</si>
  <si>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</si>
  <si>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</si>
  <si>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</si>
  <si>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</si>
  <si>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</si>
  <si>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</si>
  <si>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</si>
  <si>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</si>
  <si>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</si>
  <si>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</si>
  <si>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</si>
  <si>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</si>
  <si>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</si>
  <si>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</si>
  <si>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</si>
  <si>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</si>
  <si>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</si>
  <si>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</si>
  <si>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</si>
  <si>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</si>
  <si>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</si>
  <si>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</si>
  <si>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</si>
  <si>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</si>
  <si>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</si>
  <si>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</si>
  <si>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</si>
  <si>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</si>
  <si>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</si>
  <si>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</si>
  <si>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</si>
  <si>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</si>
  <si>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</si>
  <si>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</si>
  <si>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</si>
  <si>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</si>
  <si>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</si>
  <si>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</si>
  <si>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</si>
  <si>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</si>
  <si>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</si>
  <si>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</si>
  <si>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</si>
  <si>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</si>
  <si>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</si>
  <si>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</si>
  <si>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</si>
  <si>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</si>
  <si>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</si>
  <si>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</si>
  <si>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</si>
  <si>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</si>
  <si>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</si>
  <si>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</si>
  <si>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</si>
  <si>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</si>
  <si>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</si>
  <si>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</si>
  <si>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</si>
  <si>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</si>
  <si>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</si>
  <si>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</si>
  <si>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</si>
  <si>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</si>
  <si>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</si>
  <si>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</si>
  <si>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</si>
  <si>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</si>
  <si>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</si>
  <si>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</si>
  <si>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</si>
  <si>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</si>
  <si>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</si>
  <si>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</si>
  <si>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</si>
  <si>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</si>
  <si>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</si>
  <si>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</si>
  <si>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</si>
  <si>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</si>
  <si>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</si>
  <si>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</si>
  <si>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</si>
  <si>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</si>
  <si>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</si>
  <si>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</si>
  <si>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</si>
  <si>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</si>
  <si>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</si>
  <si>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</si>
  <si>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</si>
  <si>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</si>
  <si>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</si>
  <si>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</si>
  <si>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</si>
  <si>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</si>
  <si>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</si>
  <si>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</si>
  <si>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</si>
  <si>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</si>
  <si>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</si>
  <si>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</si>
  <si>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</si>
  <si>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</si>
  <si>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</si>
  <si>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</si>
  <si>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</si>
  <si>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</si>
  <si>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</si>
  <si>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</si>
  <si>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</si>
  <si>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</si>
  <si>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</si>
  <si>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</si>
  <si>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</si>
  <si>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</si>
  <si>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</si>
  <si>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</si>
  <si>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</si>
  <si>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</si>
  <si>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</si>
  <si>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</si>
  <si>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</si>
  <si>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</si>
  <si>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</si>
  <si>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</si>
  <si>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</si>
  <si>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</si>
  <si>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</si>
  <si>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</si>
  <si>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</si>
  <si>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</si>
  <si>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</si>
  <si>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</si>
  <si>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</si>
  <si>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</si>
  <si>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</si>
  <si>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</si>
  <si>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</si>
  <si>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</si>
  <si>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</si>
  <si>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</si>
  <si>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</si>
  <si>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</si>
  <si>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</si>
  <si>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</si>
  <si>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</si>
  <si>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</si>
  <si>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</si>
  <si>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</si>
  <si>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</si>
  <si>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</si>
  <si>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</si>
  <si>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</si>
  <si>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</si>
  <si>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</si>
  <si>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</si>
  <si>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</si>
  <si>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</si>
  <si>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</si>
  <si>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</si>
  <si>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</si>
  <si>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</si>
  <si>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</si>
  <si>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</si>
  <si>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</si>
  <si>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</si>
  <si>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</si>
  <si>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</si>
  <si>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</si>
  <si>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</si>
  <si>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</si>
  <si>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</si>
  <si>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</si>
  <si>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</si>
  <si>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</si>
  <si>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</si>
  <si>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</si>
  <si>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</si>
  <si>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</si>
  <si>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</si>
  <si>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</si>
  <si>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</si>
  <si>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</si>
  <si>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</si>
  <si>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</si>
  <si>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</si>
  <si>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</si>
  <si>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</si>
  <si>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</si>
  <si>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</si>
  <si>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</si>
  <si>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</si>
  <si>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</si>
  <si>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</si>
  <si>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</si>
  <si>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</si>
  <si>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</si>
  <si>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</si>
  <si>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</si>
  <si>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</si>
  <si>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</si>
  <si>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</si>
  <si>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</si>
  <si>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</si>
  <si>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</si>
  <si>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</si>
  <si>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</si>
  <si>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</si>
  <si>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</si>
  <si>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</si>
  <si>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</si>
  <si>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</si>
  <si>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</si>
  <si>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</si>
  <si>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</si>
  <si>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</si>
  <si>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</si>
  <si>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</si>
  <si>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</si>
  <si>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</si>
  <si>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</si>
  <si>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</si>
  <si>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</si>
  <si>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</si>
  <si>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</si>
  <si>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</si>
  <si>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</si>
  <si>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</si>
  <si>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</si>
  <si>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</si>
  <si>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</si>
  <si>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</si>
  <si>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</si>
  <si>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</si>
  <si>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</si>
  <si>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</si>
  <si>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</si>
  <si>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</si>
  <si>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</si>
  <si>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</si>
  <si>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</si>
  <si>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</si>
  <si>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</si>
  <si>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</si>
  <si>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</si>
  <si>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</si>
  <si>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</si>
  <si>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</si>
  <si>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</si>
  <si>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</si>
  <si>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</si>
  <si>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</si>
  <si>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</si>
  <si>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</si>
  <si>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</si>
  <si>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</si>
  <si>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</si>
  <si>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</si>
  <si>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</si>
  <si>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</si>
  <si>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</si>
  <si>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</si>
  <si>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</si>
  <si>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</si>
  <si>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</si>
  <si>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</si>
  <si>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</si>
  <si>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</si>
  <si>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</si>
  <si>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</si>
  <si>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</si>
  <si>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</si>
  <si>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</si>
  <si>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</si>
  <si>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</si>
  <si>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</si>
  <si>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</si>
  <si>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</si>
  <si>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</si>
  <si>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</si>
  <si>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</si>
  <si>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</si>
  <si>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</si>
  <si>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</si>
  <si>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</si>
  <si>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</si>
  <si>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</si>
  <si>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</si>
  <si>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</si>
  <si>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</si>
  <si>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</si>
  <si>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</si>
  <si>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</si>
  <si>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</si>
  <si>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</si>
  <si>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</si>
  <si>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</si>
  <si>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</si>
  <si>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</si>
  <si>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</si>
  <si>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</si>
  <si>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</si>
  <si>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</si>
  <si>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</si>
  <si>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</si>
  <si>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</si>
  <si>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</si>
  <si>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</si>
  <si>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</si>
  <si>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</si>
  <si>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</si>
  <si>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</si>
  <si>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</si>
  <si>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</si>
  <si>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</si>
  <si>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</si>
  <si>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</si>
  <si>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</si>
  <si>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</si>
  <si>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</si>
  <si>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</si>
  <si>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</si>
  <si>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</si>
  <si>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</si>
  <si>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</si>
  <si>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</si>
  <si>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</si>
  <si>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</si>
  <si>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</si>
  <si>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</si>
  <si>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</si>
  <si>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</si>
  <si>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</si>
  <si>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</si>
  <si>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</si>
  <si>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</si>
  <si>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</si>
  <si>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</si>
  <si>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</si>
  <si>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</si>
  <si>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</si>
  <si>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</si>
  <si>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</si>
  <si>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</si>
  <si>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</si>
  <si>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</si>
  <si>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</si>
  <si>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</si>
  <si>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</si>
  <si>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</si>
  <si>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</si>
  <si>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</si>
  <si>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</si>
  <si>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</si>
  <si>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</si>
  <si>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</si>
  <si>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</si>
  <si>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</si>
  <si>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</si>
  <si>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</si>
  <si>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</si>
  <si>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</si>
  <si>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</si>
  <si>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</si>
  <si>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</si>
  <si>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</si>
  <si>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</si>
  <si>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</si>
  <si>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</si>
  <si>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</si>
  <si>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</si>
  <si>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</si>
  <si>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</si>
  <si>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</si>
  <si>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</si>
  <si>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</si>
  <si>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</si>
  <si>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</si>
  <si>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</si>
  <si>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</si>
  <si>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</si>
  <si>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</si>
  <si>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</si>
  <si>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</si>
  <si>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</si>
  <si>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</si>
  <si>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</si>
  <si>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</si>
  <si>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</si>
  <si>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</si>
  <si>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</si>
  <si>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</si>
  <si>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</si>
  <si>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</si>
  <si>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</si>
  <si>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</si>
  <si>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</si>
  <si>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</si>
  <si>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</si>
  <si>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</si>
  <si>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</si>
  <si>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</si>
  <si>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</si>
  <si>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</si>
  <si>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</si>
  <si>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</si>
  <si>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</si>
  <si>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</si>
  <si>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</si>
  <si>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</si>
  <si>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</si>
  <si>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</si>
  <si>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</si>
  <si>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</si>
  <si>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</si>
  <si>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</si>
  <si>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</si>
  <si>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</si>
  <si>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</si>
  <si>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</si>
  <si>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</si>
  <si>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</si>
  <si>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</si>
  <si>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</si>
  <si>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</si>
  <si>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</si>
  <si>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</si>
  <si>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</si>
  <si>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</si>
  <si>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</si>
  <si>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</si>
  <si>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</si>
  <si>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</si>
  <si>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</si>
  <si>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</si>
  <si>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</si>
  <si>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</si>
  <si>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</si>
  <si>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</si>
  <si>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</si>
  <si>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</si>
  <si>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</si>
  <si>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</si>
  <si>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</si>
  <si>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</si>
  <si>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</si>
  <si>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</si>
  <si>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</si>
  <si>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</si>
  <si>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</si>
  <si>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</si>
  <si>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</si>
  <si>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</si>
  <si>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</si>
  <si>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</si>
  <si>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</si>
  <si>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</si>
  <si>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</si>
  <si>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</si>
  <si>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</si>
  <si>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</si>
  <si>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</si>
  <si>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</si>
  <si>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</si>
  <si>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</si>
  <si>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</si>
  <si>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</si>
  <si>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</si>
  <si>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</si>
  <si>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</si>
  <si>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</si>
  <si>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</si>
  <si>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</si>
  <si>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</si>
  <si>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</si>
  <si>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</si>
  <si>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</si>
  <si>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</si>
  <si>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</si>
  <si>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</si>
  <si>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</si>
  <si>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</si>
  <si>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</si>
  <si>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</si>
  <si>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</si>
  <si>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</si>
  <si>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</si>
  <si>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</si>
  <si>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</si>
  <si>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</si>
  <si>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</si>
  <si>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</si>
  <si>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</si>
  <si>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</si>
  <si>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</si>
  <si>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</si>
  <si>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</si>
  <si>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</si>
  <si>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</si>
  <si>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</si>
  <si>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</si>
  <si>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</si>
  <si>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</si>
  <si>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</si>
  <si>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</si>
  <si>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</si>
  <si>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</si>
  <si>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</si>
  <si>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</si>
  <si>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</si>
  <si>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</si>
  <si>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</si>
  <si>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</si>
  <si>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</si>
  <si>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</si>
  <si>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</si>
  <si>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</si>
  <si>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</si>
  <si>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</si>
  <si>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</si>
  <si>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</si>
  <si>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</si>
  <si>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</si>
  <si>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</si>
  <si>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</si>
  <si>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</si>
  <si>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</si>
  <si>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</si>
  <si>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</si>
  <si>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</si>
  <si>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</si>
  <si>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</si>
  <si>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</si>
  <si>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</si>
  <si>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</si>
  <si>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</si>
  <si>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</si>
  <si>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</si>
  <si>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</si>
  <si>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</si>
  <si>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</si>
  <si>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</si>
  <si>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</si>
  <si>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</si>
  <si>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</si>
  <si>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</si>
  <si>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</si>
  <si>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</si>
  <si>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</si>
  <si>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</si>
  <si>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</si>
  <si>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</si>
  <si>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</si>
  <si>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</si>
  <si>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</si>
  <si>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</si>
  <si>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</si>
  <si>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</si>
  <si>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</si>
  <si>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</si>
  <si>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</si>
  <si>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</si>
  <si>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</si>
  <si>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</si>
  <si>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</si>
  <si>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</si>
  <si>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</si>
  <si>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</si>
  <si>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</si>
  <si>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</si>
  <si>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</si>
  <si>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</si>
  <si>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</si>
  <si>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</si>
  <si>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</si>
  <si>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</si>
  <si>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</si>
  <si>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</si>
  <si>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</si>
  <si>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</si>
  <si>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</si>
  <si>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</si>
  <si>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</si>
  <si>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</si>
  <si>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</si>
  <si>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</si>
  <si>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</si>
  <si>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</si>
  <si>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</si>
  <si>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</si>
  <si>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</si>
  <si>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</si>
  <si>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</si>
  <si>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</si>
  <si>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</si>
  <si>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</si>
  <si>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</si>
  <si>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</si>
  <si>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</si>
  <si>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</si>
  <si>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</si>
  <si>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</si>
  <si>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</si>
  <si>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</si>
  <si>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</si>
  <si>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</si>
  <si>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</si>
  <si>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</si>
  <si>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</si>
  <si>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</si>
  <si>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</si>
  <si>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</si>
  <si>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</si>
  <si>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</si>
  <si>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</si>
  <si>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</si>
  <si>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</si>
  <si>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</si>
  <si>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</si>
  <si>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</si>
  <si>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</si>
  <si>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</si>
  <si>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</si>
  <si>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</si>
  <si>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</si>
  <si>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</si>
  <si>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</si>
  <si>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</si>
  <si>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</si>
  <si>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</si>
  <si>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</si>
  <si>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</si>
  <si>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</si>
  <si>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</si>
  <si>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</si>
  <si>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</si>
  <si>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</si>
  <si>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</si>
  <si>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</si>
  <si>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</si>
  <si>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</si>
  <si>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</si>
  <si>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</si>
  <si>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</si>
  <si>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</si>
  <si>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</si>
  <si>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</si>
  <si>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</si>
  <si>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</si>
  <si>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</si>
  <si>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</si>
  <si>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</si>
  <si>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</si>
  <si>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</si>
  <si>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</si>
  <si>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</si>
  <si>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</si>
  <si>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</si>
  <si>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</si>
  <si>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</si>
  <si>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</si>
  <si>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</si>
  <si>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</si>
  <si>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</si>
  <si>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</si>
  <si>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</si>
  <si>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</si>
  <si>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</si>
  <si>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</si>
  <si>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</si>
  <si>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</si>
  <si>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</si>
  <si>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</si>
  <si>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</si>
  <si>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</si>
  <si>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</si>
  <si>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</si>
  <si>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</si>
  <si>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</si>
  <si>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</si>
  <si>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</si>
  <si>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</si>
  <si>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</si>
  <si>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</si>
  <si>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</si>
  <si>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</si>
  <si>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</si>
  <si>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</si>
  <si>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</si>
  <si>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</si>
  <si>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</si>
  <si>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</si>
  <si>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</si>
  <si>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</si>
  <si>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</si>
  <si>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</si>
  <si>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</si>
  <si>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</si>
  <si>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</si>
  <si>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</si>
  <si>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</si>
  <si>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</si>
  <si>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</si>
  <si>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</si>
  <si>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</si>
  <si>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</si>
  <si>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</si>
  <si>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</si>
  <si>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</si>
  <si>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</si>
  <si>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</si>
  <si>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</si>
  <si>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</si>
  <si>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</si>
  <si>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</si>
  <si>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</si>
  <si>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</si>
  <si>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</si>
  <si>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</si>
  <si>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</si>
  <si>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</si>
  <si>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</si>
  <si>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</si>
  <si>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</si>
  <si>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</si>
  <si>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</si>
  <si>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</si>
  <si>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</si>
  <si>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</si>
  <si>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</si>
  <si>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</si>
  <si>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</si>
  <si>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</si>
  <si>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</si>
  <si>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</si>
  <si>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</si>
  <si>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</si>
  <si>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</si>
  <si>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</si>
  <si>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</si>
  <si>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</si>
  <si>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</si>
  <si>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</si>
  <si>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</si>
  <si>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</si>
  <si>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</si>
  <si>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</si>
  <si>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</si>
  <si>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</si>
  <si>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</si>
  <si>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</si>
  <si>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</si>
  <si>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</si>
  <si>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</si>
  <si>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</si>
  <si>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</si>
  <si>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</si>
  <si>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</si>
  <si>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</si>
  <si>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</si>
  <si>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</si>
  <si>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</si>
  <si>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</si>
  <si>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</si>
  <si>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</si>
  <si>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</si>
  <si>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</si>
  <si>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</si>
  <si>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</si>
  <si>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</si>
  <si>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</si>
  <si>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</si>
  <si>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</si>
  <si>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</si>
  <si>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</si>
  <si>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</si>
  <si>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</si>
  <si>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</si>
  <si>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</si>
  <si>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</si>
  <si>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</si>
  <si>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</si>
  <si>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</si>
  <si>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</si>
  <si>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</si>
  <si>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</si>
  <si>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</si>
  <si>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</si>
  <si>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</si>
  <si>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</si>
  <si>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</si>
  <si>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</si>
  <si>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</si>
  <si>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</si>
  <si>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</si>
  <si>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</si>
  <si>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</si>
  <si>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</si>
  <si>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</si>
  <si>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</si>
  <si>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</si>
  <si>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</si>
  <si>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</si>
  <si>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</si>
  <si>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</si>
  <si>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</si>
  <si>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</si>
  <si>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</si>
  <si>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</si>
  <si>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</si>
  <si>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</si>
  <si>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</si>
  <si>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</si>
  <si>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</si>
  <si>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</si>
  <si>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</si>
  <si>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</si>
  <si>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</si>
  <si>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</si>
  <si>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</si>
  <si>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</si>
  <si>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</si>
  <si>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</si>
  <si>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</si>
  <si>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</si>
  <si>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</si>
  <si>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</si>
  <si>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</si>
  <si>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</si>
  <si>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</si>
  <si>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</si>
  <si>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</si>
  <si>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</si>
  <si>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</si>
  <si>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</si>
  <si>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</si>
  <si>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</si>
  <si>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</si>
  <si>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</si>
  <si>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</si>
  <si>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</si>
  <si>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</si>
  <si>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</si>
  <si>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</si>
  <si>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</si>
  <si>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</si>
  <si>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</si>
  <si>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</si>
  <si>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</si>
  <si>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</si>
  <si>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</si>
  <si>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</si>
  <si>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</si>
  <si>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</si>
  <si>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</si>
  <si>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</si>
  <si>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</si>
  <si>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</si>
  <si>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</si>
  <si>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</si>
  <si>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</si>
  <si>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</si>
  <si>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</si>
  <si>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</si>
  <si>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</si>
  <si>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</si>
  <si>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</si>
  <si>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</si>
  <si>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</si>
  <si>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</si>
  <si>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</si>
  <si>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</si>
  <si>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</si>
  <si>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</si>
  <si>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</si>
  <si>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</si>
  <si>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</si>
  <si>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</si>
  <si>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</si>
  <si>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</si>
  <si>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</si>
  <si>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</si>
  <si>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</si>
  <si>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</si>
  <si>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</si>
  <si>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</si>
  <si>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</si>
  <si>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</si>
  <si>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</si>
  <si>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</si>
  <si>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</si>
  <si>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</si>
  <si>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</si>
  <si>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</si>
  <si>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</si>
  <si>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</si>
  <si>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</si>
  <si>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</si>
  <si>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</si>
  <si>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</si>
  <si>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</si>
  <si>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</si>
  <si>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</si>
  <si>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</si>
  <si>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</si>
  <si>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</si>
  <si>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</si>
  <si>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</si>
  <si>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</si>
  <si>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</si>
  <si>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</si>
  <si>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</si>
  <si>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</si>
  <si>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</si>
  <si>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</si>
  <si>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</si>
  <si>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</si>
  <si>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</si>
  <si>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</si>
  <si>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</si>
  <si>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</si>
  <si>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</si>
  <si>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</si>
  <si>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</si>
  <si>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</si>
  <si>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</si>
  <si>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</si>
  <si>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</si>
  <si>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</si>
  <si>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</si>
  <si>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</si>
  <si>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</si>
  <si>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</si>
  <si>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</si>
  <si>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</si>
  <si>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</si>
  <si>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</si>
  <si>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</si>
  <si>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</si>
  <si>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</si>
  <si>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</si>
  <si>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</si>
  <si>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</si>
  <si>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</si>
  <si>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</si>
  <si>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</si>
  <si>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</si>
  <si>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</si>
  <si>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</si>
  <si>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</si>
  <si>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</si>
  <si>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</si>
  <si>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</si>
  <si>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</si>
  <si>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</si>
  <si>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</si>
  <si>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</si>
  <si>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</si>
  <si>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</si>
  <si>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</si>
  <si>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</si>
  <si>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</si>
  <si>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</si>
  <si>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</si>
  <si>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</si>
  <si>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</si>
  <si>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</si>
  <si>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</si>
  <si>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</si>
  <si>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</si>
  <si>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</si>
  <si>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</si>
  <si>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</si>
  <si>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</si>
  <si>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</si>
  <si>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</si>
  <si>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</si>
  <si>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</si>
  <si>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</si>
  <si>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</si>
  <si>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</si>
  <si>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</si>
  <si>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</si>
  <si>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</si>
  <si>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</si>
  <si>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</si>
  <si>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</si>
  <si>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</si>
  <si>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</si>
  <si>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</si>
  <si>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</si>
  <si>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</si>
  <si>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</si>
  <si>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</si>
  <si>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</si>
  <si>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</si>
  <si>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</si>
  <si>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</si>
  <si>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</si>
  <si>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</si>
  <si>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</si>
  <si>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</si>
  <si>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</si>
  <si>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</si>
  <si>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</si>
  <si>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</si>
  <si>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</si>
  <si>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</si>
  <si>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</si>
  <si>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</si>
  <si>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</si>
  <si>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</si>
  <si>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</si>
  <si>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</si>
  <si>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</si>
  <si>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</si>
  <si>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</si>
  <si>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</si>
  <si>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</si>
  <si>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</si>
  <si>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</si>
  <si>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</si>
  <si>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</si>
  <si>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</si>
  <si>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</si>
  <si>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</si>
  <si>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</si>
  <si>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</si>
  <si>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</si>
  <si>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</si>
  <si>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</si>
  <si>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</si>
  <si>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</si>
  <si>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</si>
  <si>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</si>
  <si>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</si>
  <si>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</si>
  <si>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</si>
  <si>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</si>
  <si>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</si>
  <si>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</si>
  <si>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</si>
  <si>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</si>
  <si>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</si>
  <si>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</si>
  <si>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</si>
  <si>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</si>
  <si>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</si>
  <si>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</si>
  <si>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</si>
  <si>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</si>
  <si>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</si>
  <si>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</si>
  <si>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</si>
  <si>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</si>
  <si>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</si>
  <si>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</si>
  <si>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</si>
  <si>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</si>
  <si>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</si>
  <si>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</si>
  <si>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</si>
  <si>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</si>
  <si>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</si>
  <si>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</si>
  <si>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</si>
  <si>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</si>
  <si>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</si>
  <si>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</si>
  <si>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</si>
  <si>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</si>
  <si>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</si>
  <si>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</si>
  <si>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</si>
  <si>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</si>
  <si>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</si>
  <si>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</si>
  <si>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</si>
  <si>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</si>
  <si>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</si>
  <si>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</si>
  <si>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</si>
  <si>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</si>
  <si>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</si>
  <si>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</si>
  <si>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</si>
  <si>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</si>
  <si>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</si>
  <si>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</si>
  <si>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</si>
  <si>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</si>
  <si>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</si>
  <si>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</si>
  <si>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</si>
  <si>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</si>
  <si>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</si>
  <si>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</si>
  <si>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</si>
  <si>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</si>
  <si>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</si>
  <si>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</si>
  <si>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</si>
  <si>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</si>
  <si>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</si>
  <si>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</si>
  <si>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</si>
  <si>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</si>
  <si>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</si>
  <si>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</si>
  <si>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</si>
  <si>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</si>
  <si>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</si>
  <si>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</si>
  <si>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</si>
  <si>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</si>
  <si>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</si>
  <si>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</si>
  <si>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</si>
  <si>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</si>
  <si>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</si>
  <si>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</si>
  <si>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</si>
  <si>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</si>
  <si>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</si>
  <si>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</si>
  <si>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</si>
  <si>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</si>
  <si>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</si>
  <si>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</si>
  <si>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</si>
  <si>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</si>
  <si>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</si>
  <si>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</si>
  <si>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</si>
  <si>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</si>
  <si>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</si>
  <si>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</si>
  <si>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</si>
  <si>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</si>
  <si>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</si>
  <si>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</si>
  <si>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</si>
  <si>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</si>
  <si>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</si>
  <si>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</si>
  <si>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</si>
  <si>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</si>
  <si>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</si>
  <si>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</si>
  <si>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</si>
  <si>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</si>
  <si>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</si>
  <si>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</si>
  <si>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</si>
  <si>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</si>
  <si>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</si>
  <si>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</si>
  <si>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</si>
  <si>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</si>
  <si>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</si>
  <si>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</si>
  <si>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</si>
  <si>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</si>
  <si>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</si>
  <si>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</si>
  <si>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</si>
  <si>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</si>
  <si>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</si>
  <si>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</si>
  <si>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</si>
  <si>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</si>
  <si>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</si>
  <si>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</si>
  <si>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</si>
  <si>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</si>
  <si>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</si>
  <si>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</si>
  <si>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</si>
  <si>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</si>
  <si>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</si>
  <si>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</si>
  <si>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</si>
  <si>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</si>
  <si>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</si>
  <si>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</si>
  <si>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</si>
  <si>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</si>
  <si>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</si>
  <si>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</si>
  <si>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</si>
  <si>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</si>
  <si>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</si>
  <si>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</si>
  <si>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</si>
  <si>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</si>
  <si>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</si>
  <si>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</si>
  <si>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</si>
  <si>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</si>
  <si>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</si>
  <si>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</si>
  <si>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</si>
  <si>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</si>
  <si>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</si>
  <si>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</si>
  <si>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</si>
  <si>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</si>
  <si>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</si>
  <si>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</si>
  <si>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</si>
  <si>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</si>
  <si>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</si>
  <si>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</si>
  <si>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</si>
  <si>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</si>
  <si>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</si>
  <si>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</si>
  <si>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</si>
  <si>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</si>
  <si>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</si>
  <si>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</si>
  <si>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</si>
  <si>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</si>
  <si>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</si>
  <si>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</si>
  <si>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</si>
  <si>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</si>
  <si>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</si>
  <si>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</si>
  <si>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</si>
  <si>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</si>
  <si>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</si>
  <si>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</si>
  <si>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</si>
  <si>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</si>
  <si>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</si>
  <si>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</si>
  <si>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</si>
  <si>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</si>
  <si>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</si>
  <si>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</si>
  <si>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</si>
  <si>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</si>
  <si>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</si>
  <si>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</si>
  <si>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</si>
  <si>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</si>
  <si>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</si>
  <si>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</si>
  <si>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</si>
  <si>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</si>
  <si>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</si>
  <si>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</si>
  <si>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</si>
  <si>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</si>
  <si>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</si>
  <si>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</si>
  <si>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</si>
  <si>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</si>
  <si>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</si>
  <si>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</si>
  <si>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</si>
  <si>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</si>
  <si>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</si>
  <si>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</si>
  <si>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</si>
  <si>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</si>
  <si>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</si>
  <si>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</si>
  <si>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</si>
  <si>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</si>
  <si>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</si>
  <si>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</si>
  <si>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</si>
  <si>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</si>
  <si>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</si>
  <si>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</si>
  <si>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</si>
  <si>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</si>
  <si>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</si>
  <si>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</si>
  <si>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</si>
  <si>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</si>
  <si>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</si>
  <si>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</si>
  <si>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</si>
  <si>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</si>
  <si>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</si>
  <si>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</si>
  <si>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</si>
  <si>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</si>
  <si>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</si>
  <si>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</si>
  <si>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</si>
  <si>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</si>
  <si>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</si>
  <si>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</si>
  <si>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</si>
  <si>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</si>
  <si>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</si>
  <si>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</si>
  <si>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</si>
  <si>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</si>
  <si>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</si>
  <si>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</si>
  <si>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</si>
  <si>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</si>
  <si>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</si>
  <si>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</si>
  <si>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</si>
  <si>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</si>
  <si>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</si>
  <si>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</si>
  <si>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</si>
  <si>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</si>
  <si>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</si>
  <si>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</si>
  <si>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</si>
  <si>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</si>
  <si>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</si>
  <si>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</si>
  <si>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</si>
  <si>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</si>
  <si>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</si>
  <si>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</si>
  <si>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</si>
  <si>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</si>
  <si>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</si>
  <si>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</si>
  <si>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</si>
  <si>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</si>
  <si>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</si>
  <si>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</si>
  <si>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</si>
  <si>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</si>
  <si>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</si>
  <si>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</si>
  <si>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</si>
  <si>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</si>
  <si>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</si>
  <si>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</si>
  <si>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</si>
  <si>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</si>
  <si>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</si>
  <si>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</si>
  <si>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</si>
  <si>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</si>
  <si>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</si>
  <si>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</si>
  <si>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</si>
  <si>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</si>
  <si>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</si>
  <si>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</si>
  <si>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</si>
  <si>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</si>
  <si>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</si>
  <si>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</si>
  <si>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</si>
  <si>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</si>
  <si>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</si>
  <si>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</si>
  <si>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</si>
  <si>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</si>
  <si>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</si>
  <si>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</si>
  <si>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</si>
  <si>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</si>
  <si>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</si>
  <si>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</si>
  <si>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</si>
  <si>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</si>
  <si>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</si>
  <si>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</si>
  <si>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</si>
  <si>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</si>
  <si>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</si>
  <si>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</si>
  <si>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</si>
  <si>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</si>
  <si>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</si>
  <si>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</si>
  <si>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</si>
  <si>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</si>
  <si>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</si>
  <si>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</si>
  <si>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</si>
  <si>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</si>
  <si>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</si>
  <si>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</si>
  <si>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</si>
  <si>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</si>
  <si>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</si>
  <si>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</si>
  <si>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</si>
  <si>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</si>
  <si>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</si>
  <si>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</si>
  <si>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</si>
  <si>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</si>
  <si>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</si>
  <si>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</si>
  <si>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</si>
  <si>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</si>
  <si>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</si>
  <si>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</si>
  <si>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</si>
  <si>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</si>
  <si>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</si>
  <si>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</si>
  <si>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</si>
  <si>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</si>
  <si>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</si>
  <si>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</si>
  <si>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</si>
  <si>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</si>
  <si>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</si>
  <si>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</si>
  <si>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</si>
  <si>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</si>
  <si>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</si>
  <si>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</si>
  <si>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</si>
  <si>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</si>
  <si>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</si>
  <si>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</si>
  <si>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</si>
  <si>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</si>
  <si>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</si>
  <si>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</si>
  <si>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</si>
  <si>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</si>
  <si>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</si>
  <si>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</si>
  <si>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</si>
  <si>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</si>
  <si>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</si>
  <si>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</si>
  <si>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</si>
  <si>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</si>
  <si>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</si>
  <si>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</si>
  <si>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</si>
  <si>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</si>
  <si>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</si>
  <si>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</si>
  <si>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</si>
  <si>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</si>
  <si>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</si>
  <si>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</si>
  <si>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</si>
  <si>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</si>
  <si>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</si>
  <si>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</si>
  <si>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</si>
  <si>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</si>
  <si>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</si>
  <si>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</si>
  <si>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</si>
  <si>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</si>
  <si>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</si>
  <si>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</si>
  <si>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</si>
  <si>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</si>
  <si>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</si>
  <si>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</si>
  <si>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</si>
  <si>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</si>
  <si>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</si>
  <si>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</si>
  <si>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</si>
  <si>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</si>
  <si>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</si>
  <si>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</si>
  <si>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</si>
  <si>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</si>
  <si>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</si>
  <si>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</si>
  <si>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</si>
  <si>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</si>
  <si>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</si>
  <si>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</si>
  <si>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</si>
  <si>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</si>
  <si>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</si>
  <si>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</si>
  <si>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</si>
  <si>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</si>
  <si>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</si>
  <si>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</si>
  <si>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</si>
  <si>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</si>
  <si>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</si>
  <si>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</si>
  <si>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</si>
  <si>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</si>
  <si>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</si>
  <si>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</si>
  <si>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</si>
  <si>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</si>
  <si>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</si>
  <si>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</si>
  <si>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</si>
  <si>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</si>
  <si>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</si>
  <si>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</si>
  <si>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</si>
  <si>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</si>
  <si>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</si>
  <si>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</si>
  <si>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</si>
  <si>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</si>
  <si>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</si>
  <si>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</si>
  <si>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</si>
  <si>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</si>
  <si>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</si>
  <si>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</si>
  <si>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</si>
  <si>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</si>
  <si>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</si>
  <si>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</si>
  <si>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</si>
  <si>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</si>
  <si>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</si>
  <si>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</si>
  <si>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</si>
  <si>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</si>
  <si>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</si>
  <si>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</si>
  <si>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</si>
  <si>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</si>
  <si>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</si>
  <si>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</si>
  <si>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</si>
  <si>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</si>
  <si>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</si>
  <si>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</si>
  <si>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</si>
  <si>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</si>
  <si>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</si>
  <si>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</si>
  <si>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</si>
  <si>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</si>
  <si>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</si>
  <si>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</si>
  <si>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</si>
  <si>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</si>
  <si>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</si>
  <si>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</si>
  <si>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</si>
  <si>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</si>
  <si>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</si>
  <si>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</si>
  <si>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</si>
  <si>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</si>
  <si>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</si>
  <si>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</si>
  <si>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</si>
  <si>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</si>
  <si>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</si>
  <si>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</si>
  <si>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</si>
  <si>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</si>
  <si>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</si>
  <si>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</si>
  <si>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</si>
  <si>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</si>
  <si>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</si>
  <si>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</si>
  <si>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</si>
  <si>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</si>
  <si>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</si>
  <si>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</si>
  <si>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</si>
  <si>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</si>
  <si>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</si>
  <si>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</si>
  <si>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</si>
  <si>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</si>
  <si>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</si>
  <si>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</si>
  <si>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</si>
  <si>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</si>
  <si>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</si>
  <si>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</si>
  <si>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</si>
  <si>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</si>
  <si>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</si>
  <si>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</si>
  <si>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</si>
  <si>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</si>
  <si>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</si>
  <si>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</si>
  <si>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</si>
  <si>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</si>
  <si>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</si>
  <si>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</si>
  <si>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</si>
  <si>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</si>
  <si>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</si>
  <si>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</si>
  <si>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</si>
  <si>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</si>
  <si>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</si>
  <si>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</si>
  <si>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</si>
  <si>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</si>
  <si>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</si>
  <si>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</si>
  <si>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</si>
  <si>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</si>
  <si>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</si>
  <si>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</si>
  <si>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</si>
  <si>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</si>
  <si>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</si>
  <si>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</si>
  <si>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</si>
  <si>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</si>
  <si>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</si>
  <si>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</si>
  <si>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</si>
  <si>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</si>
  <si>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</si>
  <si>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</si>
  <si>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</si>
  <si>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</si>
  <si>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</si>
  <si>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</si>
  <si>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</si>
  <si>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</si>
  <si>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</si>
  <si>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</si>
  <si>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</si>
  <si>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</si>
  <si>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</si>
  <si>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</si>
  <si>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</si>
  <si>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</si>
  <si>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</si>
  <si>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</si>
  <si>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</si>
  <si>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</si>
  <si>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</si>
  <si>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</si>
  <si>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</si>
  <si>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</si>
  <si>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</si>
  <si>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</si>
  <si>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</si>
  <si>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</si>
  <si>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</si>
  <si>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</si>
  <si>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</si>
  <si>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</si>
  <si>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</si>
  <si>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</si>
  <si>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</si>
  <si>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</si>
  <si>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</si>
  <si>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</si>
  <si>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</si>
  <si>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</si>
  <si>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</si>
  <si>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</si>
  <si>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</si>
  <si>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</si>
  <si>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</si>
  <si>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</si>
  <si>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</si>
  <si>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</si>
  <si>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</si>
  <si>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</si>
  <si>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</si>
  <si>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</si>
  <si>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</si>
  <si>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</si>
  <si>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</si>
  <si>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</si>
  <si>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</si>
  <si>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</si>
  <si>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</si>
  <si>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</si>
  <si>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</si>
  <si>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</si>
  <si>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</si>
  <si>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</si>
  <si>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</si>
  <si>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</si>
  <si>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</si>
  <si>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</si>
  <si>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</si>
  <si>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</si>
  <si>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</si>
  <si>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</si>
  <si>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</si>
  <si>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</si>
  <si>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</si>
  <si>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</si>
  <si>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</si>
  <si>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</si>
  <si>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</si>
  <si>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</si>
  <si>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</si>
  <si>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</si>
  <si>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</si>
  <si>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</si>
  <si>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</si>
  <si>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</si>
  <si>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</si>
  <si>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</si>
  <si>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</si>
  <si>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</si>
  <si>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</si>
  <si>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</si>
  <si>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</si>
  <si>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</si>
  <si>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</si>
  <si>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</si>
  <si>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</si>
  <si>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</si>
  <si>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</si>
  <si>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</si>
  <si>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</si>
  <si>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</si>
  <si>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</si>
  <si>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</si>
  <si>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</si>
  <si>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</si>
  <si>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</si>
  <si>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</si>
  <si>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</si>
  <si>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</si>
  <si>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</si>
  <si>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</si>
  <si>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</si>
  <si>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</si>
  <si>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</si>
  <si>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</si>
  <si>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</si>
  <si>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</si>
  <si>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</si>
  <si>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</si>
  <si>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</si>
  <si>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</si>
  <si>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</si>
  <si>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</si>
  <si>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</si>
  <si>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</si>
  <si>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</si>
  <si>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</si>
  <si>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</si>
  <si>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</si>
  <si>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</si>
  <si>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</si>
  <si>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</si>
  <si>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</si>
  <si>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</si>
  <si>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</si>
  <si>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</si>
  <si>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</si>
  <si>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</si>
  <si>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</si>
  <si>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</si>
  <si>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</si>
  <si>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</si>
  <si>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</si>
  <si>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</si>
  <si>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</si>
  <si>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</si>
  <si>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</si>
  <si>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</si>
  <si>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</si>
  <si>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</si>
  <si>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</si>
  <si>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</si>
  <si>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</si>
  <si>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</si>
  <si>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</si>
  <si>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</si>
  <si>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</si>
  <si>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</si>
  <si>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</si>
  <si>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</si>
  <si>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</si>
  <si>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</si>
  <si>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</si>
  <si>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</si>
  <si>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</si>
  <si>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</si>
  <si>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</si>
  <si>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</si>
  <si>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</si>
  <si>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</si>
  <si>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</si>
  <si>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</si>
  <si>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</si>
  <si>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</si>
  <si>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</si>
  <si>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</si>
  <si>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</si>
  <si>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</si>
  <si>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</si>
  <si>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</si>
  <si>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</si>
  <si>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</si>
  <si>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</si>
  <si>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</si>
  <si>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</si>
  <si>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</si>
  <si>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</si>
  <si>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</si>
  <si>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</si>
  <si>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</si>
  <si>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</si>
  <si>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</si>
  <si>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</si>
  <si>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</si>
  <si>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</si>
  <si>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</si>
  <si>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</si>
  <si>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</si>
  <si>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</si>
  <si>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</si>
  <si>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</si>
  <si>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</si>
  <si>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</si>
  <si>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</si>
  <si>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</si>
  <si>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</si>
  <si>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</si>
  <si>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</si>
  <si>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</si>
  <si>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</si>
  <si>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</si>
  <si>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</si>
  <si>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</si>
  <si>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</si>
  <si>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</si>
  <si>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</si>
  <si>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</si>
  <si>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</si>
  <si>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</si>
  <si>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</si>
  <si>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</si>
  <si>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</si>
  <si>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</si>
  <si>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</si>
  <si>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</si>
  <si>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</si>
  <si>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</si>
  <si>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</si>
  <si>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</si>
  <si>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</si>
  <si>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</si>
  <si>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</si>
  <si>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</si>
  <si>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</si>
  <si>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</si>
  <si>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</si>
  <si>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</si>
  <si>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</si>
  <si>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</si>
  <si>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</si>
  <si>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</si>
  <si>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</si>
  <si>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</si>
  <si>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</si>
  <si>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</si>
  <si>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</si>
  <si>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</si>
  <si>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</si>
  <si>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</si>
  <si>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</si>
  <si>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</si>
  <si>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</si>
  <si>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</si>
  <si>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</si>
  <si>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</si>
  <si>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</si>
  <si>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</si>
  <si>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</si>
  <si>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</si>
  <si>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</si>
  <si>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</si>
  <si>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</si>
  <si>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</si>
  <si>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</si>
  <si>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</si>
  <si>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</si>
  <si>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</si>
  <si>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</si>
  <si>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</si>
  <si>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</si>
  <si>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</si>
  <si>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</si>
  <si>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</si>
  <si>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</si>
  <si>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</si>
  <si>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</si>
  <si>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</si>
  <si>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</si>
  <si>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</si>
  <si>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</si>
  <si>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</si>
  <si>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</si>
  <si>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</si>
  <si>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</si>
  <si>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</si>
  <si>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</si>
  <si>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</si>
  <si>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</si>
  <si>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</si>
  <si>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</si>
  <si>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</si>
  <si>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</si>
  <si>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</si>
  <si>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</si>
  <si>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</si>
  <si>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</si>
  <si>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</si>
  <si>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</si>
  <si>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</si>
  <si>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</si>
  <si>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</si>
  <si>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</si>
  <si>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</si>
  <si>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</si>
  <si>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</si>
  <si>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</si>
  <si>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</si>
  <si>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</si>
  <si>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</si>
  <si>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</si>
  <si>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</si>
  <si>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</si>
  <si>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</si>
  <si>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</si>
  <si>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</si>
  <si>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</si>
  <si>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</si>
  <si>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</si>
  <si>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</si>
  <si>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</si>
  <si>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</si>
  <si>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</si>
  <si>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</si>
  <si>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</si>
  <si>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</si>
  <si>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</si>
  <si>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</si>
  <si>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</si>
  <si>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</si>
  <si>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</si>
  <si>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</si>
  <si>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</si>
  <si>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</si>
  <si>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</si>
  <si>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</si>
  <si>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</si>
  <si>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</si>
  <si>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</si>
  <si>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</si>
  <si>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</si>
  <si>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</si>
  <si>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</si>
  <si>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</si>
  <si>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</si>
  <si>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</si>
  <si>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</si>
  <si>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</si>
  <si>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</si>
  <si>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</si>
  <si>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</si>
  <si>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</si>
  <si>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</si>
  <si>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</si>
  <si>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</si>
  <si>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</si>
  <si>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</si>
  <si>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</si>
  <si>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</si>
  <si>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</si>
  <si>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</si>
  <si>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</si>
  <si>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</si>
  <si>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</si>
  <si>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</si>
  <si>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</si>
  <si>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</si>
  <si>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</si>
  <si>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</si>
  <si>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</si>
  <si>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</si>
  <si>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</si>
  <si>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</si>
  <si>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</si>
  <si>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</si>
  <si>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</si>
  <si>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</si>
  <si>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</si>
  <si>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</si>
  <si>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</si>
  <si>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</si>
  <si>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</si>
  <si>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</si>
  <si>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</si>
  <si>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</si>
  <si>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</si>
  <si>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</si>
  <si>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</si>
  <si>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</si>
  <si>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</si>
  <si>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</si>
  <si>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</si>
  <si>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</si>
  <si>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</si>
  <si>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</si>
  <si>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</si>
  <si>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</si>
  <si>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</si>
  <si>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</si>
  <si>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</si>
  <si>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</si>
  <si>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</si>
  <si>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</si>
  <si>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</si>
  <si>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</si>
  <si>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</si>
  <si>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</si>
  <si>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</si>
  <si>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</si>
  <si>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</si>
  <si>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</si>
  <si>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</si>
  <si>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</si>
  <si>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</si>
  <si>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</si>
  <si>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</si>
  <si>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</si>
  <si>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</si>
  <si>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</si>
  <si>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</si>
  <si>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</si>
  <si>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</si>
  <si>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</si>
  <si>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</si>
  <si>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</si>
  <si>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</si>
  <si>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</si>
  <si>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</si>
  <si>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</si>
  <si>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</si>
  <si>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</si>
  <si>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</si>
  <si>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</si>
  <si>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</si>
  <si>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</si>
  <si>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</si>
  <si>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</si>
  <si>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</si>
  <si>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</si>
  <si>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</si>
  <si>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</si>
  <si>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</si>
  <si>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</si>
  <si>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</si>
  <si>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</si>
  <si>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</si>
  <si>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</si>
  <si>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</si>
  <si>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</si>
  <si>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</si>
  <si>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</si>
  <si>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</si>
  <si>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</si>
  <si>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</si>
  <si>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</si>
  <si>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</si>
  <si>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</si>
  <si>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</si>
  <si>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</si>
  <si>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</si>
  <si>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</si>
  <si>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</si>
  <si>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</si>
  <si>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</si>
  <si>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</si>
  <si>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</si>
  <si>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</si>
  <si>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</si>
  <si>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</si>
  <si>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</si>
  <si>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</si>
  <si>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</si>
  <si>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</si>
  <si>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</si>
  <si>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</si>
  <si>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</si>
  <si>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</si>
  <si>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</si>
  <si>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</si>
  <si>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</si>
  <si>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</si>
  <si>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</si>
  <si>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</si>
  <si>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</si>
  <si>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</si>
  <si>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</si>
  <si>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</si>
  <si>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</si>
  <si>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</si>
  <si>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</si>
  <si>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</si>
  <si>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</si>
  <si>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</si>
  <si>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</si>
  <si>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</si>
  <si>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</si>
  <si>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</si>
  <si>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</si>
  <si>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</si>
  <si>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</si>
  <si>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</si>
  <si>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</si>
  <si>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</si>
  <si>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</si>
  <si>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</si>
  <si>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</si>
  <si>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</si>
  <si>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</si>
  <si>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</si>
  <si>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</si>
  <si>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</si>
  <si>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</si>
  <si>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</si>
  <si>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</si>
  <si>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</si>
  <si>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</si>
  <si>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</si>
  <si>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</si>
  <si>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</si>
  <si>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</si>
  <si>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</si>
  <si>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</si>
  <si>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</si>
  <si>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</si>
  <si>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</si>
  <si>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</si>
  <si>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</si>
  <si>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</si>
  <si>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</si>
  <si>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</si>
  <si>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</si>
  <si>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</si>
  <si>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</si>
  <si>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</si>
  <si>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</si>
  <si>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</si>
  <si>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</si>
  <si>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</si>
  <si>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</si>
  <si>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</si>
  <si>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</si>
  <si>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</si>
  <si>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</si>
  <si>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</si>
  <si>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</si>
  <si>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</si>
  <si>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</si>
  <si>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</si>
  <si>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</si>
  <si>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</si>
  <si>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</si>
  <si>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</si>
  <si>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</si>
  <si>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</si>
  <si>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</si>
  <si>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</si>
  <si>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</si>
  <si>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</si>
  <si>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</si>
  <si>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</si>
  <si>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</si>
  <si>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</si>
  <si>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</si>
  <si>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</si>
  <si>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</si>
  <si>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</si>
  <si>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</si>
  <si>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</si>
  <si>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</si>
  <si>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</si>
  <si>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</si>
  <si>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</si>
  <si>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</si>
  <si>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</si>
  <si>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</si>
  <si>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</si>
  <si>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</si>
  <si>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</si>
  <si>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</si>
  <si>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</si>
  <si>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</si>
  <si>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</si>
  <si>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</si>
  <si>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</si>
  <si>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</si>
  <si>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</si>
  <si>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</si>
  <si>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</si>
  <si>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</si>
  <si>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</si>
  <si>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</si>
  <si>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</si>
  <si>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</si>
  <si>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</si>
  <si>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</si>
  <si>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</si>
  <si>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</si>
  <si>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</si>
  <si>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</si>
  <si>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</si>
  <si>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</si>
  <si>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</si>
  <si>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</si>
  <si>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</si>
  <si>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</si>
  <si>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</si>
  <si>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</si>
  <si>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</si>
  <si>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</si>
  <si>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</si>
  <si>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</si>
  <si>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</si>
  <si>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</si>
  <si>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</si>
  <si>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</si>
  <si>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</si>
  <si>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</si>
  <si>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</si>
  <si>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</si>
  <si>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</si>
  <si>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</si>
  <si>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</si>
  <si>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</si>
  <si>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</si>
  <si>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</si>
  <si>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</si>
  <si>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</si>
  <si>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</si>
  <si>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</si>
  <si>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</si>
  <si>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</si>
  <si>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</si>
  <si>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</si>
  <si>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</si>
  <si>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</si>
  <si>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</si>
  <si>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</si>
  <si>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</si>
  <si>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</si>
  <si>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</si>
  <si>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</si>
  <si>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</si>
  <si>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</si>
  <si>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</si>
  <si>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</si>
  <si>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</si>
  <si>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</si>
  <si>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</si>
  <si>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</si>
  <si>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</si>
  <si>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</si>
  <si>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</si>
  <si>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</si>
  <si>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</si>
  <si>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</si>
  <si>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</si>
  <si>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</si>
  <si>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</si>
  <si>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</si>
  <si>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</si>
  <si>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</si>
  <si>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</si>
  <si>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</si>
  <si>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</si>
  <si>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</si>
  <si>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</si>
  <si>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</si>
  <si>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</si>
  <si>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</si>
  <si>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</si>
  <si>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</si>
  <si>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</si>
  <si>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</si>
  <si>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</si>
  <si>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</si>
  <si>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</si>
  <si>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</si>
  <si>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</si>
  <si>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</si>
  <si>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</si>
  <si>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</si>
  <si>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</si>
  <si>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</si>
  <si>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</si>
  <si>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</si>
  <si>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</si>
  <si>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</si>
  <si>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</si>
  <si>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</si>
  <si>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</si>
  <si>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</si>
  <si>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</si>
  <si>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</si>
  <si>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</si>
  <si>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</si>
  <si>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</si>
  <si>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</si>
  <si>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</si>
  <si>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</si>
  <si>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</si>
  <si>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</si>
  <si>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</si>
  <si>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</si>
  <si>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</si>
  <si>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</si>
  <si>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</si>
  <si>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</si>
  <si>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</si>
  <si>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</si>
  <si>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</si>
  <si>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</si>
  <si>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</si>
  <si>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</si>
  <si>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</si>
  <si>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</si>
  <si>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</si>
  <si>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</si>
  <si>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</si>
  <si>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</si>
  <si>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</si>
  <si>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</si>
  <si>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</si>
  <si>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</si>
  <si>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</si>
  <si>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</si>
  <si>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</si>
  <si>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</si>
  <si>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</si>
  <si>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</si>
  <si>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</si>
  <si>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</si>
  <si>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</si>
  <si>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</si>
  <si>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</si>
  <si>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</si>
  <si>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</si>
  <si>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</si>
  <si>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</si>
  <si>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</si>
  <si>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</si>
  <si>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</si>
  <si>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</si>
  <si>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</si>
  <si>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</si>
  <si>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</si>
  <si>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</si>
  <si>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</si>
  <si>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</si>
  <si>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</si>
  <si>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</si>
  <si>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</si>
  <si>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</si>
  <si>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</si>
  <si>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</si>
  <si>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</si>
  <si>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</si>
  <si>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</si>
  <si>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</si>
  <si>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</si>
  <si>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</si>
  <si>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</si>
  <si>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</si>
  <si>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</si>
  <si>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</si>
  <si>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</si>
  <si>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</si>
  <si>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</si>
  <si>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</si>
  <si>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</si>
  <si>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</si>
  <si>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</si>
  <si>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</si>
  <si>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</si>
  <si>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</si>
  <si>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</si>
  <si>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</si>
  <si>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</si>
  <si>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</si>
  <si>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</si>
  <si>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</si>
  <si>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</si>
  <si>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</si>
  <si>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</si>
  <si>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</si>
  <si>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</si>
  <si>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</si>
  <si>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</si>
  <si>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</si>
  <si>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</si>
  <si>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</si>
  <si>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</si>
  <si>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</si>
  <si>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</si>
  <si>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</si>
  <si>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</si>
  <si>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</si>
  <si>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</si>
  <si>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</si>
  <si>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</si>
  <si>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</si>
  <si>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</si>
  <si>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</si>
  <si>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</si>
  <si>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</si>
  <si>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</si>
  <si>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</si>
  <si>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</si>
  <si>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</si>
  <si>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</si>
  <si>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</si>
  <si>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</si>
  <si>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</si>
  <si>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</si>
  <si>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</si>
  <si>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</si>
  <si>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</si>
  <si>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</si>
  <si>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</si>
  <si>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</si>
  <si>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</si>
  <si>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</si>
  <si>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</si>
  <si>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</si>
  <si>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</si>
  <si>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</si>
  <si>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</si>
  <si>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</si>
  <si>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</si>
  <si>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</si>
  <si>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</si>
  <si>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</si>
  <si>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</si>
  <si>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</si>
  <si>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</si>
  <si>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</si>
  <si>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</si>
  <si>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</si>
  <si>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</si>
  <si>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</si>
  <si>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</si>
  <si>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</si>
  <si>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</si>
  <si>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</si>
  <si>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</si>
  <si>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</si>
  <si>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</si>
  <si>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</si>
  <si>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</si>
  <si>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</si>
  <si>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</si>
  <si>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</si>
  <si>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</si>
  <si>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</si>
  <si>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</si>
  <si>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</si>
  <si>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</si>
  <si>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</si>
  <si>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</si>
  <si>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</si>
  <si>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</si>
  <si>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</si>
  <si>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</si>
  <si>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</si>
  <si>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</si>
  <si>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</si>
  <si>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</si>
  <si>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</si>
  <si>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</si>
  <si>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</si>
  <si>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</si>
  <si>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</si>
  <si>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</si>
  <si>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</si>
  <si>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</si>
  <si>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</si>
  <si>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</si>
  <si>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</si>
  <si>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</si>
  <si>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</si>
  <si>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</si>
  <si>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</si>
  <si>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</si>
  <si>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</si>
  <si>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</si>
  <si>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</si>
  <si>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</si>
  <si>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</si>
  <si>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</si>
  <si>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</si>
  <si>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</si>
  <si>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</si>
  <si>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</si>
  <si>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</si>
  <si>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</si>
  <si>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</si>
  <si>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</si>
  <si>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</si>
  <si>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</si>
  <si>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</si>
  <si>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</si>
  <si>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</si>
  <si>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</si>
  <si>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</si>
  <si>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</si>
  <si>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</si>
  <si>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</si>
  <si>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</si>
  <si>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</si>
  <si>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</si>
  <si>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</si>
  <si>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</si>
  <si>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</si>
  <si>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</si>
  <si>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</si>
  <si>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</si>
  <si>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</si>
  <si>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</si>
  <si>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</si>
  <si>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</si>
  <si>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</si>
  <si>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</si>
  <si>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</si>
  <si>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</si>
  <si>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</si>
  <si>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</si>
  <si>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</si>
  <si>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</si>
  <si>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</si>
  <si>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</si>
  <si>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</si>
  <si>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</si>
  <si>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</si>
  <si>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</si>
  <si>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</si>
  <si>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</si>
  <si>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</si>
  <si>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</si>
  <si>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</si>
  <si>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</si>
  <si>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</si>
  <si>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</si>
  <si>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</si>
  <si>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</si>
  <si>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</si>
  <si>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</si>
  <si>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</si>
  <si>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</si>
  <si>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</si>
  <si>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</si>
  <si>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</si>
  <si>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</si>
  <si>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</si>
  <si>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</si>
  <si>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</si>
  <si>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</si>
  <si>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</si>
  <si>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</si>
  <si>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</si>
  <si>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</si>
  <si>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</si>
  <si>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</si>
  <si>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</si>
  <si>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</si>
  <si>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</si>
  <si>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</si>
  <si>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</si>
  <si>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</si>
  <si>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</si>
  <si>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</si>
  <si>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</si>
  <si>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</si>
  <si>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</si>
  <si>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</si>
  <si>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</si>
  <si>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</si>
  <si>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</si>
  <si>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</si>
  <si>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</si>
  <si>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</si>
  <si>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</si>
  <si>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</si>
  <si>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</si>
  <si>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</si>
  <si>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</si>
  <si>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</si>
  <si>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</si>
  <si>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</si>
  <si>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</si>
  <si>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</si>
  <si>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</si>
  <si>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</si>
  <si>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</si>
  <si>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</si>
  <si>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</si>
  <si>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</si>
  <si>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</si>
  <si>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</si>
  <si>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</si>
  <si>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</si>
  <si>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</si>
  <si>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</si>
  <si>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</si>
  <si>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</si>
  <si>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</si>
  <si>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</si>
  <si>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</si>
  <si>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</si>
  <si>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</si>
  <si>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</si>
  <si>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</si>
  <si>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</si>
  <si>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</si>
  <si>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</si>
  <si>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</si>
  <si>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</si>
  <si>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</si>
  <si>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</si>
  <si>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</si>
  <si>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</si>
  <si>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</si>
  <si>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</si>
  <si>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</si>
  <si>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</si>
  <si>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</si>
  <si>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</si>
  <si>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</si>
  <si>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</si>
  <si>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</si>
  <si>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</si>
  <si>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</si>
  <si>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</si>
  <si>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</si>
  <si>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</si>
  <si>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</si>
  <si>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</si>
  <si>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</si>
  <si>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</si>
  <si>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</si>
  <si>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</si>
  <si>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</si>
  <si>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</si>
  <si>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</si>
  <si>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</si>
  <si>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</si>
  <si>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</si>
  <si>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</si>
  <si>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</si>
  <si>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</si>
  <si>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</si>
  <si>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</si>
  <si>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</si>
  <si>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</si>
  <si>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</si>
  <si>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</si>
  <si>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</si>
  <si>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</si>
  <si>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</si>
  <si>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</si>
  <si>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</si>
  <si>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</si>
  <si>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</si>
  <si>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</si>
  <si>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</si>
  <si>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</si>
  <si>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</si>
  <si>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</si>
  <si>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</si>
  <si>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</si>
  <si>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</si>
  <si>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</si>
  <si>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</si>
  <si>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</si>
  <si>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</si>
  <si>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</si>
  <si>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</si>
  <si>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</si>
  <si>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</si>
  <si>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</si>
  <si>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</si>
  <si>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</si>
  <si>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</si>
  <si>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</si>
  <si>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</si>
  <si>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</si>
  <si>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</si>
  <si>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</si>
  <si>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</si>
  <si>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</si>
  <si>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</si>
  <si>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</si>
  <si>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</si>
  <si>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</si>
  <si>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</si>
  <si>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</si>
  <si>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</si>
  <si>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</si>
  <si>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</si>
  <si>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</si>
  <si>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</si>
  <si>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</si>
  <si>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</si>
  <si>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</si>
  <si>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</si>
  <si>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</si>
  <si>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</si>
  <si>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</si>
  <si>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</si>
  <si>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</si>
  <si>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</si>
  <si>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</si>
  <si>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</si>
  <si>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</si>
  <si>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</si>
  <si>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</si>
  <si>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</si>
  <si>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</si>
  <si>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</si>
  <si>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</si>
  <si>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</si>
  <si>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</si>
  <si>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</si>
  <si>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</si>
  <si>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</si>
  <si>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</si>
  <si>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</si>
  <si>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</si>
  <si>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</si>
  <si>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</si>
  <si>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</si>
  <si>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</si>
  <si>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</si>
  <si>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</si>
  <si>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</si>
  <si>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</si>
  <si>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</si>
  <si>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</si>
  <si>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</si>
  <si>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</si>
  <si>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</si>
  <si>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</si>
  <si>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</si>
  <si>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</si>
  <si>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</si>
  <si>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</si>
  <si>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</si>
  <si>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</si>
  <si>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</si>
  <si>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</si>
  <si>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</si>
  <si>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</si>
  <si>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</si>
  <si>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</si>
  <si>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</si>
  <si>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</si>
  <si>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</si>
  <si>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</si>
  <si>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</si>
  <si>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</si>
  <si>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</si>
  <si>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</si>
  <si>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</si>
  <si>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</si>
  <si>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</si>
  <si>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</si>
  <si>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</si>
  <si>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</si>
  <si>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</si>
  <si>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</si>
  <si>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</si>
  <si>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</si>
  <si>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</si>
  <si>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</si>
  <si>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</si>
  <si>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</si>
  <si>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</si>
  <si>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</si>
  <si>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</si>
  <si>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</si>
  <si>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</si>
  <si>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</si>
  <si>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</si>
  <si>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</si>
  <si>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</si>
  <si>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</si>
  <si>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</si>
  <si>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</si>
  <si>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</si>
  <si>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</si>
  <si>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</si>
  <si>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</si>
  <si>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</si>
  <si>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</si>
  <si>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</si>
  <si>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</si>
  <si>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</si>
  <si>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</si>
  <si>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</si>
  <si>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</si>
  <si>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</si>
  <si>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</si>
  <si>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</si>
  <si>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</si>
  <si>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</si>
  <si>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</si>
  <si>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</si>
  <si>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</si>
  <si>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</si>
  <si>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</si>
  <si>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</si>
  <si>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</si>
  <si>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</si>
  <si>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</si>
  <si>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</si>
  <si>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</si>
  <si>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</si>
  <si>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</si>
  <si>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</si>
  <si>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</si>
  <si>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</si>
  <si>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</si>
  <si>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</si>
  <si>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</si>
  <si>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</si>
  <si>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</si>
  <si>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</si>
  <si>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</si>
  <si>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</si>
  <si>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</si>
  <si>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</si>
  <si>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</si>
  <si>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</si>
  <si>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</si>
  <si>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</si>
  <si>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</si>
  <si>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</si>
  <si>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</si>
  <si>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</si>
  <si>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</si>
  <si>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</si>
  <si>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</si>
  <si>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</si>
  <si>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</si>
  <si>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</si>
  <si>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</si>
  <si>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</si>
  <si>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</si>
  <si>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</si>
  <si>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</si>
  <si>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</si>
  <si>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</si>
  <si>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</si>
  <si>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</si>
  <si>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</si>
  <si>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</si>
  <si>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</si>
  <si>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</si>
  <si>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</si>
  <si>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</si>
  <si>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</si>
  <si>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</si>
  <si>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</si>
  <si>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</si>
  <si>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</si>
  <si>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</si>
  <si>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</si>
  <si>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</si>
  <si>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</si>
  <si>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</si>
  <si>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</si>
  <si>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</si>
  <si>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</si>
  <si>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</si>
  <si>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</si>
  <si>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</si>
  <si>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</si>
  <si>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</si>
  <si>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</si>
  <si>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</si>
  <si>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</si>
  <si>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</si>
  <si>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</si>
  <si>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</si>
  <si>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</si>
  <si>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</si>
  <si>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</si>
  <si>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</si>
  <si>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</si>
  <si>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</si>
  <si>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</si>
  <si>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</si>
  <si>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</si>
  <si>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</si>
  <si>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</si>
  <si>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</si>
  <si>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</si>
  <si>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</si>
  <si>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</si>
  <si>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</si>
  <si>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</si>
  <si>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</si>
  <si>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</si>
  <si>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</si>
  <si>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</si>
  <si>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</si>
  <si>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</si>
  <si>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</si>
  <si>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</si>
  <si>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</si>
  <si>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</si>
  <si>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</si>
  <si>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</si>
  <si>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</si>
  <si>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</si>
  <si>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</si>
  <si>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</si>
  <si>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</si>
  <si>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</si>
  <si>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</si>
  <si>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</si>
  <si>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</si>
  <si>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</si>
  <si>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</si>
  <si>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</si>
  <si>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</si>
  <si>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</si>
  <si>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</si>
  <si>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</si>
  <si>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</si>
  <si>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</si>
  <si>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</si>
  <si>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</si>
  <si>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</si>
  <si>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</si>
  <si>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</si>
  <si>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</si>
  <si>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</si>
  <si>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</si>
  <si>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</si>
  <si>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</si>
  <si>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</si>
  <si>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</si>
  <si>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</si>
  <si>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</si>
  <si>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</si>
  <si>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</si>
  <si>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</si>
  <si>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</si>
  <si>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</si>
  <si>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</si>
  <si>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</si>
  <si>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</si>
  <si>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</si>
  <si>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</si>
  <si>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</si>
  <si>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</si>
  <si>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</si>
  <si>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</si>
  <si>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</si>
  <si>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</si>
  <si>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</si>
  <si>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</si>
  <si>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</si>
  <si>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</si>
  <si>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</si>
  <si>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</si>
  <si>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</si>
  <si>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</si>
  <si>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</si>
  <si>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</si>
  <si>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</si>
  <si>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</si>
  <si>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</si>
  <si>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</si>
  <si>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</si>
  <si>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</si>
  <si>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</si>
  <si>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</si>
  <si>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</si>
  <si>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</si>
  <si>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</si>
  <si>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</si>
  <si>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</si>
  <si>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</si>
  <si>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</si>
  <si>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</si>
  <si>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</si>
  <si>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</si>
  <si>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</si>
  <si>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</si>
  <si>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</si>
  <si>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</si>
  <si>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</si>
  <si>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</si>
  <si>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</si>
  <si>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</si>
  <si>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</si>
  <si>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</si>
  <si>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</si>
  <si>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</si>
  <si>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</si>
  <si>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</si>
  <si>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</si>
  <si>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</si>
  <si>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</si>
  <si>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</si>
  <si>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</si>
  <si>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</si>
  <si>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</si>
  <si>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</si>
  <si>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</si>
  <si>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</si>
  <si>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</si>
  <si>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</si>
  <si>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</si>
  <si>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</si>
  <si>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</si>
  <si>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</si>
  <si>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</si>
  <si>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</si>
  <si>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</si>
  <si>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</si>
  <si>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</si>
  <si>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</si>
  <si>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</si>
  <si>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</si>
  <si>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</si>
  <si>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</si>
  <si>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</si>
  <si>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</si>
  <si>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</si>
  <si>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</si>
  <si>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</si>
  <si>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</si>
  <si>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</si>
  <si>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</si>
  <si>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</si>
  <si>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</si>
  <si>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</si>
  <si>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</si>
  <si>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</si>
  <si>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</si>
  <si>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</si>
  <si>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</si>
  <si>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</si>
  <si>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</si>
  <si>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</si>
  <si>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</si>
  <si>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</si>
  <si>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</si>
  <si>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</si>
  <si>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</si>
  <si>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</si>
  <si>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</si>
  <si>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</si>
  <si>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</si>
  <si>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</si>
  <si>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</si>
  <si>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</si>
  <si>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</si>
  <si>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</si>
  <si>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</si>
  <si>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</si>
  <si>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</si>
  <si>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</si>
  <si>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</si>
  <si>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</si>
  <si>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</si>
  <si>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</si>
  <si>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</si>
  <si>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</si>
  <si>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</si>
  <si>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</si>
  <si>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</si>
  <si>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</si>
  <si>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</si>
  <si>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</si>
  <si>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</si>
  <si>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</si>
  <si>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</si>
  <si>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</si>
  <si>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</si>
  <si>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</si>
  <si>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</si>
  <si>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</si>
  <si>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</si>
  <si>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</si>
  <si>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</si>
  <si>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</si>
  <si>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</si>
  <si>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</si>
  <si>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</si>
  <si>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</si>
  <si>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</si>
  <si>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</si>
  <si>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</si>
  <si>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</si>
  <si>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</si>
  <si>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</si>
  <si>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</si>
  <si>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</si>
  <si>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</si>
  <si>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</si>
  <si>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</si>
  <si>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</si>
  <si>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</si>
  <si>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</si>
  <si>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</si>
  <si>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</si>
  <si>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</si>
  <si>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</si>
  <si>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</si>
  <si>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</si>
  <si>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</si>
  <si>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</si>
  <si>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</si>
  <si>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</si>
  <si>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</si>
  <si>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</si>
  <si>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</si>
  <si>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</si>
  <si>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</si>
  <si>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</si>
  <si>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</si>
  <si>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</si>
  <si>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</si>
  <si>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</si>
  <si>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</si>
  <si>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</si>
  <si>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</si>
  <si>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</si>
  <si>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</si>
  <si>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</si>
  <si>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</si>
  <si>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</si>
  <si>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</si>
  <si>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</si>
  <si>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</si>
  <si>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</si>
  <si>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</si>
  <si>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</si>
  <si>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</si>
  <si>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</si>
  <si>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</si>
  <si>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</si>
  <si>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</si>
  <si>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</si>
  <si>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</si>
  <si>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</si>
  <si>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</si>
  <si>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</si>
  <si>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</si>
  <si>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</si>
  <si>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</si>
  <si>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</si>
  <si>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</si>
  <si>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</si>
  <si>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</si>
  <si>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</si>
  <si>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</si>
  <si>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</si>
  <si>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</si>
  <si>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</si>
  <si>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</si>
  <si>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</si>
  <si>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</si>
  <si>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</si>
  <si>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</si>
  <si>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</si>
  <si>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</si>
  <si>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</si>
  <si>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</si>
  <si>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</si>
  <si>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</si>
  <si>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</si>
  <si>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</si>
  <si>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</si>
  <si>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</si>
  <si>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</si>
  <si>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</si>
  <si>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</si>
  <si>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</si>
  <si>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</si>
  <si>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</si>
  <si>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</si>
  <si>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</si>
  <si>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</si>
  <si>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</si>
  <si>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</si>
  <si>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</si>
  <si>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</si>
  <si>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</si>
  <si>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</si>
  <si>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</si>
  <si>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</si>
  <si>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</si>
  <si>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</si>
  <si>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</si>
  <si>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</si>
  <si>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</si>
  <si>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</si>
  <si>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</si>
  <si>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</si>
  <si>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</si>
  <si>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</si>
  <si>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</si>
  <si>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</si>
  <si>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</si>
  <si>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</si>
  <si>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</si>
  <si>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</si>
  <si>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</si>
  <si>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</si>
  <si>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</si>
  <si>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</si>
  <si>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</si>
  <si>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</si>
  <si>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</si>
  <si>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</si>
  <si>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</si>
  <si>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</si>
  <si>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</si>
  <si>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</si>
  <si>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</si>
  <si>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</si>
  <si>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</si>
  <si>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</si>
  <si>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</si>
  <si>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</si>
  <si>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</si>
  <si>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</si>
  <si>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</si>
  <si>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</si>
  <si>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</si>
  <si>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</si>
  <si>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</si>
  <si>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</si>
  <si>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</si>
  <si>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</si>
  <si>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</si>
  <si>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</si>
  <si>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</si>
  <si>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</si>
  <si>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</si>
  <si>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</si>
  <si>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</si>
  <si>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</si>
  <si>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</si>
  <si>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</si>
  <si>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</si>
  <si>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</si>
  <si>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</si>
  <si>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</si>
  <si>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</si>
  <si>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</si>
  <si>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</si>
  <si>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</si>
  <si>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</si>
  <si>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</si>
  <si>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</si>
  <si>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</si>
  <si>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</si>
  <si>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</si>
  <si>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</si>
  <si>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</si>
  <si>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</si>
  <si>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</si>
  <si>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</si>
  <si>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</si>
  <si>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</si>
  <si>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</si>
  <si>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</si>
  <si>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</si>
  <si>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</si>
  <si>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</si>
  <si>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</si>
  <si>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</si>
  <si>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</si>
  <si>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</si>
  <si>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</si>
  <si>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</si>
  <si>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</si>
  <si>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</si>
  <si>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</si>
  <si>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</si>
  <si>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</si>
  <si>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</si>
  <si>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</si>
  <si>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</si>
  <si>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</si>
  <si>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</si>
  <si>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</si>
  <si>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</si>
  <si>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</si>
  <si>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</si>
  <si>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</si>
  <si>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</si>
  <si>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</si>
  <si>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</si>
  <si>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</si>
  <si>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</si>
  <si>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</si>
  <si>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</si>
  <si>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</si>
  <si>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</si>
  <si>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</si>
  <si>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</si>
  <si>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</si>
  <si>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</si>
  <si>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</si>
  <si>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</si>
  <si>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</si>
  <si>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</si>
  <si>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</si>
  <si>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</si>
  <si>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</si>
  <si>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</si>
  <si>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</si>
  <si>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</si>
  <si>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</si>
  <si>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</si>
  <si>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</si>
  <si>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</si>
  <si>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</si>
  <si>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</si>
  <si>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</si>
  <si>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</si>
  <si>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</si>
  <si>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</si>
  <si>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</si>
  <si>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</si>
  <si>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</si>
  <si>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</si>
  <si>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</si>
  <si>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</si>
  <si>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</si>
  <si>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</si>
  <si>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</si>
  <si>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</si>
  <si>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</si>
  <si>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</si>
  <si>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</si>
  <si>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</si>
  <si>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</si>
  <si>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</si>
  <si>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</si>
  <si>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</si>
  <si>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</si>
  <si>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</si>
  <si>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</si>
  <si>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</si>
  <si>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</si>
  <si>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</si>
  <si>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</si>
  <si>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</si>
  <si>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</si>
  <si>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</si>
  <si>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</si>
  <si>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</si>
  <si>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</si>
  <si>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</si>
  <si>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</si>
  <si>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</si>
  <si>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</si>
  <si>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</si>
  <si>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</si>
  <si>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</si>
  <si>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</si>
  <si>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</si>
  <si>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</si>
  <si>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</si>
  <si>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</si>
  <si>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</si>
  <si>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</si>
  <si>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</si>
  <si>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</si>
  <si>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</si>
  <si>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</si>
  <si>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</si>
  <si>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</si>
  <si>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</si>
  <si>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</si>
  <si>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</si>
  <si>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</si>
  <si>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</si>
  <si>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</si>
  <si>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</si>
  <si>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</si>
  <si>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</si>
  <si>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</si>
  <si>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</si>
  <si>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</si>
  <si>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</si>
  <si>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</si>
  <si>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</si>
  <si>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</si>
  <si>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</si>
  <si>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</si>
  <si>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</si>
  <si>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</si>
  <si>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</si>
  <si>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</si>
  <si>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</si>
  <si>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</si>
  <si>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</si>
  <si>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</si>
  <si>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</si>
  <si>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</si>
  <si>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</si>
  <si>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</si>
  <si>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</si>
  <si>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</si>
  <si>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</si>
  <si>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</si>
  <si>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</si>
  <si>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</si>
  <si>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</si>
  <si>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</si>
  <si>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</si>
  <si>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</si>
  <si>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</si>
  <si>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</si>
  <si>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</si>
  <si>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</si>
  <si>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</si>
  <si>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</si>
  <si>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</si>
  <si>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</si>
  <si>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</si>
  <si>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</si>
  <si>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</si>
  <si>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</si>
  <si>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</si>
  <si>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</si>
  <si>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</si>
  <si>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</si>
  <si>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</si>
  <si>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</si>
  <si>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</si>
  <si>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</si>
  <si>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</si>
  <si>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</si>
  <si>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</si>
  <si>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</si>
  <si>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</si>
  <si>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</si>
  <si>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</si>
  <si>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</si>
  <si>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</si>
  <si>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</si>
  <si>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</si>
  <si>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</si>
  <si>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</si>
  <si>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</si>
  <si>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</si>
  <si>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</si>
  <si>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</si>
  <si>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</si>
  <si>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</si>
  <si>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</si>
  <si>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</si>
  <si>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</si>
  <si>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</si>
  <si>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</si>
  <si>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</si>
  <si>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</si>
  <si>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</si>
  <si>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</si>
  <si>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</si>
  <si>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</si>
  <si>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</si>
  <si>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</si>
  <si>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</si>
  <si>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</si>
  <si>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</si>
  <si>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</si>
  <si>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</si>
  <si>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</si>
  <si>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</si>
  <si>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</si>
  <si>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</si>
  <si>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</si>
  <si>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</si>
  <si>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</si>
  <si>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</si>
  <si>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</si>
  <si>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</si>
  <si>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</si>
  <si>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</si>
  <si>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</si>
  <si>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</si>
  <si>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</si>
  <si>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</si>
  <si>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</si>
  <si>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</si>
  <si>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</si>
  <si>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</t>
  </si>
  <si>
    <t>Upper Quartile of Goal</t>
  </si>
  <si>
    <t>Lower Quartile of Goal</t>
  </si>
  <si>
    <t>IQR of Goal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</si>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</sst>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2B2B2B"/>
      <name val="Monaco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0" fillId="0" borderId="0" xfId="0" applyAlignment="1">
      <alignment horizontal="left" indent="1"/>
    </xf>
    <xf numFmtId="0" fontId="3" fillId="0" borderId="0" xfId="0" applyFont="1"/>
    <xf numFmtId="0" fontId="2" fillId="0" borderId="0" xfId="0" applyFont="1"/>
    <xf numFmtId="0" fontId="1" fillId="0" borderId="0" xfId="0" applyFont="1"/>
    <xf numFmtId="42" fontId="0" fillId="0" borderId="0" xfId="0" applyNumberFormat="1" applyAlignment="1">
      <alignment horizontal="left"/>
    </xf>
    <xf numFmtId="42" fontId="2" fillId="0" borderId="0" xfId="0" applyNumberFormat="1" applyFont="1" applyAlignment="1">
      <alignment horizontal="left"/>
    </xf>
    <xf numFmtId="42" fontId="1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D51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B8D"/>
      <color rgb="FFFD51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9-A04A-BA28-D1F654776F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9-A04A-BA28-D1F654776F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89-A04A-BA28-D1F654776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15279"/>
        <c:axId val="1821695855"/>
      </c:lineChart>
      <c:catAx>
        <c:axId val="214031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95855"/>
        <c:crosses val="autoZero"/>
        <c:auto val="1"/>
        <c:lblAlgn val="ctr"/>
        <c:lblOffset val="100"/>
        <c:noMultiLvlLbl val="0"/>
      </c:catAx>
      <c:valAx>
        <c:axId val="182169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1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0.76714513556618824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2.6666666666666668E-2</c:v>
                </c:pt>
                <c:pt idx="9">
                  <c:v>0.66666666666666663</c:v>
                </c:pt>
                <c:pt idx="10">
                  <c:v>0</c:v>
                </c:pt>
                <c:pt idx="11">
                  <c:v>1.5503875968992248E-2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2-1F4B-A4B9-334AE014FCD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0.23285486443381181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0.97333333333333338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0.98449612403100772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2-1F4B-A4B9-334AE014F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4106239"/>
        <c:axId val="2143525119"/>
      </c:lineChart>
      <c:catAx>
        <c:axId val="21441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525119"/>
        <c:crosses val="autoZero"/>
        <c:auto val="1"/>
        <c:lblAlgn val="ctr"/>
        <c:lblOffset val="100"/>
        <c:noMultiLvlLbl val="0"/>
      </c:catAx>
      <c:valAx>
        <c:axId val="2143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1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A-7243-AB62-88EF710A0A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EA-7243-AB62-88EF710A0A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EA-7243-AB62-88EF710A0A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EA-7243-AB62-88EF710A0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1518752"/>
        <c:axId val="1789755776"/>
      </c:barChart>
      <c:catAx>
        <c:axId val="176151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755776"/>
        <c:crosses val="autoZero"/>
        <c:auto val="1"/>
        <c:lblAlgn val="ctr"/>
        <c:lblOffset val="100"/>
        <c:noMultiLvlLbl val="0"/>
      </c:catAx>
      <c:valAx>
        <c:axId val="17897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0-B743-BCDF-44147517CA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60-B743-BCDF-44147517CA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F60-B743-BCDF-44147517C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2813152"/>
        <c:axId val="1852640704"/>
      </c:barChart>
      <c:catAx>
        <c:axId val="18528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640704"/>
        <c:crosses val="autoZero"/>
        <c:auto val="1"/>
        <c:lblAlgn val="ctr"/>
        <c:lblOffset val="100"/>
        <c:noMultiLvlLbl val="0"/>
      </c:catAx>
      <c:valAx>
        <c:axId val="18526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8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Launched Data!PivotTable5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Launched Data'!$A$5:$A$37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Launched Data'!$B$5:$B$37</c:f>
              <c:numCache>
                <c:formatCode>General</c:formatCode>
                <c:ptCount val="24"/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6-C743-A82E-03AE1AE7E411}"/>
            </c:ext>
          </c:extLst>
        </c:ser>
        <c:ser>
          <c:idx val="1"/>
          <c:order val="1"/>
          <c:tx>
            <c:strRef>
              <c:f>'Outcomes Based On Launched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Launched Data'!$A$5:$A$37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Launched Data'!$C$5:$C$37</c:f>
              <c:numCache>
                <c:formatCode>General</c:formatCode>
                <c:ptCount val="24"/>
                <c:pt idx="12">
                  <c:v>38</c:v>
                </c:pt>
                <c:pt idx="13">
                  <c:v>65</c:v>
                </c:pt>
                <c:pt idx="14">
                  <c:v>49</c:v>
                </c:pt>
                <c:pt idx="15">
                  <c:v>56</c:v>
                </c:pt>
                <c:pt idx="16">
                  <c:v>62</c:v>
                </c:pt>
                <c:pt idx="17">
                  <c:v>43</c:v>
                </c:pt>
                <c:pt idx="18">
                  <c:v>41</c:v>
                </c:pt>
                <c:pt idx="19">
                  <c:v>40</c:v>
                </c:pt>
                <c:pt idx="20">
                  <c:v>41</c:v>
                </c:pt>
                <c:pt idx="21">
                  <c:v>23</c:v>
                </c:pt>
                <c:pt idx="22">
                  <c:v>26</c:v>
                </c:pt>
                <c:pt idx="2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36-C743-A82E-03AE1AE7E411}"/>
            </c:ext>
          </c:extLst>
        </c:ser>
        <c:ser>
          <c:idx val="2"/>
          <c:order val="2"/>
          <c:tx>
            <c:strRef>
              <c:f>'Outcomes Based On Launched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Launched Data'!$A$5:$A$37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Launched Data'!$D$5:$D$37</c:f>
              <c:numCache>
                <c:formatCode>General</c:formatCode>
                <c:ptCount val="24"/>
                <c:pt idx="2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36-C743-A82E-03AE1AE7E411}"/>
            </c:ext>
          </c:extLst>
        </c:ser>
        <c:ser>
          <c:idx val="3"/>
          <c:order val="3"/>
          <c:tx>
            <c:strRef>
              <c:f>'Outcomes Based On Launched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Launched Data'!$A$5:$A$37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Launched Data'!$E$5:$E$37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81</c:v>
                </c:pt>
                <c:pt idx="13">
                  <c:v>94</c:v>
                </c:pt>
                <c:pt idx="14">
                  <c:v>66</c:v>
                </c:pt>
                <c:pt idx="15">
                  <c:v>86</c:v>
                </c:pt>
                <c:pt idx="16">
                  <c:v>110</c:v>
                </c:pt>
                <c:pt idx="17">
                  <c:v>65</c:v>
                </c:pt>
                <c:pt idx="18">
                  <c:v>43</c:v>
                </c:pt>
                <c:pt idx="19">
                  <c:v>75</c:v>
                </c:pt>
                <c:pt idx="20">
                  <c:v>83</c:v>
                </c:pt>
                <c:pt idx="21">
                  <c:v>54</c:v>
                </c:pt>
                <c:pt idx="22">
                  <c:v>37</c:v>
                </c:pt>
                <c:pt idx="2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36-C743-A82E-03AE1AE7E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288848"/>
        <c:axId val="1854290496"/>
      </c:lineChart>
      <c:catAx>
        <c:axId val="185428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290496"/>
        <c:crosses val="autoZero"/>
        <c:auto val="1"/>
        <c:lblAlgn val="ctr"/>
        <c:lblOffset val="100"/>
        <c:noMultiLvlLbl val="0"/>
      </c:catAx>
      <c:valAx>
        <c:axId val="18542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28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177800</xdr:rowOff>
    </xdr:from>
    <xdr:to>
      <xdr:col>10</xdr:col>
      <xdr:colOff>355600</xdr:colOff>
      <xdr:row>21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3E9956-F6B6-3F40-9FF0-C4D33BE93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0.29344</cdr:x>
      <cdr:y>0.08511</cdr:y>
    </cdr:from>
    <cdr:to>
      <cdr:x>0.98849</cdr:x>
      <cdr:y>0.34043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4AF47F3-73DF-7F4D-88EA-0790743FA211}"/>
            </a:ext>
          </a:extLst>
        </cdr:cNvPr>
        <cdr:cNvSpPr txBox="1"/>
      </cdr:nvSpPr>
      <cdr:spPr>
        <a:xfrm xmlns:a="http://schemas.openxmlformats.org/drawingml/2006/main">
          <a:off x="1619250" y="304800"/>
          <a:ext cx="3835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0.40621</cdr:x>
      <cdr:y>0.08865</cdr:y>
    </cdr:from>
    <cdr:to>
      <cdr:x>0.79517</cdr:x>
      <cdr:y>0.1844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1402095F-E1A0-1D4A-8493-F3663E1059CA}"/>
            </a:ext>
          </a:extLst>
        </cdr:cNvPr>
        <cdr:cNvSpPr txBox="1"/>
      </cdr:nvSpPr>
      <cdr:spPr>
        <a:xfrm xmlns:a="http://schemas.openxmlformats.org/drawingml/2006/main">
          <a:off x="2241550" y="317500"/>
          <a:ext cx="21463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Theater Outcomes</a:t>
          </a:r>
          <a:r>
            <a:rPr lang="en-US" sz="1100" baseline="0"/>
            <a:t> by Launch Date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215254</xdr:colOff>
      <xdr:row>14</xdr:row>
      <xdr:rowOff>53815</xdr:rowOff>
    </xdr:from>
    <xdr:to>
      <xdr:col>6</xdr:col>
      <xdr:colOff>828729</xdr:colOff>
      <xdr:row>28</xdr:row>
      <xdr:rowOff>101599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0CF3D2-5181-E247-8CD4-2C86C66A3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1</xdr:row>
      <xdr:rowOff>101600</xdr:rowOff>
    </xdr:from>
    <xdr:to>
      <xdr:col>13</xdr:col>
      <xdr:colOff>82550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9561F-43B8-D74A-828A-C53319E5B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7</xdr:row>
      <xdr:rowOff>0</xdr:rowOff>
    </xdr:from>
    <xdr:to>
      <xdr:col>11</xdr:col>
      <xdr:colOff>488950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E8EC7-058C-4B47-B8CC-D029BEF5F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809781</xdr:colOff>
      <xdr:row>1</xdr:row>
      <xdr:rowOff>80755</xdr:rowOff>
    </xdr:from>
    <xdr:to>
      <xdr:col>21</xdr:col>
      <xdr:colOff>429788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7C8DE-F9FF-634D-87A7-90A7903AF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Bergin" refreshedDate="44166.9411400463" createdVersion="6" refreshedVersion="6" minRefreshableVersion="3" recordCount="4117" xr:uid="{4A5B7EDF-5E32-0843-AFDC-32D5B1B0A96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Bergin" refreshedDate="44167.623218518522" createdVersion="6" refreshedVersion="6" minRefreshableVersion="3" recordCount="4117" xr:uid="{3ABA0DFF-7FF5-844E-A31D-4DF54E9FCD3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Bergin" refreshedDate="44171.929996412036" createdVersion="6" refreshedVersion="6" minRefreshableVersion="3" recordCount="4115" xr:uid="{AA8C9F51-26FF-8844-8586-8DCFDC27E2D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x v="0"/>
    <n v="63.92"/>
    <x v="0"/>
    <x v="0"/>
    <x v="0"/>
    <d v="2015-07-23T03:00:00"/>
    <x v="0"/>
  </r>
  <r>
    <x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x v="1"/>
    <n v="185.48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x v="2"/>
    <n v="15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x v="3"/>
    <n v="69.27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x v="4"/>
    <n v="190.55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x v="5"/>
    <n v="93.4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x v="6"/>
    <n v="146.88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x v="7"/>
    <n v="159.82"/>
    <x v="0"/>
    <x v="0"/>
    <x v="7"/>
    <d v="2016-07-05T01:07:47"/>
    <x v="2"/>
  </r>
  <r>
    <x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x v="8"/>
    <n v="291.79000000000002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x v="9"/>
    <n v="31.5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x v="7"/>
    <n v="158.68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x v="10"/>
    <n v="80.33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x v="11"/>
    <n v="59.96"/>
    <x v="0"/>
    <x v="0"/>
    <x v="12"/>
    <d v="2014-07-16T03:00:00"/>
    <x v="3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x v="12"/>
    <n v="109.78"/>
    <x v="0"/>
    <x v="0"/>
    <x v="13"/>
    <d v="2016-06-23T20:27:00"/>
    <x v="2"/>
  </r>
  <r>
    <x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x v="7"/>
    <n v="147.71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x v="13"/>
    <n v="21.76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x v="8"/>
    <n v="171.84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x v="7"/>
    <n v="41.94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x v="6"/>
    <n v="93.26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x v="14"/>
    <n v="56.14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x v="8"/>
    <n v="80.16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x v="15"/>
    <n v="199.9"/>
    <x v="0"/>
    <x v="0"/>
    <x v="21"/>
    <d v="2014-09-26T15:03:09"/>
    <x v="3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x v="16"/>
    <n v="51.25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x v="17"/>
    <n v="103.04"/>
    <x v="0"/>
    <x v="0"/>
    <x v="23"/>
    <d v="2015-04-30T15:20:00"/>
    <x v="0"/>
  </r>
  <r>
    <x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x v="15"/>
    <n v="66.34999999999999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x v="18"/>
    <n v="57.14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x v="19"/>
    <n v="102.11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x v="20"/>
    <n v="148.9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x v="8"/>
    <n v="169.61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x v="4"/>
    <n v="31.62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x v="7"/>
    <n v="76.45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x v="8"/>
    <n v="13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x v="8"/>
    <n v="320.45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x v="21"/>
    <n v="83.75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x v="22"/>
    <n v="49.88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x v="23"/>
    <n v="59.46"/>
    <x v="0"/>
    <x v="0"/>
    <x v="35"/>
    <d v="2015-04-28T00:00:00"/>
    <x v="0"/>
  </r>
  <r>
    <x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x v="24"/>
    <n v="193.84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x v="25"/>
    <n v="159.51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x v="5"/>
    <n v="41.6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x v="26"/>
    <n v="150.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x v="7"/>
    <n v="126.69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x v="8"/>
    <n v="105.26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x v="24"/>
    <n v="117.51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x v="27"/>
    <n v="117.36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x v="8"/>
    <n v="133.33000000000001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x v="28"/>
    <n v="98.36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x v="3"/>
    <n v="194.44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x v="29"/>
    <n v="76.8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x v="29"/>
    <n v="56.82"/>
    <x v="0"/>
    <x v="0"/>
    <x v="48"/>
    <d v="2015-03-01T12:00:00"/>
    <x v="0"/>
  </r>
  <r>
    <x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x v="8"/>
    <n v="137.93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x v="8"/>
    <n v="27.27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x v="30"/>
    <n v="118.34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x v="31"/>
    <n v="223.48"/>
    <x v="0"/>
    <x v="0"/>
    <x v="52"/>
    <d v="2014-07-17T16:50:46"/>
    <x v="3"/>
  </r>
  <r>
    <x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x v="5"/>
    <n v="28.11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x v="7"/>
    <n v="194.23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x v="32"/>
    <n v="128.94999999999999"/>
    <x v="0"/>
    <x v="0"/>
    <x v="55"/>
    <d v="2016-05-27T23:15:16"/>
    <x v="2"/>
  </r>
  <r>
    <x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x v="13"/>
    <n v="49.32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x v="21"/>
    <n v="221.52"/>
    <x v="0"/>
    <x v="0"/>
    <x v="57"/>
    <d v="2015-04-25T19:59:22"/>
    <x v="0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x v="33"/>
    <n v="137.21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x v="8"/>
    <n v="606.82000000000005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x v="33"/>
    <n v="43.04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x v="34"/>
    <n v="322.39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x v="19"/>
    <n v="96.71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x v="35"/>
    <n v="35.47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x v="36"/>
    <n v="86.67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x v="29"/>
    <n v="132.05000000000001"/>
    <x v="0"/>
    <x v="1"/>
    <x v="65"/>
    <d v="2014-08-11T05:59:00"/>
    <x v="3"/>
  </r>
  <r>
    <x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x v="17"/>
    <n v="91.23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x v="31"/>
    <n v="116.25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x v="37"/>
    <n v="21.19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x v="38"/>
    <n v="62.33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x v="37"/>
    <n v="37.409999999999997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x v="39"/>
    <n v="69.72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x v="29"/>
    <n v="58.17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x v="8"/>
    <n v="50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x v="40"/>
    <n v="19.47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x v="41"/>
    <n v="85.96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x v="42"/>
    <n v="30.67"/>
    <x v="0"/>
    <x v="1"/>
    <x v="76"/>
    <d v="2011-12-27T17:35:58"/>
    <x v="6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x v="43"/>
    <n v="60.38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x v="44"/>
    <n v="38.6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x v="37"/>
    <n v="40.270000000000003"/>
    <x v="0"/>
    <x v="1"/>
    <x v="79"/>
    <d v="2014-04-25T18:38:13"/>
    <x v="3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x v="13"/>
    <n v="273.83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x v="45"/>
    <n v="53.04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x v="8"/>
    <n v="40.01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x v="33"/>
    <n v="15.77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x v="8"/>
    <n v="71.430000000000007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x v="9"/>
    <n v="71.709999999999994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x v="6"/>
    <n v="375.7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x v="2"/>
    <n v="104.6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x v="33"/>
    <n v="60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x v="41"/>
    <n v="123.2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x v="8"/>
    <n v="31.38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x v="28"/>
    <n v="78.260000000000005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x v="2"/>
    <n v="122.33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x v="38"/>
    <n v="73.7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x v="3"/>
    <n v="21.67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x v="26"/>
    <n v="21.9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x v="41"/>
    <n v="50.59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x v="6"/>
    <n v="53.13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x v="6"/>
    <n v="56.67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x v="6"/>
    <n v="40.78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x v="8"/>
    <n v="192.31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x v="8"/>
    <n v="100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x v="30"/>
    <n v="117.9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x v="2"/>
    <n v="27.9"/>
    <x v="0"/>
    <x v="1"/>
    <x v="103"/>
    <d v="2014-03-07T19:20:30"/>
    <x v="3"/>
  </r>
  <r>
    <x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x v="28"/>
    <n v="60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x v="13"/>
    <n v="39.380000000000003"/>
    <x v="0"/>
    <x v="1"/>
    <x v="105"/>
    <d v="2016-05-14T00:00:00"/>
    <x v="2"/>
  </r>
  <r>
    <x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x v="7"/>
    <n v="186.11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x v="21"/>
    <n v="111.38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x v="46"/>
    <n v="78.72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x v="47"/>
    <n v="46.7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x v="26"/>
    <n v="65.38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x v="19"/>
    <n v="102.08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x v="3"/>
    <n v="64.2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x v="48"/>
    <n v="90.38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x v="33"/>
    <n v="88.57"/>
    <x v="0"/>
    <x v="1"/>
    <x v="114"/>
    <d v="2012-01-13T06:34:48"/>
    <x v="6"/>
  </r>
  <r>
    <x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x v="49"/>
    <n v="28.73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x v="35"/>
    <n v="69.790000000000006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x v="8"/>
    <n v="167.49"/>
    <x v="0"/>
    <x v="1"/>
    <x v="117"/>
    <d v="2010-06-09T19:00:00"/>
    <x v="7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x v="40"/>
    <n v="144.91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x v="2"/>
    <n v="91.84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x v="50"/>
    <n v="10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x v="50"/>
    <n v="1"/>
    <x v="0"/>
    <x v="2"/>
    <x v="121"/>
    <d v="2015-04-18T10:16:00"/>
    <x v="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x v="50"/>
    <n v="0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x v="50"/>
    <n v="25.17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x v="50"/>
    <n v="0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x v="51"/>
    <n v="11.67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x v="52"/>
    <n v="106.69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x v="53"/>
    <n v="47.5"/>
    <x v="0"/>
    <x v="2"/>
    <x v="127"/>
    <d v="2015-04-03T13:59:01"/>
    <x v="0"/>
  </r>
  <r>
    <x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x v="53"/>
    <n v="311.17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x v="50"/>
    <n v="0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x v="50"/>
    <n v="0"/>
    <x v="0"/>
    <x v="2"/>
    <x v="130"/>
    <d v="2014-06-16T20:16:00"/>
    <x v="3"/>
  </r>
  <r>
    <x v="131"/>
    <s v="I (Canceled)"/>
    <s v="I"/>
    <x v="38"/>
    <n v="0"/>
    <x v="1"/>
    <s v="US"/>
    <s v="USD"/>
    <n v="1467763200"/>
    <x v="131"/>
    <b v="0"/>
    <n v="0"/>
    <b v="0"/>
    <s v="film &amp; video/science fiction"/>
    <x v="50"/>
    <n v="0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x v="54"/>
    <n v="94.51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x v="50"/>
    <n v="0"/>
    <x v="0"/>
    <x v="2"/>
    <x v="133"/>
    <d v="2016-05-31T17:31:00"/>
    <x v="2"/>
  </r>
  <r>
    <x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x v="50"/>
    <n v="0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x v="55"/>
    <n v="80.599999999999994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x v="50"/>
    <n v="0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x v="50"/>
    <n v="0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x v="56"/>
    <n v="81.239999999999995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x v="8"/>
    <n v="50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x v="50"/>
    <n v="0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x v="57"/>
    <n v="46.18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x v="50"/>
    <n v="10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x v="50"/>
    <n v="0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x v="58"/>
    <n v="55.95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x v="59"/>
    <n v="37.56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x v="60"/>
    <n v="38.33"/>
    <x v="0"/>
    <x v="2"/>
    <x v="146"/>
    <d v="2017-01-18T00:23:18"/>
    <x v="2"/>
  </r>
  <r>
    <x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x v="50"/>
    <n v="0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x v="50"/>
    <n v="20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x v="60"/>
    <n v="15.33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x v="61"/>
    <n v="449.43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x v="50"/>
    <n v="28"/>
    <x v="0"/>
    <x v="2"/>
    <x v="151"/>
    <d v="2015-06-18T13:13:11"/>
    <x v="0"/>
  </r>
  <r>
    <x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x v="50"/>
    <n v="15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x v="60"/>
    <n v="35.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x v="56"/>
    <n v="13.33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x v="50"/>
    <n v="20.25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x v="62"/>
    <n v="119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x v="50"/>
    <n v="4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x v="50"/>
    <n v="0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x v="50"/>
    <n v="10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x v="50"/>
    <n v="0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x v="50"/>
    <n v="5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x v="63"/>
    <n v="43.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x v="50"/>
    <n v="0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x v="60"/>
    <n v="91.43"/>
    <x v="0"/>
    <x v="3"/>
    <x v="164"/>
    <d v="2014-09-19T18:18:21"/>
    <x v="3"/>
  </r>
  <r>
    <x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x v="50"/>
    <n v="0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x v="64"/>
    <n v="3000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x v="50"/>
    <n v="5.5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x v="65"/>
    <n v="108.33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x v="66"/>
    <n v="56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x v="56"/>
    <n v="32.5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x v="50"/>
    <n v="1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x v="50"/>
    <n v="0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x v="50"/>
    <n v="0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x v="50"/>
    <n v="0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x v="52"/>
    <n v="49.88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x v="50"/>
    <n v="0"/>
    <x v="0"/>
    <x v="3"/>
    <x v="176"/>
    <d v="2015-08-05T19:46:39"/>
    <x v="0"/>
  </r>
  <r>
    <x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x v="67"/>
    <n v="25.71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x v="50"/>
    <n v="0"/>
    <x v="0"/>
    <x v="3"/>
    <x v="178"/>
    <d v="2015-11-26T23:55:45"/>
    <x v="0"/>
  </r>
  <r>
    <x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x v="68"/>
    <n v="100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x v="69"/>
    <n v="30.85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x v="70"/>
    <n v="180.5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x v="50"/>
    <n v="0"/>
    <x v="0"/>
    <x v="3"/>
    <x v="182"/>
    <d v="2017-01-07T00:17:12"/>
    <x v="2"/>
  </r>
  <r>
    <x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x v="71"/>
    <n v="373.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x v="56"/>
    <n v="25.5"/>
    <x v="0"/>
    <x v="3"/>
    <x v="184"/>
    <d v="2014-09-01T03:59:00"/>
    <x v="3"/>
  </r>
  <r>
    <x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x v="52"/>
    <n v="220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x v="50"/>
    <n v="0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x v="63"/>
    <n v="160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x v="50"/>
    <n v="0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x v="50"/>
    <n v="69"/>
    <x v="0"/>
    <x v="3"/>
    <x v="189"/>
    <d v="2016-09-03T16:34:37"/>
    <x v="2"/>
  </r>
  <r>
    <x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x v="50"/>
    <n v="50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x v="62"/>
    <n v="83.33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x v="50"/>
    <n v="5.67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x v="50"/>
    <n v="0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x v="50"/>
    <n v="1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x v="50"/>
    <n v="0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x v="72"/>
    <n v="77.11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x v="54"/>
    <n v="32.75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x v="60"/>
    <n v="46.5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x v="50"/>
    <n v="0"/>
    <x v="0"/>
    <x v="3"/>
    <x v="199"/>
    <d v="2016-09-01T02:58:22"/>
    <x v="2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x v="73"/>
    <n v="87.31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x v="74"/>
    <n v="54.29"/>
    <x v="0"/>
    <x v="3"/>
    <x v="201"/>
    <d v="2015-02-08T19:38:49"/>
    <x v="0"/>
  </r>
  <r>
    <x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x v="50"/>
    <n v="0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x v="75"/>
    <n v="93.25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x v="76"/>
    <n v="117.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x v="63"/>
    <n v="76.47"/>
    <x v="0"/>
    <x v="3"/>
    <x v="205"/>
    <d v="2015-10-06T15:10:22"/>
    <x v="0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x v="50"/>
    <n v="0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x v="77"/>
    <n v="163.85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x v="50"/>
    <n v="0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x v="50"/>
    <n v="0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x v="78"/>
    <n v="91.82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x v="79"/>
    <n v="185.83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x v="50"/>
    <n v="1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x v="50"/>
    <n v="20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x v="50"/>
    <n v="1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x v="50"/>
    <n v="10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x v="80"/>
    <n v="331.54"/>
    <x v="0"/>
    <x v="3"/>
    <x v="216"/>
    <d v="2015-04-22T22:00:37"/>
    <x v="0"/>
  </r>
  <r>
    <x v="217"/>
    <s v="Bitch"/>
    <s v="A roadmovie by paw"/>
    <x v="57"/>
    <n v="11943"/>
    <x v="2"/>
    <s v="SE"/>
    <s v="SEK"/>
    <n v="1419780149"/>
    <x v="217"/>
    <b v="0"/>
    <n v="38"/>
    <b v="0"/>
    <s v="film &amp; video/drama"/>
    <x v="81"/>
    <n v="314.29000000000002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x v="53"/>
    <n v="100"/>
    <x v="0"/>
    <x v="3"/>
    <x v="218"/>
    <d v="2015-05-15T15:04:49"/>
    <x v="0"/>
  </r>
  <r>
    <x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x v="82"/>
    <n v="115.99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x v="60"/>
    <n v="120"/>
    <x v="0"/>
    <x v="3"/>
    <x v="220"/>
    <d v="2015-08-20T20:06:00"/>
    <x v="0"/>
  </r>
  <r>
    <x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x v="50"/>
    <n v="0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x v="55"/>
    <n v="65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x v="50"/>
    <n v="0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x v="50"/>
    <n v="0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x v="50"/>
    <n v="0"/>
    <x v="0"/>
    <x v="3"/>
    <x v="225"/>
    <d v="2016-04-08T22:04:14"/>
    <x v="2"/>
  </r>
  <r>
    <x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x v="60"/>
    <n v="125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x v="50"/>
    <n v="0"/>
    <x v="0"/>
    <x v="3"/>
    <x v="227"/>
    <d v="2015-07-09T21:27:21"/>
    <x v="0"/>
  </r>
  <r>
    <x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x v="50"/>
    <n v="0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x v="50"/>
    <n v="0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x v="50"/>
    <n v="30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x v="50"/>
    <n v="0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x v="56"/>
    <n v="15.71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x v="50"/>
    <n v="0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x v="67"/>
    <n v="80.2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x v="50"/>
    <n v="0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x v="50"/>
    <n v="0"/>
    <x v="0"/>
    <x v="3"/>
    <x v="236"/>
    <d v="2016-01-05T00:00:00"/>
    <x v="0"/>
  </r>
  <r>
    <x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x v="50"/>
    <n v="50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x v="50"/>
    <n v="0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x v="78"/>
    <n v="50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x v="29"/>
    <n v="117.85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x v="40"/>
    <n v="109.04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x v="40"/>
    <n v="73.02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x v="33"/>
    <n v="78.2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x v="35"/>
    <n v="47.4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x v="3"/>
    <n v="54.02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x v="83"/>
    <n v="68.489999999999995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x v="84"/>
    <n v="108.15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x v="7"/>
    <n v="589.95000000000005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x v="40"/>
    <n v="48.05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x v="6"/>
    <n v="72.48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x v="9"/>
    <n v="57.08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x v="85"/>
    <n v="85.4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x v="7"/>
    <n v="215.86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x v="16"/>
    <n v="89.39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x v="13"/>
    <n v="45.42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x v="86"/>
    <n v="65.760000000000005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x v="13"/>
    <n v="66.7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x v="87"/>
    <n v="83.35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x v="88"/>
    <n v="105.05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x v="6"/>
    <n v="120.91"/>
    <x v="0"/>
    <x v="4"/>
    <x v="260"/>
    <d v="2010-07-17T09:59:00"/>
    <x v="7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x v="13"/>
    <n v="97.64"/>
    <x v="0"/>
    <x v="4"/>
    <x v="261"/>
    <d v="2012-06-07T14:55:00"/>
    <x v="5"/>
  </r>
  <r>
    <x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x v="89"/>
    <n v="41.38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x v="90"/>
    <n v="30.6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x v="90"/>
    <n v="64.95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x v="38"/>
    <n v="95.78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x v="91"/>
    <n v="40.42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x v="88"/>
    <n v="78.58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x v="38"/>
    <n v="50.18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x v="92"/>
    <n v="92.25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x v="42"/>
    <n v="57.54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x v="2"/>
    <n v="109.42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x v="93"/>
    <n v="81.89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x v="29"/>
    <n v="45.67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x v="94"/>
    <n v="55.22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x v="29"/>
    <n v="65.3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x v="34"/>
    <n v="95.23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x v="5"/>
    <n v="75.44"/>
    <x v="0"/>
    <x v="4"/>
    <x v="277"/>
    <d v="2015-05-23T21:23:39"/>
    <x v="0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x v="95"/>
    <n v="97.82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x v="96"/>
    <n v="87.69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x v="94"/>
    <n v="54.75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x v="10"/>
    <n v="83.95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x v="7"/>
    <n v="254.39"/>
    <x v="0"/>
    <x v="4"/>
    <x v="282"/>
    <d v="2010-02-22T22:00:00"/>
    <x v="7"/>
  </r>
  <r>
    <x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x v="35"/>
    <n v="101.83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x v="2"/>
    <n v="55.07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x v="97"/>
    <n v="56.9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x v="15"/>
    <n v="121.28"/>
    <x v="0"/>
    <x v="4"/>
    <x v="286"/>
    <d v="2013-03-25T18:35:24"/>
    <x v="4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x v="98"/>
    <n v="91.1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x v="33"/>
    <n v="115.45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x v="2"/>
    <n v="67.77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x v="13"/>
    <n v="28.58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x v="28"/>
    <n v="46.88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x v="21"/>
    <n v="154.41999999999999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x v="7"/>
    <n v="201.22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x v="8"/>
    <n v="100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x v="18"/>
    <n v="100.08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x v="17"/>
    <n v="230.09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x v="7"/>
    <n v="141.75"/>
    <x v="0"/>
    <x v="4"/>
    <x v="297"/>
    <d v="2015-05-01T03:59:00"/>
    <x v="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x v="15"/>
    <n v="56.34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x v="99"/>
    <n v="73.34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x v="21"/>
    <n v="85.34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x v="17"/>
    <n v="61.5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x v="8"/>
    <n v="93.02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x v="0"/>
    <n v="50.29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x v="100"/>
    <n v="106.43"/>
    <x v="0"/>
    <x v="4"/>
    <x v="304"/>
    <d v="2012-09-01T02:00:00"/>
    <x v="5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x v="22"/>
    <n v="51.72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x v="101"/>
    <n v="36.61"/>
    <x v="0"/>
    <x v="4"/>
    <x v="306"/>
    <d v="2013-03-20T19:05:33"/>
    <x v="4"/>
  </r>
  <r>
    <x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x v="38"/>
    <n v="42.52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x v="6"/>
    <n v="62.71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x v="17"/>
    <n v="89.96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x v="3"/>
    <n v="28.92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x v="3"/>
    <n v="138.80000000000001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x v="20"/>
    <n v="61.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x v="2"/>
    <n v="80.2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x v="102"/>
    <n v="32.1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x v="7"/>
    <n v="200.89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x v="35"/>
    <n v="108.01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x v="7"/>
    <n v="95.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x v="103"/>
    <n v="49.88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x v="40"/>
    <n v="110.47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x v="13"/>
    <n v="134.91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x v="33"/>
    <n v="106.62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x v="29"/>
    <n v="145.04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x v="4"/>
    <n v="114.59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x v="21"/>
    <n v="105.32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x v="3"/>
    <n v="70.92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x v="40"/>
    <n v="147.16999999999999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x v="104"/>
    <n v="160.47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x v="3"/>
    <n v="156.05000000000001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x v="6"/>
    <n v="63.17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x v="21"/>
    <n v="104.82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x v="13"/>
    <n v="97.36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x v="40"/>
    <n v="203.63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x v="105"/>
    <n v="188.31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x v="7"/>
    <n v="146.65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x v="33"/>
    <n v="109.19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x v="16"/>
    <n v="59.2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x v="7"/>
    <n v="97.9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x v="5"/>
    <n v="70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x v="29"/>
    <n v="72.87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x v="105"/>
    <n v="146.35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x v="13"/>
    <n v="67.91"/>
    <x v="0"/>
    <x v="4"/>
    <x v="341"/>
    <d v="2014-10-01T03:59:00"/>
    <x v="3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x v="8"/>
    <n v="169.85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x v="21"/>
    <n v="58.41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x v="21"/>
    <n v="119.99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x v="4"/>
    <n v="99.86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x v="106"/>
    <n v="90.58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x v="20"/>
    <n v="117.77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x v="33"/>
    <n v="86.55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x v="13"/>
    <n v="71.900000000000006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x v="41"/>
    <n v="129.82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x v="37"/>
    <n v="44.91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x v="16"/>
    <n v="40.76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x v="15"/>
    <n v="103.5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x v="3"/>
    <n v="125.45"/>
    <x v="0"/>
    <x v="4"/>
    <x v="354"/>
    <d v="2016-04-08T18:52:01"/>
    <x v="2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x v="31"/>
    <n v="246.61"/>
    <x v="0"/>
    <x v="4"/>
    <x v="355"/>
    <d v="2014-12-01T08:03:14"/>
    <x v="3"/>
  </r>
  <r>
    <x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x v="33"/>
    <n v="79.400000000000006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x v="107"/>
    <n v="86.14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x v="33"/>
    <n v="193.05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x v="2"/>
    <n v="84.02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x v="7"/>
    <n v="139.83000000000001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x v="38"/>
    <n v="109.82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x v="39"/>
    <n v="139.53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x v="7"/>
    <n v="347.85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x v="5"/>
    <n v="68.239999999999995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x v="3"/>
    <n v="239.9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x v="7"/>
    <n v="287.31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x v="33"/>
    <n v="86.85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x v="3"/>
    <n v="81.849999999999994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x v="5"/>
    <n v="42.87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x v="108"/>
    <n v="709.42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x v="35"/>
    <n v="161.26"/>
    <x v="0"/>
    <x v="4"/>
    <x v="371"/>
    <d v="2013-02-01T18:25:39"/>
    <x v="5"/>
  </r>
  <r>
    <x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x v="105"/>
    <n v="41.78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x v="13"/>
    <n v="89.89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x v="26"/>
    <n v="45.05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x v="28"/>
    <n v="42.86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x v="6"/>
    <n v="54.08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x v="35"/>
    <n v="103.22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x v="20"/>
    <n v="40.4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x v="31"/>
    <n v="116.86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x v="24"/>
    <n v="115.51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x v="2"/>
    <n v="104.31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x v="109"/>
    <n v="69.77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x v="110"/>
    <n v="43.0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x v="20"/>
    <n v="58.54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x v="6"/>
    <n v="111.8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x v="8"/>
    <n v="46.23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x v="111"/>
    <n v="144.69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x v="9"/>
    <n v="88.85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x v="112"/>
    <n v="81.75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x v="8"/>
    <n v="71.430000000000007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x v="7"/>
    <n v="104.26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x v="7"/>
    <n v="90.62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x v="5"/>
    <n v="157.3300000000000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x v="20"/>
    <n v="105.18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x v="29"/>
    <n v="58.72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x v="13"/>
    <n v="81.63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x v="3"/>
    <n v="56.46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x v="105"/>
    <n v="140.1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x v="13"/>
    <n v="224.85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x v="20"/>
    <n v="181.13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x v="3"/>
    <n v="711.04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x v="24"/>
    <n v="65.88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x v="2"/>
    <n v="75.19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x v="33"/>
    <n v="133.13999999999999"/>
    <x v="0"/>
    <x v="4"/>
    <x v="404"/>
    <d v="2014-02-05T23:04:00"/>
    <x v="3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x v="29"/>
    <n v="55.2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x v="29"/>
    <n v="86.16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x v="21"/>
    <n v="92.32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x v="7"/>
    <n v="160.1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x v="0"/>
    <n v="45.6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x v="30"/>
    <n v="183.29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x v="7"/>
    <n v="125.7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x v="37"/>
    <n v="57.65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x v="2"/>
    <n v="78.66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x v="33"/>
    <n v="91.48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x v="21"/>
    <n v="68.099999999999994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x v="28"/>
    <n v="48.09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x v="8"/>
    <n v="202.42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x v="7"/>
    <n v="216.75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x v="8"/>
    <n v="110.0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x v="50"/>
    <n v="4.83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x v="53"/>
    <n v="50.17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x v="60"/>
    <n v="35.83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x v="60"/>
    <n v="11.77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x v="113"/>
    <n v="40.78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x v="50"/>
    <n v="3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x v="60"/>
    <n v="16.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x v="50"/>
    <n v="0"/>
    <x v="0"/>
    <x v="5"/>
    <x v="427"/>
    <d v="2015-10-22T18:59:00"/>
    <x v="0"/>
  </r>
  <r>
    <x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x v="52"/>
    <n v="52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x v="50"/>
    <n v="0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x v="53"/>
    <n v="4.8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x v="51"/>
    <n v="51.88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x v="54"/>
    <n v="71.25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x v="50"/>
    <n v="0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x v="62"/>
    <n v="62.5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x v="50"/>
    <n v="1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x v="50"/>
    <n v="0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x v="50"/>
    <n v="0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x v="114"/>
    <n v="170.55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x v="50"/>
    <n v="0"/>
    <x v="0"/>
    <x v="5"/>
    <x v="439"/>
    <d v="2014-10-17T18:16:58"/>
    <x v="3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x v="50"/>
    <n v="5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x v="50"/>
    <n v="0"/>
    <x v="0"/>
    <x v="5"/>
    <x v="441"/>
    <d v="2013-11-02T19:03:16"/>
    <x v="4"/>
  </r>
  <r>
    <x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x v="115"/>
    <n v="393.59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x v="50"/>
    <n v="5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x v="62"/>
    <n v="50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x v="50"/>
    <n v="1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x v="113"/>
    <n v="47.88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x v="50"/>
    <n v="5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x v="56"/>
    <n v="20.5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x v="53"/>
    <n v="9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x v="60"/>
    <n v="56.57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x v="50"/>
    <n v="0"/>
    <x v="0"/>
    <x v="5"/>
    <x v="451"/>
    <d v="2014-01-25T17:09:51"/>
    <x v="4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x v="116"/>
    <n v="40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x v="50"/>
    <n v="13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x v="60"/>
    <n v="16.399999999999999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x v="50"/>
    <n v="22.5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x v="60"/>
    <n v="20.32999999999999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x v="50"/>
    <n v="0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x v="59"/>
    <n v="16.760000000000002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x v="50"/>
    <n v="25"/>
    <x v="0"/>
    <x v="5"/>
    <x v="459"/>
    <d v="2011-11-13T16:22:07"/>
    <x v="6"/>
  </r>
  <r>
    <x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x v="50"/>
    <n v="12.5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x v="50"/>
    <n v="0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x v="50"/>
    <n v="0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x v="53"/>
    <n v="113.64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x v="50"/>
    <n v="1"/>
    <x v="0"/>
    <x v="5"/>
    <x v="464"/>
    <d v="2016-05-18T20:22:15"/>
    <x v="2"/>
  </r>
  <r>
    <x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x v="117"/>
    <n v="17.25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x v="60"/>
    <n v="15.2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x v="66"/>
    <n v="110.64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x v="50"/>
    <n v="0"/>
    <x v="0"/>
    <x v="5"/>
    <x v="468"/>
    <d v="2012-07-11T03:51:05"/>
    <x v="5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x v="50"/>
    <n v="0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x v="60"/>
    <n v="25.5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x v="81"/>
    <n v="38.479999999999997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x v="82"/>
    <n v="28.2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x v="56"/>
    <n v="61.5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x v="50"/>
    <n v="1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x v="50"/>
    <n v="0"/>
    <x v="0"/>
    <x v="5"/>
    <x v="475"/>
    <d v="2015-05-06T02:04:03"/>
    <x v="0"/>
  </r>
  <r>
    <x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x v="53"/>
    <n v="39.57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x v="50"/>
    <n v="0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x v="50"/>
    <n v="0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x v="69"/>
    <n v="88.8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x v="118"/>
    <n v="55.46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x v="52"/>
    <n v="87.14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x v="50"/>
    <n v="10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x v="119"/>
    <n v="51.2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x v="50"/>
    <n v="13.55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x v="66"/>
    <n v="66.52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x v="50"/>
    <n v="50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x v="50"/>
    <n v="0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x v="50"/>
    <n v="0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x v="50"/>
    <n v="71.67"/>
    <x v="0"/>
    <x v="5"/>
    <x v="489"/>
    <d v="2012-01-05T11:33:00"/>
    <x v="6"/>
  </r>
  <r>
    <x v="490"/>
    <s v="PROJECT IS CANCELLED"/>
    <s v="Cancelled"/>
    <x v="28"/>
    <n v="0"/>
    <x v="2"/>
    <s v="US"/>
    <s v="USD"/>
    <n v="1345677285"/>
    <x v="490"/>
    <b v="0"/>
    <n v="0"/>
    <b v="0"/>
    <s v="film &amp; video/animation"/>
    <x v="50"/>
    <n v="0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x v="50"/>
    <n v="0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x v="50"/>
    <n v="0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x v="50"/>
    <n v="0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x v="50"/>
    <n v="10.33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x v="50"/>
    <n v="0"/>
    <x v="0"/>
    <x v="5"/>
    <x v="495"/>
    <d v="2015-07-16T19:51:45"/>
    <x v="0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x v="50"/>
    <n v="1"/>
    <x v="0"/>
    <x v="5"/>
    <x v="496"/>
    <d v="2014-02-10T22:21:14"/>
    <x v="4"/>
  </r>
  <r>
    <x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x v="60"/>
    <n v="10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x v="62"/>
    <n v="136.09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x v="54"/>
    <n v="73.459999999999994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x v="56"/>
    <n v="53.75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x v="50"/>
    <n v="0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x v="60"/>
    <n v="57.5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x v="53"/>
    <n v="12.67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x v="60"/>
    <n v="67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x v="50"/>
    <n v="3.71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x v="50"/>
    <n v="250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x v="56"/>
    <n v="64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x v="60"/>
    <n v="133.33000000000001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x v="50"/>
    <n v="10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x v="50"/>
    <n v="0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x v="56"/>
    <n v="30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x v="50"/>
    <n v="5.5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x v="51"/>
    <n v="102.38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x v="56"/>
    <n v="16.670000000000002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x v="78"/>
    <n v="725.03"/>
    <x v="0"/>
    <x v="5"/>
    <x v="515"/>
    <d v="2015-12-29T11:46:41"/>
    <x v="0"/>
  </r>
  <r>
    <x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x v="50"/>
    <n v="0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x v="60"/>
    <n v="68.33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x v="50"/>
    <n v="0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x v="61"/>
    <n v="39.229999999999997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x v="21"/>
    <n v="150.15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x v="2"/>
    <n v="93.43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x v="41"/>
    <n v="110.97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x v="10"/>
    <n v="71.790000000000006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x v="15"/>
    <n v="29.26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x v="8"/>
    <n v="1000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x v="35"/>
    <n v="74.349999999999994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x v="7"/>
    <n v="63.83"/>
    <x v="1"/>
    <x v="6"/>
    <x v="527"/>
    <d v="2017-02-17T16:05:00"/>
    <x v="1"/>
  </r>
  <r>
    <x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x v="31"/>
    <n v="44.33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x v="22"/>
    <n v="86.94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x v="29"/>
    <n v="126.55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x v="8"/>
    <n v="129.03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x v="4"/>
    <n v="71.239999999999995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x v="8"/>
    <n v="117.88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x v="2"/>
    <n v="327.08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x v="33"/>
    <n v="34.75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x v="90"/>
    <n v="100.06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x v="10"/>
    <n v="40.85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x v="120"/>
    <n v="252.02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x v="7"/>
    <n v="25.16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x v="50"/>
    <n v="1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x v="60"/>
    <n v="25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x v="50"/>
    <n v="1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x v="50"/>
    <n v="35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x v="60"/>
    <n v="3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x v="117"/>
    <n v="402.71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x v="50"/>
    <n v="26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x v="50"/>
    <n v="0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x v="50"/>
    <n v="9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x v="56"/>
    <n v="8.5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x v="60"/>
    <n v="8.7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x v="62"/>
    <n v="135.04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x v="50"/>
    <n v="0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x v="50"/>
    <n v="20.5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x v="121"/>
    <n v="64.36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x v="50"/>
    <n v="0"/>
    <x v="2"/>
    <x v="7"/>
    <x v="555"/>
    <d v="2016-06-12T08:29:03"/>
    <x v="2"/>
  </r>
  <r>
    <x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x v="56"/>
    <n v="200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x v="60"/>
    <n v="68.3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x v="50"/>
    <n v="0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x v="50"/>
    <n v="50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x v="50"/>
    <n v="4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x v="50"/>
    <n v="27.5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x v="50"/>
    <n v="0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x v="50"/>
    <n v="34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x v="50"/>
    <n v="1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x v="50"/>
    <n v="0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x v="50"/>
    <n v="1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x v="50"/>
    <n v="0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x v="60"/>
    <n v="49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x v="60"/>
    <n v="20"/>
    <x v="2"/>
    <x v="7"/>
    <x v="569"/>
    <d v="2016-01-01T20:20:12"/>
    <x v="0"/>
  </r>
  <r>
    <x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x v="50"/>
    <n v="142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x v="50"/>
    <n v="53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x v="50"/>
    <n v="0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x v="50"/>
    <n v="38.44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x v="60"/>
    <n v="20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x v="50"/>
    <n v="64.75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x v="50"/>
    <n v="1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x v="50"/>
    <n v="10"/>
    <x v="2"/>
    <x v="7"/>
    <x v="577"/>
    <d v="2016-05-20T14:08:22"/>
    <x v="2"/>
  </r>
  <r>
    <x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x v="50"/>
    <n v="2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x v="60"/>
    <n v="35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x v="50"/>
    <n v="1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x v="50"/>
    <n v="0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x v="50"/>
    <n v="0"/>
    <x v="2"/>
    <x v="7"/>
    <x v="582"/>
    <d v="2015-03-15T18:00:00"/>
    <x v="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x v="50"/>
    <n v="1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x v="60"/>
    <n v="5"/>
    <x v="2"/>
    <x v="7"/>
    <x v="584"/>
    <d v="2015-03-16T16:11:56"/>
    <x v="0"/>
  </r>
  <r>
    <x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x v="50"/>
    <n v="0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x v="60"/>
    <n v="14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x v="114"/>
    <n v="389.2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x v="56"/>
    <n v="150.5"/>
    <x v="2"/>
    <x v="7"/>
    <x v="588"/>
    <d v="2016-11-17T19:28:06"/>
    <x v="2"/>
  </r>
  <r>
    <x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x v="50"/>
    <n v="1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x v="65"/>
    <n v="24.78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x v="50"/>
    <n v="30.5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x v="56"/>
    <n v="250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x v="61"/>
    <n v="16.43"/>
    <x v="2"/>
    <x v="7"/>
    <x v="593"/>
    <d v="2015-04-06T15:15:45"/>
    <x v="0"/>
  </r>
  <r>
    <x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x v="50"/>
    <n v="13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x v="50"/>
    <n v="53.25"/>
    <x v="2"/>
    <x v="7"/>
    <x v="595"/>
    <d v="2015-05-04T01:40:38"/>
    <x v="0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x v="50"/>
    <n v="3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x v="50"/>
    <n v="10"/>
    <x v="2"/>
    <x v="7"/>
    <x v="597"/>
    <d v="2016-07-31T16:00:00"/>
    <x v="2"/>
  </r>
  <r>
    <x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x v="122"/>
    <n v="121.43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x v="50"/>
    <n v="15.5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x v="53"/>
    <n v="100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x v="60"/>
    <n v="23.33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x v="50"/>
    <n v="0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x v="65"/>
    <n v="45.39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x v="50"/>
    <n v="0"/>
    <x v="2"/>
    <x v="7"/>
    <x v="604"/>
    <d v="2014-08-28T00:50:56"/>
    <x v="3"/>
  </r>
  <r>
    <x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x v="56"/>
    <n v="16.38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x v="50"/>
    <n v="10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x v="50"/>
    <n v="0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x v="60"/>
    <n v="292.2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x v="60"/>
    <n v="5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x v="50"/>
    <n v="0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x v="50"/>
    <n v="0"/>
    <x v="2"/>
    <x v="7"/>
    <x v="611"/>
    <d v="2016-01-19T13:27:17"/>
    <x v="0"/>
  </r>
  <r>
    <x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x v="50"/>
    <n v="0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x v="70"/>
    <n v="105.93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x v="50"/>
    <n v="0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x v="50"/>
    <n v="0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x v="50"/>
    <n v="0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x v="56"/>
    <n v="20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x v="50"/>
    <n v="0"/>
    <x v="2"/>
    <x v="7"/>
    <x v="618"/>
    <d v="2015-12-09T19:26:43"/>
    <x v="0"/>
  </r>
  <r>
    <x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x v="50"/>
    <n v="1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x v="60"/>
    <n v="300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x v="60"/>
    <n v="87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x v="52"/>
    <n v="37.89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x v="50"/>
    <n v="0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x v="50"/>
    <n v="0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x v="50"/>
    <n v="0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x v="123"/>
    <n v="111.41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x v="50"/>
    <n v="90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x v="50"/>
    <n v="0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x v="50"/>
    <n v="116.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x v="50"/>
    <n v="10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x v="60"/>
    <n v="76.67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x v="50"/>
    <n v="0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x v="81"/>
    <n v="49.8"/>
    <x v="2"/>
    <x v="7"/>
    <x v="633"/>
    <d v="2016-06-17T23:00:00"/>
    <x v="2"/>
  </r>
  <r>
    <x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x v="50"/>
    <n v="1"/>
    <x v="2"/>
    <x v="7"/>
    <x v="634"/>
    <d v="2015-02-26T22:17:09"/>
    <x v="0"/>
  </r>
  <r>
    <x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x v="50"/>
    <n v="2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x v="50"/>
    <n v="4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x v="50"/>
    <n v="0"/>
    <x v="2"/>
    <x v="7"/>
    <x v="637"/>
    <d v="2017-02-25T23:04:00"/>
    <x v="1"/>
  </r>
  <r>
    <x v="638"/>
    <s v="W (Canceled)"/>
    <s v="O0"/>
    <x v="61"/>
    <n v="18"/>
    <x v="1"/>
    <s v="DE"/>
    <s v="EUR"/>
    <n v="1490447662"/>
    <x v="638"/>
    <b v="0"/>
    <n v="6"/>
    <b v="0"/>
    <s v="technology/web"/>
    <x v="50"/>
    <n v="3"/>
    <x v="2"/>
    <x v="7"/>
    <x v="638"/>
    <d v="2017-03-25T13:14:22"/>
    <x v="1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x v="50"/>
    <n v="1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x v="124"/>
    <n v="50.5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x v="17"/>
    <n v="151.32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x v="125"/>
    <n v="134.36000000000001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x v="6"/>
    <n v="174.0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x v="126"/>
    <n v="73.489999999999995"/>
    <x v="2"/>
    <x v="8"/>
    <x v="644"/>
    <d v="2014-10-29T01:00:00"/>
    <x v="3"/>
  </r>
  <r>
    <x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x v="127"/>
    <n v="23.52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x v="88"/>
    <n v="39.07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x v="13"/>
    <n v="125.94"/>
    <x v="2"/>
    <x v="8"/>
    <x v="647"/>
    <d v="2016-03-17T17:25:49"/>
    <x v="2"/>
  </r>
  <r>
    <x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x v="37"/>
    <n v="1644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x v="49"/>
    <n v="42.67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x v="20"/>
    <n v="35.130000000000003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x v="7"/>
    <n v="239.35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x v="8"/>
    <n v="107.64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x v="48"/>
    <n v="95.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x v="128"/>
    <n v="31.66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x v="92"/>
    <n v="42.89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x v="111"/>
    <n v="122.74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x v="9"/>
    <n v="190.45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x v="3"/>
    <n v="109.34"/>
    <x v="2"/>
    <x v="8"/>
    <x v="658"/>
    <d v="2015-07-26T18:00:00"/>
    <x v="0"/>
  </r>
  <r>
    <x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x v="7"/>
    <n v="143.6699999999999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x v="56"/>
    <n v="84.94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x v="60"/>
    <n v="10.56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x v="50"/>
    <n v="39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x v="50"/>
    <n v="100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x v="59"/>
    <n v="31.17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x v="118"/>
    <n v="155.33000000000001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x v="50"/>
    <n v="2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x v="54"/>
    <n v="178.93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x v="62"/>
    <n v="27.3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x v="66"/>
    <n v="1536.25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x v="129"/>
    <n v="85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x v="115"/>
    <n v="788.53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x v="66"/>
    <n v="50.3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x v="50"/>
    <n v="68.33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x v="50"/>
    <n v="7.5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x v="77"/>
    <n v="34.270000000000003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x v="60"/>
    <n v="61.29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x v="73"/>
    <n v="133.25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x v="65"/>
    <n v="65.180000000000007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x v="77"/>
    <n v="93.9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x v="73"/>
    <n v="150.65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x v="50"/>
    <n v="1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x v="50"/>
    <n v="13.25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x v="60"/>
    <n v="99.33"/>
    <x v="2"/>
    <x v="8"/>
    <x v="683"/>
    <d v="2016-10-31T21:36:04"/>
    <x v="2"/>
  </r>
  <r>
    <x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x v="113"/>
    <n v="177.39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x v="58"/>
    <n v="55.3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x v="50"/>
    <n v="0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x v="65"/>
    <n v="591.66999999999996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x v="130"/>
    <n v="405.5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x v="74"/>
    <n v="343.15"/>
    <x v="2"/>
    <x v="8"/>
    <x v="689"/>
    <d v="2016-12-08T04:59:00"/>
    <x v="2"/>
  </r>
  <r>
    <x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x v="81"/>
    <n v="72.59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x v="60"/>
    <n v="26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x v="113"/>
    <n v="6.5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x v="131"/>
    <n v="119.39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x v="50"/>
    <n v="84.29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x v="60"/>
    <n v="90.86"/>
    <x v="2"/>
    <x v="8"/>
    <x v="695"/>
    <d v="2014-10-31T12:30:20"/>
    <x v="3"/>
  </r>
  <r>
    <x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x v="50"/>
    <n v="1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x v="132"/>
    <n v="20.34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x v="77"/>
    <n v="530.69000000000005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x v="133"/>
    <n v="120.39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x v="56"/>
    <n v="13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x v="117"/>
    <n v="291.3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x v="134"/>
    <n v="124.92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x v="52"/>
    <n v="119.57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x v="60"/>
    <n v="120.25"/>
    <x v="2"/>
    <x v="8"/>
    <x v="704"/>
    <d v="2017-02-20T04:37:48"/>
    <x v="2"/>
  </r>
  <r>
    <x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x v="60"/>
    <n v="195.4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x v="50"/>
    <n v="0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x v="135"/>
    <n v="117.7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x v="66"/>
    <n v="23.95"/>
    <x v="2"/>
    <x v="8"/>
    <x v="708"/>
    <d v="2014-09-13T13:56:40"/>
    <x v="3"/>
  </r>
  <r>
    <x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x v="50"/>
    <n v="30.5"/>
    <x v="2"/>
    <x v="8"/>
    <x v="709"/>
    <d v="2014-12-05T00:59:19"/>
    <x v="3"/>
  </r>
  <r>
    <x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x v="50"/>
    <n v="0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x v="122"/>
    <n v="99.97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x v="50"/>
    <n v="26.25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x v="60"/>
    <n v="199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x v="77"/>
    <n v="80.31999999999999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x v="62"/>
    <n v="115.75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x v="54"/>
    <n v="44.69"/>
    <x v="2"/>
    <x v="8"/>
    <x v="716"/>
    <d v="2014-12-01T00:00:00"/>
    <x v="3"/>
  </r>
  <r>
    <x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x v="50"/>
    <n v="76.25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x v="60"/>
    <n v="22.5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x v="60"/>
    <n v="19.399999999999999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x v="124"/>
    <n v="66.709999999999994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x v="108"/>
    <n v="84.14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x v="88"/>
    <n v="215.73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x v="15"/>
    <n v="54.69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x v="2"/>
    <n v="51.63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x v="8"/>
    <n v="143.36000000000001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x v="7"/>
    <n v="72.430000000000007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x v="94"/>
    <n v="36.53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x v="6"/>
    <n v="60.9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x v="26"/>
    <n v="43.55"/>
    <x v="3"/>
    <x v="9"/>
    <x v="729"/>
    <d v="2012-09-19T04:27:41"/>
    <x v="5"/>
  </r>
  <r>
    <x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x v="88"/>
    <n v="99.77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x v="9"/>
    <n v="88.73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x v="12"/>
    <n v="4.92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x v="28"/>
    <n v="17.82"/>
    <x v="3"/>
    <x v="9"/>
    <x v="733"/>
    <d v="2013-12-20T10:04:52"/>
    <x v="4"/>
  </r>
  <r>
    <x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x v="9"/>
    <n v="187.19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x v="35"/>
    <n v="234.81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x v="136"/>
    <n v="105.05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x v="108"/>
    <n v="56.67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x v="13"/>
    <n v="39.049999999999997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x v="137"/>
    <n v="68.349999999999994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x v="13"/>
    <n v="169.58"/>
    <x v="3"/>
    <x v="9"/>
    <x v="740"/>
    <d v="2015-06-21T03:31:22"/>
    <x v="0"/>
  </r>
  <r>
    <x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x v="21"/>
    <n v="141.41999999999999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x v="38"/>
    <n v="67.39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x v="34"/>
    <n v="54.27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x v="21"/>
    <n v="82.52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x v="99"/>
    <n v="53.73"/>
    <x v="3"/>
    <x v="9"/>
    <x v="745"/>
    <d v="2013-05-03T13:44:05"/>
    <x v="4"/>
  </r>
  <r>
    <x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x v="38"/>
    <n v="34.21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x v="8"/>
    <n v="127.3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x v="8"/>
    <n v="45.57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x v="6"/>
    <n v="95.96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x v="33"/>
    <n v="77.27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x v="17"/>
    <n v="57.34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x v="20"/>
    <n v="53.19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x v="30"/>
    <n v="492.31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x v="3"/>
    <n v="42.35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x v="21"/>
    <n v="37.47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x v="90"/>
    <n v="37.450000000000003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x v="138"/>
    <n v="33.06"/>
    <x v="3"/>
    <x v="9"/>
    <x v="757"/>
    <d v="2012-12-06T01:18:34"/>
    <x v="5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x v="21"/>
    <n v="134.21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x v="21"/>
    <n v="51.47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x v="50"/>
    <n v="0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x v="62"/>
    <n v="39.17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x v="50"/>
    <n v="0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x v="50"/>
    <n v="5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x v="50"/>
    <n v="0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x v="71"/>
    <n v="57.3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x v="50"/>
    <n v="0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x v="65"/>
    <n v="59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x v="50"/>
    <n v="0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x v="139"/>
    <n v="31.85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x v="50"/>
    <n v="0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x v="50"/>
    <n v="10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x v="56"/>
    <n v="50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x v="60"/>
    <n v="16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x v="140"/>
    <n v="39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x v="53"/>
    <n v="34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x v="76"/>
    <n v="63.12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x v="60"/>
    <n v="7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x v="50"/>
    <n v="2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x v="56"/>
    <n v="66.67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x v="3"/>
    <n v="38.520000000000003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x v="18"/>
    <n v="42.61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x v="8"/>
    <n v="50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x v="34"/>
    <n v="63.49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x v="33"/>
    <n v="102.5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x v="141"/>
    <n v="31.14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x v="1"/>
    <n v="162.27000000000001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x v="35"/>
    <n v="80.59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x v="142"/>
    <n v="59.85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x v="15"/>
    <n v="132.86000000000001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x v="124"/>
    <n v="92.55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x v="3"/>
    <n v="60.86"/>
    <x v="4"/>
    <x v="11"/>
    <x v="791"/>
    <d v="2013-11-13T05:59:00"/>
    <x v="4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x v="8"/>
    <n v="41.8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x v="33"/>
    <n v="88.33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x v="2"/>
    <n v="158.96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x v="20"/>
    <n v="85.05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x v="7"/>
    <n v="112.61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x v="29"/>
    <n v="45.44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x v="41"/>
    <n v="46.22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x v="8"/>
    <n v="178.61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x v="143"/>
    <n v="40.75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x v="20"/>
    <n v="43.73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x v="7"/>
    <n v="81.069999999999993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x v="4"/>
    <n v="74.61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x v="8"/>
    <n v="305.56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x v="2"/>
    <n v="58.33"/>
    <x v="4"/>
    <x v="11"/>
    <x v="805"/>
    <d v="2011-07-16T23:00:00"/>
    <x v="6"/>
  </r>
  <r>
    <x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x v="3"/>
    <n v="117.68"/>
    <x v="4"/>
    <x v="11"/>
    <x v="806"/>
    <d v="2011-09-07T16:35:39"/>
    <x v="6"/>
  </r>
  <r>
    <x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x v="2"/>
    <n v="73.77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x v="8"/>
    <n v="104.65"/>
    <x v="4"/>
    <x v="11"/>
    <x v="808"/>
    <d v="2014-12-22T04:59:00"/>
    <x v="3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x v="3"/>
    <n v="79.83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x v="2"/>
    <n v="58.33"/>
    <x v="4"/>
    <x v="11"/>
    <x v="810"/>
    <d v="2012-09-01T01:21:02"/>
    <x v="5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x v="3"/>
    <n v="86.67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x v="143"/>
    <n v="27.61"/>
    <x v="4"/>
    <x v="11"/>
    <x v="812"/>
    <d v="2013-03-01T13:58:00"/>
    <x v="4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x v="12"/>
    <n v="25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x v="37"/>
    <n v="45.46"/>
    <x v="4"/>
    <x v="11"/>
    <x v="814"/>
    <d v="2011-05-31T18:04:00"/>
    <x v="6"/>
  </r>
  <r>
    <x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x v="13"/>
    <n v="99.53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x v="41"/>
    <n v="39.31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x v="0"/>
    <n v="89.42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x v="94"/>
    <n v="28.68"/>
    <x v="4"/>
    <x v="11"/>
    <x v="818"/>
    <d v="2012-08-07T17:01:00"/>
    <x v="5"/>
  </r>
  <r>
    <x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x v="15"/>
    <n v="31.07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x v="84"/>
    <n v="70.55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x v="8"/>
    <n v="224.13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x v="17"/>
    <n v="51.8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x v="144"/>
    <n v="43.5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x v="84"/>
    <n v="39.82"/>
    <x v="4"/>
    <x v="11"/>
    <x v="824"/>
    <d v="2010-04-18T06:59:00"/>
    <x v="7"/>
  </r>
  <r>
    <x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x v="8"/>
    <n v="126.81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x v="7"/>
    <n v="113.88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x v="33"/>
    <n v="28.18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x v="13"/>
    <n v="36.61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x v="3"/>
    <n v="32.5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x v="29"/>
    <n v="60.66"/>
    <x v="4"/>
    <x v="11"/>
    <x v="830"/>
    <d v="2013-03-22T11:37:05"/>
    <x v="4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x v="145"/>
    <n v="175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x v="7"/>
    <n v="97.99"/>
    <x v="4"/>
    <x v="11"/>
    <x v="832"/>
    <d v="2012-01-21T08:13:00"/>
    <x v="6"/>
  </r>
  <r>
    <x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x v="21"/>
    <n v="148.78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x v="26"/>
    <n v="96.08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x v="16"/>
    <n v="58.63"/>
    <x v="4"/>
    <x v="11"/>
    <x v="835"/>
    <d v="2012-05-19T03:00:00"/>
    <x v="5"/>
  </r>
  <r>
    <x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x v="7"/>
    <n v="109.71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x v="108"/>
    <n v="49.11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x v="14"/>
    <n v="47.67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x v="16"/>
    <n v="60.74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x v="28"/>
    <n v="63.38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x v="7"/>
    <n v="53.89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x v="3"/>
    <n v="66.87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x v="128"/>
    <n v="63.1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x v="146"/>
    <n v="36.630000000000003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x v="28"/>
    <n v="34.01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x v="108"/>
    <n v="28.55"/>
    <x v="4"/>
    <x v="12"/>
    <x v="846"/>
    <d v="2014-03-10T14:00:00"/>
    <x v="3"/>
  </r>
  <r>
    <x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x v="8"/>
    <n v="10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x v="8"/>
    <n v="18.75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x v="28"/>
    <n v="41.7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x v="19"/>
    <n v="46.67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x v="22"/>
    <n v="37.270000000000003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x v="2"/>
    <n v="59.26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x v="8"/>
    <n v="30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x v="90"/>
    <n v="65.86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x v="33"/>
    <n v="31.91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x v="147"/>
    <n v="19.46"/>
    <x v="4"/>
    <x v="12"/>
    <x v="856"/>
    <d v="2016-10-25T19:00:00"/>
    <x v="2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x v="8"/>
    <n v="50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x v="124"/>
    <n v="22.74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x v="2"/>
    <n v="42.72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x v="82"/>
    <n v="52.92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x v="53"/>
    <n v="50.5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x v="50"/>
    <n v="42.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x v="62"/>
    <n v="18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x v="72"/>
    <n v="34.18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x v="53"/>
    <n v="22.5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x v="82"/>
    <n v="58.1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x v="148"/>
    <n v="109.18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x v="50"/>
    <n v="50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x v="81"/>
    <n v="346.67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x v="50"/>
    <n v="12.4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x v="62"/>
    <n v="27.08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x v="60"/>
    <n v="32.5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x v="60"/>
    <n v="9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x v="148"/>
    <n v="34.76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x v="50"/>
    <n v="0"/>
    <x v="4"/>
    <x v="13"/>
    <x v="875"/>
    <d v="2015-09-21T17:22:11"/>
    <x v="0"/>
  </r>
  <r>
    <x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x v="139"/>
    <n v="28.58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x v="149"/>
    <n v="46.59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x v="60"/>
    <n v="32.5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x v="134"/>
    <n v="21.47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x v="56"/>
    <n v="14.13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x v="60"/>
    <n v="30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x v="68"/>
    <n v="21.5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x v="67"/>
    <n v="83.3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x v="60"/>
    <n v="10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x v="150"/>
    <n v="35.71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x v="139"/>
    <n v="29.29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x v="50"/>
    <n v="0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x v="113"/>
    <n v="18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x v="114"/>
    <n v="73.760000000000005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x v="65"/>
    <n v="31.25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x v="56"/>
    <n v="28.89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x v="139"/>
    <n v="143.82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x v="54"/>
    <n v="40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x v="115"/>
    <n v="147.81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x v="53"/>
    <n v="27.8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x v="67"/>
    <n v="44.44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x v="50"/>
    <n v="0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x v="56"/>
    <n v="35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x v="121"/>
    <n v="35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x v="50"/>
    <n v="10.5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x v="50"/>
    <n v="0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x v="50"/>
    <n v="30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x v="56"/>
    <n v="40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x v="50"/>
    <n v="50.33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x v="56"/>
    <n v="32.67"/>
    <x v="4"/>
    <x v="13"/>
    <x v="905"/>
    <d v="2011-01-24T05:45:26"/>
    <x v="7"/>
  </r>
  <r>
    <x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x v="50"/>
    <n v="0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x v="50"/>
    <n v="0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x v="50"/>
    <n v="0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x v="56"/>
    <n v="65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x v="66"/>
    <n v="24.6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x v="50"/>
    <n v="0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x v="60"/>
    <n v="15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x v="113"/>
    <n v="82.58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x v="50"/>
    <n v="0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x v="52"/>
    <n v="41.67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x v="50"/>
    <n v="0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x v="60"/>
    <n v="30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x v="62"/>
    <n v="19.600000000000001"/>
    <x v="4"/>
    <x v="13"/>
    <x v="918"/>
    <d v="2014-12-01T22:59:21"/>
    <x v="3"/>
  </r>
  <r>
    <x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x v="60"/>
    <n v="100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x v="50"/>
    <n v="0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x v="134"/>
    <n v="231.7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x v="70"/>
    <n v="189.33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x v="53"/>
    <n v="55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x v="57"/>
    <n v="21.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x v="56"/>
    <n v="32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x v="50"/>
    <n v="0"/>
    <x v="4"/>
    <x v="13"/>
    <x v="926"/>
    <d v="2010-07-08T22:40:00"/>
    <x v="7"/>
  </r>
  <r>
    <x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x v="50"/>
    <n v="0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x v="57"/>
    <n v="56.25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x v="50"/>
    <n v="0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x v="151"/>
    <n v="6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x v="113"/>
    <n v="18.71"/>
    <x v="4"/>
    <x v="13"/>
    <x v="931"/>
    <d v="2014-03-16T22:00:00"/>
    <x v="3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x v="77"/>
    <n v="46.03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x v="52"/>
    <n v="60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x v="75"/>
    <n v="50.67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x v="60"/>
    <n v="25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x v="50"/>
    <n v="0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x v="60"/>
    <n v="20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x v="50"/>
    <n v="25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x v="60"/>
    <n v="20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x v="123"/>
    <n v="110.29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x v="53"/>
    <n v="37.450000000000003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x v="114"/>
    <n v="41.75"/>
    <x v="2"/>
    <x v="8"/>
    <x v="942"/>
    <d v="2016-02-18T20:14:20"/>
    <x v="2"/>
  </r>
  <r>
    <x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x v="54"/>
    <n v="24.08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x v="55"/>
    <n v="69.41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x v="53"/>
    <n v="155.25"/>
    <x v="2"/>
    <x v="8"/>
    <x v="945"/>
    <d v="2017-02-18T23:59:00"/>
    <x v="2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x v="53"/>
    <n v="57.2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x v="50"/>
    <n v="0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x v="81"/>
    <n v="60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x v="60"/>
    <n v="39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x v="58"/>
    <n v="58.42"/>
    <x v="2"/>
    <x v="8"/>
    <x v="950"/>
    <d v="2016-01-17T18:01:01"/>
    <x v="0"/>
  </r>
  <r>
    <x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x v="151"/>
    <n v="158.63999999999999"/>
    <x v="2"/>
    <x v="8"/>
    <x v="951"/>
    <d v="2016-06-04T15:41:12"/>
    <x v="2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x v="67"/>
    <n v="99.86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x v="60"/>
    <n v="25.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x v="152"/>
    <n v="89.19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x v="52"/>
    <n v="182.62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x v="53"/>
    <n v="50.65"/>
    <x v="2"/>
    <x v="8"/>
    <x v="956"/>
    <d v="2015-04-26T20:55:59"/>
    <x v="0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x v="53"/>
    <n v="33.29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x v="57"/>
    <n v="51.82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x v="115"/>
    <n v="113.63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x v="132"/>
    <n v="136.46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x v="72"/>
    <n v="364.35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x v="58"/>
    <n v="19.239999999999998"/>
    <x v="2"/>
    <x v="8"/>
    <x v="962"/>
    <d v="2016-02-11T17:05:53"/>
    <x v="2"/>
  </r>
  <r>
    <x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x v="60"/>
    <n v="41.89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x v="60"/>
    <n v="30.31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x v="60"/>
    <n v="49.67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x v="77"/>
    <n v="59.2"/>
    <x v="2"/>
    <x v="8"/>
    <x v="966"/>
    <d v="2016-10-06T15:15:32"/>
    <x v="2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x v="82"/>
    <n v="43.98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x v="60"/>
    <n v="26.5"/>
    <x v="2"/>
    <x v="8"/>
    <x v="968"/>
    <d v="2014-08-15T20:20:34"/>
    <x v="3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x v="153"/>
    <n v="1272.73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x v="132"/>
    <n v="164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x v="50"/>
    <n v="45.2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x v="131"/>
    <n v="153.88999999999999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x v="53"/>
    <n v="51.38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x v="60"/>
    <n v="93.3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x v="56"/>
    <n v="108.63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x v="53"/>
    <n v="160.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x v="122"/>
    <n v="75.75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x v="80"/>
    <n v="790.84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x v="154"/>
    <n v="301.94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x v="77"/>
    <n v="47.94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x v="50"/>
    <n v="2.75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x v="50"/>
    <n v="1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x v="75"/>
    <n v="171.79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x v="60"/>
    <n v="35.33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x v="52"/>
    <n v="82.09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x v="55"/>
    <n v="110.87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x v="55"/>
    <n v="161.22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x v="50"/>
    <n v="0"/>
    <x v="2"/>
    <x v="8"/>
    <x v="988"/>
    <d v="2016-10-01T08:33:45"/>
    <x v="2"/>
  </r>
  <r>
    <x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x v="123"/>
    <n v="52.41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x v="50"/>
    <n v="13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x v="65"/>
    <n v="30.29"/>
    <x v="2"/>
    <x v="8"/>
    <x v="991"/>
    <d v="2016-07-12T18:51:00"/>
    <x v="2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x v="50"/>
    <n v="116.75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x v="78"/>
    <n v="89.6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x v="53"/>
    <n v="424.45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x v="113"/>
    <n v="80.67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x v="53"/>
    <n v="13"/>
    <x v="2"/>
    <x v="8"/>
    <x v="996"/>
    <d v="2014-07-27T15:27:00"/>
    <x v="3"/>
  </r>
  <r>
    <x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x v="60"/>
    <n v="8.1300000000000008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x v="155"/>
    <n v="153.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x v="59"/>
    <n v="292.08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x v="53"/>
    <n v="3304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x v="3"/>
    <n v="1300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x v="75"/>
    <n v="134.55000000000001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x v="63"/>
    <n v="214.07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x v="133"/>
    <n v="216.34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x v="150"/>
    <n v="932.31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x v="52"/>
    <n v="29.25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x v="156"/>
    <n v="174.95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x v="50"/>
    <n v="250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x v="55"/>
    <n v="65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x v="50"/>
    <n v="55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x v="50"/>
    <n v="75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x v="157"/>
    <n v="1389.36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x v="131"/>
    <n v="95.91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x v="134"/>
    <n v="191.25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x v="56"/>
    <n v="40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x v="56"/>
    <n v="74.790000000000006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x v="61"/>
    <n v="161.12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x v="56"/>
    <n v="88.71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x v="153"/>
    <n v="53.25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x v="158"/>
    <n v="106.2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x v="159"/>
    <n v="22.08"/>
    <x v="4"/>
    <x v="15"/>
    <x v="1021"/>
    <d v="2015-10-17T04:00:00"/>
    <x v="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x v="41"/>
    <n v="31.05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x v="160"/>
    <n v="36.21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x v="17"/>
    <n v="388.98"/>
    <x v="4"/>
    <x v="15"/>
    <x v="1024"/>
    <d v="2016-01-31T13:56:03"/>
    <x v="2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x v="5"/>
    <n v="71.849999999999994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x v="8"/>
    <n v="57.38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x v="33"/>
    <n v="69.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x v="16"/>
    <n v="45.99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x v="20"/>
    <n v="79.260000000000005"/>
    <x v="4"/>
    <x v="15"/>
    <x v="1029"/>
    <d v="2015-04-04T21:59:00"/>
    <x v="0"/>
  </r>
  <r>
    <x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x v="161"/>
    <n v="43.03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x v="13"/>
    <n v="108.48"/>
    <x v="4"/>
    <x v="15"/>
    <x v="1031"/>
    <d v="2015-12-16T18:20:10"/>
    <x v="0"/>
  </r>
  <r>
    <x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x v="29"/>
    <n v="61.03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x v="33"/>
    <n v="50.59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x v="22"/>
    <n v="39.159999999999997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x v="29"/>
    <n v="65.16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x v="20"/>
    <n v="23.96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x v="21"/>
    <n v="48.62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x v="14"/>
    <n v="35.74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x v="30"/>
    <n v="21.37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x v="50"/>
    <n v="250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x v="50"/>
    <n v="0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x v="53"/>
    <n v="10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x v="114"/>
    <n v="29.24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x v="50"/>
    <n v="3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x v="56"/>
    <n v="33.25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x v="50"/>
    <n v="0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x v="50"/>
    <n v="1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x v="60"/>
    <n v="53"/>
    <x v="5"/>
    <x v="16"/>
    <x v="1048"/>
    <d v="2016-09-25T01:16:29"/>
    <x v="2"/>
  </r>
  <r>
    <x v="1049"/>
    <s v="J1 (Canceled)"/>
    <s v="------"/>
    <x v="14"/>
    <n v="0"/>
    <x v="1"/>
    <s v="US"/>
    <s v="USD"/>
    <n v="1455272445"/>
    <x v="1049"/>
    <b v="0"/>
    <n v="0"/>
    <b v="0"/>
    <s v="journalism/audio"/>
    <x v="50"/>
    <n v="0"/>
    <x v="5"/>
    <x v="16"/>
    <x v="1049"/>
    <d v="2016-02-12T10:20:45"/>
    <x v="2"/>
  </r>
  <r>
    <x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x v="50"/>
    <n v="0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x v="50"/>
    <n v="0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x v="50"/>
    <n v="0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x v="60"/>
    <n v="15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x v="50"/>
    <n v="0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x v="50"/>
    <n v="0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x v="50"/>
    <n v="0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x v="50"/>
    <n v="0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x v="50"/>
    <n v="0"/>
    <x v="5"/>
    <x v="16"/>
    <x v="1058"/>
    <d v="2015-03-26T00:00:00"/>
    <x v="0"/>
  </r>
  <r>
    <x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x v="50"/>
    <n v="0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x v="60"/>
    <n v="50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x v="50"/>
    <n v="0"/>
    <x v="5"/>
    <x v="16"/>
    <x v="1061"/>
    <d v="2016-05-02T01:00:00"/>
    <x v="2"/>
  </r>
  <r>
    <x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x v="162"/>
    <n v="47.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x v="50"/>
    <n v="0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x v="114"/>
    <n v="65.67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x v="56"/>
    <n v="16.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x v="56"/>
    <n v="34.13000000000000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x v="73"/>
    <n v="13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x v="50"/>
    <n v="11.25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x v="115"/>
    <n v="40.479999999999997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x v="60"/>
    <n v="35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x v="50"/>
    <n v="0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x v="50"/>
    <n v="12.75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x v="60"/>
    <n v="10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x v="52"/>
    <n v="113.57"/>
    <x v="6"/>
    <x v="17"/>
    <x v="1074"/>
    <d v="2014-01-04T04:09:05"/>
    <x v="4"/>
  </r>
  <r>
    <x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x v="62"/>
    <n v="15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x v="163"/>
    <n v="48.2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x v="129"/>
    <n v="43.98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x v="59"/>
    <n v="9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x v="56"/>
    <n v="37.67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x v="114"/>
    <n v="18.579999999999998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x v="50"/>
    <n v="3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x v="60"/>
    <n v="18.670000000000002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x v="60"/>
    <n v="410"/>
    <x v="6"/>
    <x v="17"/>
    <x v="1083"/>
    <d v="2014-08-02T15:49:43"/>
    <x v="3"/>
  </r>
  <r>
    <x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x v="50"/>
    <n v="0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x v="56"/>
    <n v="114"/>
    <x v="6"/>
    <x v="17"/>
    <x v="1085"/>
    <d v="2016-03-14T15:06:15"/>
    <x v="2"/>
  </r>
  <r>
    <x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x v="50"/>
    <n v="7.5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x v="50"/>
    <n v="0"/>
    <x v="6"/>
    <x v="17"/>
    <x v="1087"/>
    <d v="2014-06-15T17:08:07"/>
    <x v="3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x v="51"/>
    <n v="43.42"/>
    <x v="6"/>
    <x v="17"/>
    <x v="1088"/>
    <d v="2014-04-24T19:11:07"/>
    <x v="3"/>
  </r>
  <r>
    <x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x v="59"/>
    <n v="23.96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x v="50"/>
    <n v="5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x v="55"/>
    <n v="12.5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x v="60"/>
    <n v="3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x v="51"/>
    <n v="10.56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x v="82"/>
    <n v="122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x v="62"/>
    <n v="267.81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x v="82"/>
    <n v="74.209999999999994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x v="50"/>
    <n v="6.71"/>
    <x v="6"/>
    <x v="17"/>
    <x v="1097"/>
    <d v="2014-03-02T19:01:17"/>
    <x v="3"/>
  </r>
  <r>
    <x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x v="113"/>
    <n v="81.95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x v="60"/>
    <n v="25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x v="56"/>
    <n v="10"/>
    <x v="6"/>
    <x v="17"/>
    <x v="1100"/>
    <d v="2016-02-14T02:39:31"/>
    <x v="2"/>
  </r>
  <r>
    <x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x v="50"/>
    <n v="6.83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x v="62"/>
    <n v="17.7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x v="53"/>
    <n v="16.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x v="62"/>
    <n v="80.3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x v="50"/>
    <n v="71.55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x v="139"/>
    <n v="23.57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x v="50"/>
    <n v="0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x v="56"/>
    <n v="34.880000000000003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x v="50"/>
    <n v="15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x v="60"/>
    <n v="23.18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x v="50"/>
    <n v="1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x v="71"/>
    <n v="100.23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x v="60"/>
    <n v="5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x v="50"/>
    <n v="3.33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x v="50"/>
    <n v="13.25"/>
    <x v="6"/>
    <x v="17"/>
    <x v="1115"/>
    <d v="2016-03-30T15:41:35"/>
    <x v="2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x v="50"/>
    <n v="17.850000000000001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x v="59"/>
    <n v="10.38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x v="53"/>
    <n v="36.33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x v="50"/>
    <n v="5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x v="50"/>
    <n v="0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x v="50"/>
    <n v="5.8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x v="50"/>
    <n v="0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x v="50"/>
    <n v="3.67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x v="50"/>
    <n v="60.71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x v="50"/>
    <n v="0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x v="60"/>
    <n v="5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x v="53"/>
    <n v="25.43"/>
    <x v="6"/>
    <x v="18"/>
    <x v="1127"/>
    <d v="2014-11-14T21:30:00"/>
    <x v="3"/>
  </r>
  <r>
    <x v="1128"/>
    <s v="Flying Turds"/>
    <s v="#havingfunFTW"/>
    <x v="28"/>
    <n v="1"/>
    <x v="2"/>
    <s v="GB"/>
    <s v="GBP"/>
    <n v="1407425717"/>
    <x v="1128"/>
    <b v="0"/>
    <n v="1"/>
    <b v="0"/>
    <s v="games/mobile games"/>
    <x v="50"/>
    <n v="1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x v="50"/>
    <n v="10.5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x v="50"/>
    <n v="3.67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x v="50"/>
    <n v="0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x v="51"/>
    <n v="110.62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x v="60"/>
    <n v="20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x v="50"/>
    <n v="1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x v="62"/>
    <n v="50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x v="52"/>
    <n v="45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x v="67"/>
    <n v="253.21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x v="50"/>
    <n v="31.25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x v="50"/>
    <n v="5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x v="50"/>
    <n v="0"/>
    <x v="6"/>
    <x v="18"/>
    <x v="1140"/>
    <d v="2015-08-06T11:05:21"/>
    <x v="0"/>
  </r>
  <r>
    <x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x v="50"/>
    <n v="0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x v="50"/>
    <n v="0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x v="50"/>
    <n v="23.25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x v="50"/>
    <n v="0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x v="50"/>
    <n v="100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x v="114"/>
    <n v="44.17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x v="50"/>
    <n v="0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x v="50"/>
    <n v="24.33"/>
    <x v="7"/>
    <x v="19"/>
    <x v="1148"/>
    <d v="2016-12-01T05:06:21"/>
    <x v="2"/>
  </r>
  <r>
    <x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x v="50"/>
    <n v="37.5"/>
    <x v="7"/>
    <x v="19"/>
    <x v="1149"/>
    <d v="2016-06-16T17:02:46"/>
    <x v="2"/>
  </r>
  <r>
    <x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x v="54"/>
    <n v="42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x v="50"/>
    <n v="0"/>
    <x v="7"/>
    <x v="19"/>
    <x v="1151"/>
    <d v="2015-09-07T02:27:43"/>
    <x v="0"/>
  </r>
  <r>
    <x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x v="52"/>
    <n v="60.73"/>
    <x v="7"/>
    <x v="19"/>
    <x v="1152"/>
    <d v="2015-05-15T17:01:52"/>
    <x v="0"/>
  </r>
  <r>
    <x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x v="60"/>
    <n v="50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x v="113"/>
    <n v="108.33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x v="60"/>
    <n v="23.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x v="50"/>
    <n v="0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x v="53"/>
    <n v="50.33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x v="50"/>
    <n v="11.67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x v="50"/>
    <n v="0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x v="65"/>
    <n v="60.79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x v="50"/>
    <n v="0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x v="50"/>
    <n v="17.5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x v="50"/>
    <n v="0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x v="50"/>
    <n v="0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x v="70"/>
    <n v="82.82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x v="118"/>
    <n v="358.88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x v="53"/>
    <n v="61.19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x v="52"/>
    <n v="340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x v="50"/>
    <n v="5.67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x v="50"/>
    <n v="50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x v="50"/>
    <n v="25"/>
    <x v="7"/>
    <x v="19"/>
    <x v="1171"/>
    <d v="2014-11-13T20:18:47"/>
    <x v="3"/>
  </r>
  <r>
    <x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x v="50"/>
    <n v="0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x v="50"/>
    <n v="30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x v="52"/>
    <n v="46.63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x v="56"/>
    <n v="65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x v="50"/>
    <n v="10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x v="50"/>
    <n v="0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x v="50"/>
    <n v="5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x v="62"/>
    <n v="640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x v="81"/>
    <n v="69.12"/>
    <x v="7"/>
    <x v="19"/>
    <x v="1180"/>
    <d v="2014-06-28T19:21:54"/>
    <x v="3"/>
  </r>
  <r>
    <x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x v="50"/>
    <n v="1.33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x v="65"/>
    <n v="10.5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x v="65"/>
    <n v="33.33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x v="2"/>
    <n v="61.56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x v="2"/>
    <n v="118.74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x v="13"/>
    <n v="65.08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x v="3"/>
    <n v="130.16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x v="164"/>
    <n v="37.78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x v="29"/>
    <n v="112.79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x v="165"/>
    <n v="51.92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x v="15"/>
    <n v="89.2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x v="166"/>
    <n v="19.329999999999998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x v="3"/>
    <n v="79.97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x v="167"/>
    <n v="56.41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x v="165"/>
    <n v="79.41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x v="168"/>
    <n v="76.44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x v="169"/>
    <n v="121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x v="170"/>
    <n v="54.62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x v="7"/>
    <n v="299.22000000000003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x v="9"/>
    <n v="58.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x v="21"/>
    <n v="55.37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x v="171"/>
    <n v="183.8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x v="21"/>
    <n v="165.35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x v="33"/>
    <n v="234.79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x v="7"/>
    <n v="211.4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x v="41"/>
    <n v="32.340000000000003"/>
    <x v="8"/>
    <x v="20"/>
    <x v="1206"/>
    <d v="2017-03-11T13:29:00"/>
    <x v="1"/>
  </r>
  <r>
    <x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x v="3"/>
    <n v="123.38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x v="19"/>
    <n v="207.07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x v="6"/>
    <n v="138.26"/>
    <x v="8"/>
    <x v="20"/>
    <x v="1209"/>
    <d v="2017-02-25T20:18:25"/>
    <x v="1"/>
  </r>
  <r>
    <x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x v="172"/>
    <n v="493.82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x v="7"/>
    <n v="168.5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x v="32"/>
    <n v="38.869999999999997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x v="21"/>
    <n v="61.53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x v="88"/>
    <n v="105.44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x v="173"/>
    <n v="71.59"/>
    <x v="8"/>
    <x v="20"/>
    <x v="1215"/>
    <d v="2014-05-30T22:09:16"/>
    <x v="3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x v="91"/>
    <n v="91.88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x v="33"/>
    <n v="148.57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x v="174"/>
    <n v="174.21"/>
    <x v="8"/>
    <x v="20"/>
    <x v="1218"/>
    <d v="2015-11-01T03:00:00"/>
    <x v="0"/>
  </r>
  <r>
    <x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x v="175"/>
    <n v="102.86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x v="3"/>
    <n v="111.18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x v="38"/>
    <n v="23.8"/>
    <x v="8"/>
    <x v="20"/>
    <x v="1221"/>
    <d v="2016-12-04T00:00:00"/>
    <x v="2"/>
  </r>
  <r>
    <x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x v="176"/>
    <n v="81.27"/>
    <x v="8"/>
    <x v="20"/>
    <x v="1222"/>
    <d v="2016-04-01T04:00:00"/>
    <x v="2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x v="20"/>
    <n v="116.21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x v="113"/>
    <n v="58.89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x v="65"/>
    <n v="44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x v="65"/>
    <n v="48.43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x v="50"/>
    <n v="0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x v="129"/>
    <n v="61.04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x v="60"/>
    <n v="25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x v="50"/>
    <n v="0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x v="50"/>
    <n v="0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x v="60"/>
    <n v="40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x v="81"/>
    <n v="19.329999999999998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x v="50"/>
    <n v="0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x v="56"/>
    <n v="35"/>
    <x v="4"/>
    <x v="21"/>
    <x v="1235"/>
    <d v="2013-12-15T03:14:59"/>
    <x v="4"/>
  </r>
  <r>
    <x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x v="50"/>
    <n v="0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x v="50"/>
    <n v="0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x v="82"/>
    <n v="59.33"/>
    <x v="4"/>
    <x v="21"/>
    <x v="1238"/>
    <d v="2011-08-06T14:38:56"/>
    <x v="6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x v="50"/>
    <n v="0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x v="56"/>
    <n v="30.13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x v="76"/>
    <n v="74.62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x v="60"/>
    <n v="5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x v="51"/>
    <n v="44.5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x v="3"/>
    <n v="46.13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x v="28"/>
    <n v="141.47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x v="16"/>
    <n v="75.48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x v="108"/>
    <n v="85.5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x v="143"/>
    <n v="64.25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x v="3"/>
    <n v="64.47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x v="177"/>
    <n v="118.2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x v="21"/>
    <n v="82.54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x v="178"/>
    <n v="34.17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x v="179"/>
    <n v="42.73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x v="171"/>
    <n v="94.49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x v="180"/>
    <n v="55.7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x v="90"/>
    <n v="98.03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x v="181"/>
    <n v="92.1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x v="182"/>
    <n v="38.18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x v="3"/>
    <n v="27.15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x v="35"/>
    <n v="50.69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x v="7"/>
    <n v="38.94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x v="105"/>
    <n v="77.64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x v="17"/>
    <n v="43.5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x v="183"/>
    <n v="31.82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x v="17"/>
    <n v="63.18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x v="8"/>
    <n v="190.9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x v="21"/>
    <n v="140.86000000000001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x v="16"/>
    <n v="76.92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x v="15"/>
    <n v="99.16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x v="41"/>
    <n v="67.88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x v="21"/>
    <n v="246.29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x v="6"/>
    <n v="189.29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x v="3"/>
    <n v="76.67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x v="19"/>
    <n v="82.96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x v="184"/>
    <n v="62.52"/>
    <x v="4"/>
    <x v="11"/>
    <x v="1275"/>
    <d v="2013-08-07T20:49:47"/>
    <x v="4"/>
  </r>
  <r>
    <x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x v="3"/>
    <n v="46.07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x v="6"/>
    <n v="38.54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x v="19"/>
    <n v="53.01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x v="38"/>
    <n v="73.36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x v="38"/>
    <n v="127.98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x v="38"/>
    <n v="104.73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x v="39"/>
    <n v="67.67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x v="185"/>
    <n v="95.9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x v="7"/>
    <n v="65.16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x v="21"/>
    <n v="32.270000000000003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x v="29"/>
    <n v="81.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x v="186"/>
    <n v="24.2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x v="8"/>
    <n v="65.8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x v="105"/>
    <n v="36.08"/>
    <x v="1"/>
    <x v="6"/>
    <x v="1289"/>
    <d v="2017-01-04T03:14:05"/>
    <x v="2"/>
  </r>
  <r>
    <x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x v="15"/>
    <n v="44.1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x v="91"/>
    <n v="104.07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x v="5"/>
    <n v="35.96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x v="21"/>
    <n v="127.79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x v="108"/>
    <n v="27.7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x v="21"/>
    <n v="39.83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x v="48"/>
    <n v="52.17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x v="5"/>
    <n v="92.04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x v="2"/>
    <n v="63.42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x v="39"/>
    <n v="135.63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x v="165"/>
    <n v="168.75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x v="33"/>
    <n v="70.86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x v="8"/>
    <n v="50"/>
    <x v="1"/>
    <x v="6"/>
    <x v="1302"/>
    <d v="2016-12-01T02:23:31"/>
    <x v="2"/>
  </r>
  <r>
    <x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x v="22"/>
    <n v="42.2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x v="67"/>
    <n v="152.41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x v="73"/>
    <n v="90.62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x v="187"/>
    <n v="201.6"/>
    <x v="2"/>
    <x v="8"/>
    <x v="1306"/>
    <d v="2014-12-04T10:58:54"/>
    <x v="3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x v="81"/>
    <n v="127.93"/>
    <x v="2"/>
    <x v="8"/>
    <x v="1307"/>
    <d v="2016-02-17T12:04:39"/>
    <x v="2"/>
  </r>
  <r>
    <x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x v="57"/>
    <n v="29.89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x v="20"/>
    <n v="367.97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x v="63"/>
    <n v="129.16999999999999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x v="188"/>
    <n v="800.7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x v="60"/>
    <n v="2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x v="134"/>
    <n v="102.02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x v="60"/>
    <n v="184.36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x v="67"/>
    <n v="162.91999999999999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x v="50"/>
    <n v="1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x v="52"/>
    <n v="603.53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x v="77"/>
    <n v="45.41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x v="77"/>
    <n v="97.33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x v="60"/>
    <n v="167.67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x v="60"/>
    <n v="859.8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x v="50"/>
    <n v="26.5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x v="114"/>
    <n v="30.2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x v="54"/>
    <n v="54.67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x v="53"/>
    <n v="60.75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x v="60"/>
    <n v="102.73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x v="65"/>
    <n v="41.59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x v="53"/>
    <n v="116.53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x v="60"/>
    <n v="45.3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x v="66"/>
    <n v="157.46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x v="60"/>
    <n v="100.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x v="50"/>
    <n v="0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x v="50"/>
    <n v="0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x v="57"/>
    <n v="51.82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x v="68"/>
    <n v="308.75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x v="189"/>
    <n v="379.23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x v="190"/>
    <n v="176.36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x v="56"/>
    <n v="66.069999999999993"/>
    <x v="2"/>
    <x v="8"/>
    <x v="1338"/>
    <d v="2015-08-02T19:17:13"/>
    <x v="0"/>
  </r>
  <r>
    <x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x v="113"/>
    <n v="89.65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x v="50"/>
    <n v="0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x v="140"/>
    <n v="382.39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x v="50"/>
    <n v="100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x v="21"/>
    <n v="158.36000000000001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x v="191"/>
    <n v="40.76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x v="105"/>
    <n v="53.57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x v="92"/>
    <n v="48.45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x v="21"/>
    <n v="82.42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x v="21"/>
    <n v="230.19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x v="142"/>
    <n v="59.36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x v="3"/>
    <n v="66.7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x v="7"/>
    <n v="168.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x v="104"/>
    <n v="59.97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x v="84"/>
    <n v="31.81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x v="22"/>
    <n v="24.42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x v="4"/>
    <n v="25.35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x v="25"/>
    <n v="71.44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x v="105"/>
    <n v="38.549999999999997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x v="20"/>
    <n v="68.37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x v="31"/>
    <n v="40.21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x v="36"/>
    <n v="32.0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x v="9"/>
    <n v="28.63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x v="15"/>
    <n v="43.64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x v="8"/>
    <n v="40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x v="17"/>
    <n v="346.04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x v="8"/>
    <n v="81.739999999999995"/>
    <x v="4"/>
    <x v="11"/>
    <x v="1365"/>
    <d v="2015-03-16T16:35:52"/>
    <x v="0"/>
  </r>
  <r>
    <x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x v="9"/>
    <n v="64.540000000000006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x v="35"/>
    <n v="63.48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x v="38"/>
    <n v="63.62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x v="2"/>
    <n v="83.97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x v="3"/>
    <n v="77.75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x v="13"/>
    <n v="107.07"/>
    <x v="4"/>
    <x v="11"/>
    <x v="1371"/>
    <d v="2015-05-07T18:12:22"/>
    <x v="0"/>
  </r>
  <r>
    <x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x v="39"/>
    <n v="38.75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x v="2"/>
    <n v="201.94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x v="192"/>
    <n v="43.06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x v="193"/>
    <n v="62.87"/>
    <x v="4"/>
    <x v="11"/>
    <x v="1375"/>
    <d v="2017-01-15T01:35:19"/>
    <x v="2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x v="194"/>
    <n v="55.61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x v="31"/>
    <n v="48.71"/>
    <x v="4"/>
    <x v="11"/>
    <x v="1377"/>
    <d v="2017-02-03T04:11:00"/>
    <x v="1"/>
  </r>
  <r>
    <x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x v="195"/>
    <n v="30.58"/>
    <x v="4"/>
    <x v="11"/>
    <x v="1378"/>
    <d v="2016-08-01T18:13:30"/>
    <x v="2"/>
  </r>
  <r>
    <x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x v="20"/>
    <n v="73.91"/>
    <x v="4"/>
    <x v="11"/>
    <x v="1379"/>
    <d v="2015-06-05T11:47:56"/>
    <x v="0"/>
  </r>
  <r>
    <x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x v="196"/>
    <n v="21.2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x v="13"/>
    <n v="73.36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x v="3"/>
    <n v="56.41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x v="197"/>
    <n v="50.25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x v="39"/>
    <n v="68.94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x v="5"/>
    <n v="65.91"/>
    <x v="4"/>
    <x v="11"/>
    <x v="1385"/>
    <d v="2016-04-29T12:11:00"/>
    <x v="2"/>
  </r>
  <r>
    <x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x v="198"/>
    <n v="62.5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x v="0"/>
    <n v="70.06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x v="165"/>
    <n v="60.18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x v="14"/>
    <n v="21.38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x v="15"/>
    <n v="160.79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x v="5"/>
    <n v="42.38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x v="35"/>
    <n v="27.32"/>
    <x v="4"/>
    <x v="11"/>
    <x v="1392"/>
    <d v="2016-03-03T03:43:06"/>
    <x v="2"/>
  </r>
  <r>
    <x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x v="21"/>
    <n v="196.83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x v="108"/>
    <n v="53.88"/>
    <x v="4"/>
    <x v="11"/>
    <x v="1394"/>
    <d v="2017-03-01T03:00:00"/>
    <x v="1"/>
  </r>
  <r>
    <x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x v="20"/>
    <n v="47.76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x v="13"/>
    <n v="88.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x v="35"/>
    <n v="72.06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x v="5"/>
    <n v="74.25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x v="9"/>
    <n v="61.7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x v="23"/>
    <n v="17.239999999999998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x v="199"/>
    <n v="51.72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x v="15"/>
    <n v="24.15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x v="33"/>
    <n v="62.17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x v="53"/>
    <n v="48.2"/>
    <x v="3"/>
    <x v="22"/>
    <x v="1404"/>
    <d v="2015-02-22T12:14:45"/>
    <x v="0"/>
  </r>
  <r>
    <x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x v="50"/>
    <n v="6.18"/>
    <x v="3"/>
    <x v="22"/>
    <x v="1405"/>
    <d v="2014-11-28T17:20:01"/>
    <x v="3"/>
  </r>
  <r>
    <x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x v="50"/>
    <n v="5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x v="60"/>
    <n v="7.5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x v="113"/>
    <n v="12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x v="50"/>
    <n v="0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x v="50"/>
    <n v="1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x v="50"/>
    <n v="2.33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x v="62"/>
    <n v="24.62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x v="62"/>
    <n v="100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x v="50"/>
    <n v="1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x v="82"/>
    <n v="88.89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x v="50"/>
    <n v="0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x v="60"/>
    <n v="27.5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x v="50"/>
    <n v="6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x v="113"/>
    <n v="44.5"/>
    <x v="3"/>
    <x v="22"/>
    <x v="1419"/>
    <d v="2016-10-09T10:56:59"/>
    <x v="2"/>
  </r>
  <r>
    <x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x v="56"/>
    <n v="1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x v="50"/>
    <n v="100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x v="50"/>
    <n v="13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x v="50"/>
    <n v="100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x v="68"/>
    <n v="109.07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x v="50"/>
    <n v="0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x v="50"/>
    <n v="0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x v="59"/>
    <n v="104.75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x v="62"/>
    <n v="15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x v="50"/>
    <n v="0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x v="59"/>
    <n v="80.599999999999994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x v="188"/>
    <n v="115.5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x v="50"/>
    <n v="0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x v="113"/>
    <n v="80.5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x v="54"/>
    <n v="744.55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x v="50"/>
    <n v="7.5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x v="60"/>
    <n v="38.5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x v="117"/>
    <n v="36.68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x v="56"/>
    <n v="75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x v="113"/>
    <n v="30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x v="50"/>
    <n v="1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x v="60"/>
    <n v="673.33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x v="50"/>
    <n v="0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x v="50"/>
    <n v="0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x v="50"/>
    <n v="0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x v="50"/>
    <n v="0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x v="50"/>
    <n v="0"/>
    <x v="3"/>
    <x v="22"/>
    <x v="1446"/>
    <d v="2016-04-21T10:44:38"/>
    <x v="2"/>
  </r>
  <r>
    <x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x v="50"/>
    <n v="25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x v="50"/>
    <n v="0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x v="50"/>
    <n v="0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x v="50"/>
    <n v="1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x v="50"/>
    <n v="1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x v="50"/>
    <n v="0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x v="50"/>
    <n v="0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x v="60"/>
    <n v="15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x v="57"/>
    <n v="225"/>
    <x v="3"/>
    <x v="22"/>
    <x v="1455"/>
    <d v="2014-09-05T13:39:00"/>
    <x v="3"/>
  </r>
  <r>
    <x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x v="56"/>
    <n v="48.33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x v="50"/>
    <n v="0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x v="50"/>
    <n v="0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x v="50"/>
    <n v="0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x v="50"/>
    <n v="0"/>
    <x v="3"/>
    <x v="22"/>
    <x v="1460"/>
    <d v="2014-11-30T23:45:00"/>
    <x v="3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x v="7"/>
    <n v="44.67"/>
    <x v="3"/>
    <x v="23"/>
    <x v="1461"/>
    <d v="2014-10-21T00:00:00"/>
    <x v="3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x v="15"/>
    <n v="28.9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x v="34"/>
    <n v="35.44"/>
    <x v="3"/>
    <x v="23"/>
    <x v="1463"/>
    <d v="2013-04-07T20:52:18"/>
    <x v="4"/>
  </r>
  <r>
    <x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x v="200"/>
    <n v="34.869999999999997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x v="201"/>
    <n v="52.62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x v="29"/>
    <n v="69.599999999999994"/>
    <x v="3"/>
    <x v="23"/>
    <x v="1466"/>
    <d v="2016-01-12T05:00:00"/>
    <x v="0"/>
  </r>
  <r>
    <x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x v="41"/>
    <n v="76.72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x v="21"/>
    <n v="33.19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x v="29"/>
    <n v="149.46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x v="105"/>
    <n v="23.17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x v="3"/>
    <n v="96.88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x v="86"/>
    <n v="103.2"/>
    <x v="3"/>
    <x v="23"/>
    <x v="1472"/>
    <d v="2013-10-16T13:01:43"/>
    <x v="4"/>
  </r>
  <r>
    <x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x v="10"/>
    <n v="38.46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x v="20"/>
    <n v="44.32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x v="192"/>
    <n v="64.17"/>
    <x v="3"/>
    <x v="23"/>
    <x v="1475"/>
    <d v="2014-12-20T04:59:00"/>
    <x v="3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x v="202"/>
    <n v="43.33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x v="38"/>
    <n v="90.5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x v="203"/>
    <n v="29.19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x v="0"/>
    <n v="30.96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x v="16"/>
    <n v="92.16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x v="53"/>
    <n v="17.5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x v="50"/>
    <n v="5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x v="60"/>
    <n v="25"/>
    <x v="3"/>
    <x v="10"/>
    <x v="1483"/>
    <d v="2016-07-22T04:37:55"/>
    <x v="2"/>
  </r>
  <r>
    <x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x v="50"/>
    <n v="0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x v="53"/>
    <n v="50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x v="50"/>
    <n v="16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x v="50"/>
    <n v="0"/>
    <x v="3"/>
    <x v="10"/>
    <x v="1487"/>
    <d v="2016-08-02T22:01:11"/>
    <x v="2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x v="53"/>
    <n v="60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x v="50"/>
    <n v="0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x v="134"/>
    <n v="47.11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x v="59"/>
    <n v="100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x v="60"/>
    <n v="15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x v="50"/>
    <n v="0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x v="114"/>
    <n v="40.450000000000003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x v="50"/>
    <n v="0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x v="50"/>
    <n v="0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x v="50"/>
    <n v="1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x v="53"/>
    <n v="19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x v="50"/>
    <n v="5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x v="78"/>
    <n v="46.73"/>
    <x v="3"/>
    <x v="10"/>
    <x v="1500"/>
    <d v="2013-05-01T21:42:37"/>
    <x v="4"/>
  </r>
  <r>
    <x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x v="183"/>
    <n v="97.73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x v="7"/>
    <n v="67.84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x v="29"/>
    <n v="56.98"/>
    <x v="8"/>
    <x v="20"/>
    <x v="1503"/>
    <d v="2016-10-23T08:20:01"/>
    <x v="2"/>
  </r>
  <r>
    <x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x v="204"/>
    <n v="67.16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x v="3"/>
    <n v="48.04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x v="38"/>
    <n v="38.86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x v="205"/>
    <n v="78.180000000000007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x v="38"/>
    <n v="97.11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x v="39"/>
    <n v="110.39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x v="7"/>
    <n v="39.92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x v="20"/>
    <n v="75.98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x v="206"/>
    <n v="58.3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x v="95"/>
    <n v="55.82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x v="6"/>
    <n v="151.24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x v="96"/>
    <n v="849.67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x v="15"/>
    <n v="159.24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x v="184"/>
    <n v="39.51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x v="207"/>
    <n v="130.53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x v="33"/>
    <n v="64.16"/>
    <x v="8"/>
    <x v="20"/>
    <x v="1519"/>
    <d v="2014-06-20T21:59:00"/>
    <x v="3"/>
  </r>
  <r>
    <x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x v="33"/>
    <n v="111.53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x v="13"/>
    <n v="170.45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x v="86"/>
    <n v="133.74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x v="105"/>
    <n v="95.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x v="110"/>
    <n v="221.7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x v="107"/>
    <n v="32.32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x v="28"/>
    <n v="98.84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x v="5"/>
    <n v="55.22"/>
    <x v="8"/>
    <x v="20"/>
    <x v="1527"/>
    <d v="2017-03-14T13:24:46"/>
    <x v="1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x v="208"/>
    <n v="52.79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x v="7"/>
    <n v="135.66999999999999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x v="165"/>
    <n v="53.99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x v="98"/>
    <n v="56.64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x v="209"/>
    <n v="82.32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x v="14"/>
    <n v="88.26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x v="210"/>
    <n v="84.91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x v="88"/>
    <n v="48.15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x v="211"/>
    <n v="66.02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x v="144"/>
    <n v="96.38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x v="33"/>
    <n v="156.16999999999999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x v="104"/>
    <n v="95.76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x v="90"/>
    <n v="180.41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x v="50"/>
    <n v="3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x v="65"/>
    <n v="20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x v="50"/>
    <n v="10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x v="50"/>
    <n v="0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x v="50"/>
    <n v="1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x v="129"/>
    <n v="26.27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x v="50"/>
    <n v="0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x v="114"/>
    <n v="60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x v="122"/>
    <n v="28.33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x v="55"/>
    <n v="14.43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x v="50"/>
    <n v="0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x v="190"/>
    <n v="132.19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x v="50"/>
    <n v="0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x v="50"/>
    <n v="0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x v="50"/>
    <n v="0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x v="79"/>
    <n v="56.42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x v="65"/>
    <n v="100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x v="62"/>
    <n v="11.67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x v="50"/>
    <n v="50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x v="65"/>
    <n v="23.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x v="60"/>
    <n v="67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x v="50"/>
    <n v="0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x v="60"/>
    <n v="42.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x v="50"/>
    <n v="10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x v="56"/>
    <n v="100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x v="70"/>
    <n v="108.05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x v="65"/>
    <n v="26.92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x v="51"/>
    <n v="155"/>
    <x v="3"/>
    <x v="25"/>
    <x v="1568"/>
    <d v="2014-12-24T01:29:45"/>
    <x v="3"/>
  </r>
  <r>
    <x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x v="50"/>
    <n v="0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x v="139"/>
    <n v="47.77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x v="60"/>
    <n v="20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x v="62"/>
    <n v="41.67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x v="53"/>
    <n v="74.33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x v="62"/>
    <n v="84.33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x v="61"/>
    <n v="65.459999999999994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x v="55"/>
    <n v="65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x v="60"/>
    <n v="27.5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x v="57"/>
    <n v="51.25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x v="60"/>
    <n v="14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x v="50"/>
    <n v="0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x v="60"/>
    <n v="5"/>
    <x v="8"/>
    <x v="26"/>
    <x v="1581"/>
    <d v="2015-12-19T10:46:30"/>
    <x v="0"/>
  </r>
  <r>
    <x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x v="114"/>
    <n v="31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x v="50"/>
    <n v="15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x v="50"/>
    <n v="0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x v="135"/>
    <n v="131.66999999999999"/>
    <x v="8"/>
    <x v="26"/>
    <x v="1585"/>
    <d v="2016-12-25T11:00:00"/>
    <x v="2"/>
  </r>
  <r>
    <x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x v="50"/>
    <n v="0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x v="50"/>
    <n v="1"/>
    <x v="8"/>
    <x v="26"/>
    <x v="1587"/>
    <d v="2014-12-13T22:49:25"/>
    <x v="3"/>
  </r>
  <r>
    <x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x v="50"/>
    <n v="0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x v="50"/>
    <n v="0"/>
    <x v="8"/>
    <x v="26"/>
    <x v="1589"/>
    <d v="2015-10-09T23:38:06"/>
    <x v="0"/>
  </r>
  <r>
    <x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x v="53"/>
    <n v="510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x v="129"/>
    <n v="44.48"/>
    <x v="8"/>
    <x v="26"/>
    <x v="1591"/>
    <d v="2016-04-03T16:25:41"/>
    <x v="2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x v="50"/>
    <n v="0"/>
    <x v="8"/>
    <x v="26"/>
    <x v="1592"/>
    <d v="2015-03-28T00:44:45"/>
    <x v="0"/>
  </r>
  <r>
    <x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x v="50"/>
    <n v="1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x v="70"/>
    <n v="20.5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x v="50"/>
    <n v="40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x v="53"/>
    <n v="25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x v="50"/>
    <n v="0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x v="50"/>
    <n v="1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x v="50"/>
    <n v="0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x v="113"/>
    <n v="40.78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x v="29"/>
    <n v="48.33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x v="8"/>
    <n v="46.95"/>
    <x v="4"/>
    <x v="11"/>
    <x v="1602"/>
    <d v="2011-10-14T23:00:00"/>
    <x v="6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x v="8"/>
    <n v="66.69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x v="108"/>
    <n v="48.84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x v="7"/>
    <n v="137.31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x v="7"/>
    <n v="87.83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x v="14"/>
    <n v="70.79000000000000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x v="7"/>
    <n v="52.83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x v="90"/>
    <n v="443.75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x v="212"/>
    <n v="48.54"/>
    <x v="4"/>
    <x v="11"/>
    <x v="1610"/>
    <d v="2012-12-15T22:11:50"/>
    <x v="5"/>
  </r>
  <r>
    <x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x v="105"/>
    <n v="37.07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x v="5"/>
    <n v="50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x v="21"/>
    <n v="39.04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x v="33"/>
    <n v="66.69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x v="35"/>
    <n v="67.13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x v="3"/>
    <n v="66.37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x v="91"/>
    <n v="64.62"/>
    <x v="4"/>
    <x v="11"/>
    <x v="1617"/>
    <d v="2013-11-01T19:00:00"/>
    <x v="4"/>
  </r>
  <r>
    <x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x v="2"/>
    <n v="58.37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x v="18"/>
    <n v="86.96"/>
    <x v="4"/>
    <x v="11"/>
    <x v="1619"/>
    <d v="2014-09-15T04:28:06"/>
    <x v="3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x v="40"/>
    <n v="66.4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x v="10"/>
    <n v="163.7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x v="21"/>
    <n v="107.98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x v="7"/>
    <n v="42.11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x v="90"/>
    <n v="47.2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x v="19"/>
    <n v="112.0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x v="7"/>
    <n v="74.95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x v="16"/>
    <n v="61.58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x v="7"/>
    <n v="45.88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x v="3"/>
    <n v="75.849999999999994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x v="213"/>
    <n v="84.21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x v="94"/>
    <n v="117.23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x v="21"/>
    <n v="86.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x v="8"/>
    <n v="172.41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x v="7"/>
    <n v="62.8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x v="105"/>
    <n v="67.73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x v="3"/>
    <n v="53.56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x v="3"/>
    <n v="34.6"/>
    <x v="4"/>
    <x v="11"/>
    <x v="1637"/>
    <d v="2009-12-31T23:39:00"/>
    <x v="8"/>
  </r>
  <r>
    <x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x v="2"/>
    <n v="38.89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x v="8"/>
    <n v="94.74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x v="106"/>
    <n v="39.97"/>
    <x v="4"/>
    <x v="11"/>
    <x v="1640"/>
    <d v="2010-08-03T01:59:00"/>
    <x v="7"/>
  </r>
  <r>
    <x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x v="7"/>
    <n v="97.5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x v="8"/>
    <n v="42.86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x v="105"/>
    <n v="168.51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x v="5"/>
    <n v="85.55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x v="38"/>
    <n v="554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x v="5"/>
    <n v="26.55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x v="2"/>
    <n v="113.8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x v="105"/>
    <n v="32.01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x v="7"/>
    <n v="47.19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x v="24"/>
    <n v="88.47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x v="7"/>
    <n v="100.75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x v="7"/>
    <n v="64.709999999999994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x v="107"/>
    <n v="51.85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x v="28"/>
    <n v="38.79"/>
    <x v="4"/>
    <x v="27"/>
    <x v="1654"/>
    <d v="2012-04-18T21:22:40"/>
    <x v="5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x v="1"/>
    <n v="44.65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x v="8"/>
    <n v="156.77000000000001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x v="2"/>
    <n v="118.7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x v="88"/>
    <n v="74.150000000000006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x v="40"/>
    <n v="12.53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x v="214"/>
    <n v="27.8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x v="33"/>
    <n v="80.180000000000007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x v="33"/>
    <n v="132.44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x v="29"/>
    <n v="33.75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x v="108"/>
    <n v="34.380000000000003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x v="17"/>
    <n v="44.96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x v="164"/>
    <n v="41.04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x v="37"/>
    <n v="52.6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x v="33"/>
    <n v="70.78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x v="49"/>
    <n v="53.75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x v="33"/>
    <n v="44.61"/>
    <x v="4"/>
    <x v="27"/>
    <x v="1670"/>
    <d v="2010-07-05T04:00:00"/>
    <x v="7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x v="7"/>
    <n v="26.1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x v="40"/>
    <n v="39.18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x v="30"/>
    <n v="45.59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x v="180"/>
    <n v="89.25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x v="0"/>
    <n v="40.42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x v="41"/>
    <n v="82.38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x v="20"/>
    <n v="159.52000000000001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x v="90"/>
    <n v="36.24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x v="215"/>
    <n v="62.5"/>
    <x v="4"/>
    <x v="27"/>
    <x v="1679"/>
    <d v="2011-07-22T01:39:05"/>
    <x v="6"/>
  </r>
  <r>
    <x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x v="90"/>
    <n v="47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x v="7"/>
    <n v="74.58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x v="50"/>
    <n v="0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x v="66"/>
    <n v="76"/>
    <x v="4"/>
    <x v="28"/>
    <x v="1683"/>
    <d v="2017-04-07T18:45:38"/>
    <x v="1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x v="15"/>
    <n v="86.44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x v="33"/>
    <n v="24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x v="50"/>
    <n v="18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x v="134"/>
    <n v="80.13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x v="156"/>
    <n v="253.14"/>
    <x v="4"/>
    <x v="28"/>
    <x v="1688"/>
    <d v="2017-04-09T11:49:54"/>
    <x v="1"/>
  </r>
  <r>
    <x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x v="8"/>
    <n v="171.43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x v="78"/>
    <n v="57.73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x v="69"/>
    <n v="264.26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x v="216"/>
    <n v="159.33000000000001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x v="114"/>
    <n v="35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x v="50"/>
    <n v="5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x v="81"/>
    <n v="61.09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x v="50"/>
    <n v="0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x v="68"/>
    <n v="114.82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x v="50"/>
    <n v="0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x v="65"/>
    <n v="54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x v="73"/>
    <n v="65.97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x v="50"/>
    <n v="5"/>
    <x v="4"/>
    <x v="28"/>
    <x v="1701"/>
    <d v="2015-01-15T15:56:45"/>
    <x v="3"/>
  </r>
  <r>
    <x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x v="50"/>
    <n v="1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x v="60"/>
    <n v="25.5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x v="187"/>
    <n v="118.36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x v="50"/>
    <n v="0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x v="50"/>
    <n v="0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x v="54"/>
    <n v="54.11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x v="50"/>
    <n v="0"/>
    <x v="4"/>
    <x v="28"/>
    <x v="1708"/>
    <d v="2016-05-01T20:48:26"/>
    <x v="2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x v="62"/>
    <n v="21.25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x v="60"/>
    <n v="34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x v="57"/>
    <n v="525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x v="50"/>
    <n v="0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x v="53"/>
    <n v="50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x v="59"/>
    <n v="115.7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x v="50"/>
    <n v="5.5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x v="59"/>
    <n v="50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x v="152"/>
    <n v="34.020000000000003"/>
    <x v="4"/>
    <x v="28"/>
    <x v="1717"/>
    <d v="2016-04-21T04:00:00"/>
    <x v="2"/>
  </r>
  <r>
    <x v="1718"/>
    <s v="The Prodigal Son"/>
    <s v="A melody for the galaxy."/>
    <x v="19"/>
    <n v="75"/>
    <x v="2"/>
    <s v="US"/>
    <s v="USD"/>
    <n v="1463201940"/>
    <x v="1718"/>
    <b v="0"/>
    <n v="2"/>
    <b v="0"/>
    <s v="music/faith"/>
    <x v="50"/>
    <n v="37.5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x v="60"/>
    <n v="11.67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x v="52"/>
    <n v="28.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x v="50"/>
    <n v="0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x v="50"/>
    <n v="1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x v="113"/>
    <n v="216.67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x v="60"/>
    <n v="8.7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x v="54"/>
    <n v="62.22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x v="122"/>
    <n v="137.25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x v="50"/>
    <n v="1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x v="149"/>
    <n v="122.14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x v="50"/>
    <n v="0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x v="50"/>
    <n v="0"/>
    <x v="4"/>
    <x v="28"/>
    <x v="1730"/>
    <d v="2015-10-25T02:06:23"/>
    <x v="0"/>
  </r>
  <r>
    <x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x v="50"/>
    <n v="0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x v="50"/>
    <n v="0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x v="50"/>
    <n v="0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x v="50"/>
    <n v="1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x v="57"/>
    <n v="55"/>
    <x v="4"/>
    <x v="28"/>
    <x v="1735"/>
    <d v="2016-08-07T19:32:25"/>
    <x v="2"/>
  </r>
  <r>
    <x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x v="60"/>
    <n v="22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x v="70"/>
    <n v="56.67"/>
    <x v="4"/>
    <x v="28"/>
    <x v="1737"/>
    <d v="2015-07-20T22:46:32"/>
    <x v="0"/>
  </r>
  <r>
    <x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x v="50"/>
    <n v="20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x v="50"/>
    <n v="1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x v="50"/>
    <n v="0"/>
    <x v="4"/>
    <x v="28"/>
    <x v="1740"/>
    <d v="2015-07-16T19:37:02"/>
    <x v="0"/>
  </r>
  <r>
    <x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x v="38"/>
    <n v="25.58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x v="15"/>
    <n v="63.97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x v="8"/>
    <n v="89.93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x v="90"/>
    <n v="93.07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x v="35"/>
    <n v="89.67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x v="34"/>
    <n v="207.62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x v="2"/>
    <n v="59.41"/>
    <x v="8"/>
    <x v="20"/>
    <x v="1747"/>
    <d v="2015-11-13T15:00:00"/>
    <x v="0"/>
  </r>
  <r>
    <x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x v="22"/>
    <n v="358.97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x v="4"/>
    <n v="94.74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x v="180"/>
    <n v="80.650000000000006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x v="33"/>
    <n v="168.69"/>
    <x v="8"/>
    <x v="20"/>
    <x v="1751"/>
    <d v="2015-03-19T17:45:23"/>
    <x v="0"/>
  </r>
  <r>
    <x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x v="217"/>
    <n v="34.6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x v="29"/>
    <n v="462.86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x v="38"/>
    <n v="104.39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x v="28"/>
    <n v="7.5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x v="33"/>
    <n v="47.13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x v="31"/>
    <n v="414.29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x v="41"/>
    <n v="42.48"/>
    <x v="8"/>
    <x v="20"/>
    <x v="1758"/>
    <d v="2016-07-14T22:56:32"/>
    <x v="2"/>
  </r>
  <r>
    <x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x v="13"/>
    <n v="108.78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x v="11"/>
    <n v="81.099999999999994"/>
    <x v="8"/>
    <x v="20"/>
    <x v="1760"/>
    <d v="2016-02-25T16:08:33"/>
    <x v="2"/>
  </r>
  <r>
    <x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x v="19"/>
    <n v="51.67"/>
    <x v="8"/>
    <x v="20"/>
    <x v="1761"/>
    <d v="2015-09-12T13:37:40"/>
    <x v="0"/>
  </r>
  <r>
    <x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x v="218"/>
    <n v="35.4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x v="21"/>
    <n v="103.64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x v="68"/>
    <n v="55.28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x v="155"/>
    <n v="72.17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x v="50"/>
    <n v="0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x v="132"/>
    <n v="58.6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x v="65"/>
    <n v="12.47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x v="56"/>
    <n v="49.1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x v="219"/>
    <n v="150.5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x v="70"/>
    <n v="35.799999999999997"/>
    <x v="8"/>
    <x v="20"/>
    <x v="1771"/>
    <d v="2014-10-23T23:30:40"/>
    <x v="3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x v="63"/>
    <n v="45.1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x v="52"/>
    <n v="98.79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x v="132"/>
    <n v="88.31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x v="187"/>
    <n v="170.63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x v="113"/>
    <n v="83.75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x v="51"/>
    <n v="65.099999999999994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x v="53"/>
    <n v="66.33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x v="71"/>
    <n v="104.89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x v="67"/>
    <n v="78.44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x v="73"/>
    <n v="59.0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x v="77"/>
    <n v="71.34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x v="148"/>
    <n v="51.23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x v="67"/>
    <n v="60.24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x v="68"/>
    <n v="44.94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x v="216"/>
    <n v="31.21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x v="77"/>
    <n v="63.88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x v="60"/>
    <n v="19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x v="60"/>
    <n v="10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x v="62"/>
    <n v="109.07"/>
    <x v="8"/>
    <x v="20"/>
    <x v="1790"/>
    <d v="2015-02-05T16:11:18"/>
    <x v="0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x v="65"/>
    <n v="26.75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x v="220"/>
    <n v="109.94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x v="60"/>
    <n v="20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x v="57"/>
    <n v="55.39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x v="115"/>
    <n v="133.9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x v="66"/>
    <n v="48.72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x v="149"/>
    <n v="48.25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x v="51"/>
    <n v="58.97"/>
    <x v="8"/>
    <x v="20"/>
    <x v="1798"/>
    <d v="2016-02-04T07:50:33"/>
    <x v="0"/>
  </r>
  <r>
    <x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x v="53"/>
    <n v="11.64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x v="68"/>
    <n v="83.72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x v="51"/>
    <n v="63.65"/>
    <x v="8"/>
    <x v="20"/>
    <x v="1801"/>
    <d v="2015-12-15T12:10:00"/>
    <x v="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x v="216"/>
    <n v="94.28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x v="134"/>
    <n v="71.87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x v="131"/>
    <n v="104.85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x v="71"/>
    <n v="67.1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x v="56"/>
    <n v="73.88"/>
    <x v="8"/>
    <x v="20"/>
    <x v="1806"/>
    <d v="2014-09-30T15:19:09"/>
    <x v="3"/>
  </r>
  <r>
    <x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x v="57"/>
    <n v="69.13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x v="139"/>
    <n v="120.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x v="57"/>
    <n v="42.22"/>
    <x v="8"/>
    <x v="20"/>
    <x v="1809"/>
    <d v="2015-03-01T21:47:19"/>
    <x v="0"/>
  </r>
  <r>
    <x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x v="56"/>
    <n v="7.5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x v="50"/>
    <n v="1.54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x v="55"/>
    <n v="37.61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x v="50"/>
    <n v="0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x v="190"/>
    <n v="42.16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x v="50"/>
    <n v="0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x v="53"/>
    <n v="84.83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x v="221"/>
    <n v="94.19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x v="50"/>
    <n v="0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x v="53"/>
    <n v="6.25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x v="113"/>
    <n v="213.38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x v="165"/>
    <n v="59.1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x v="8"/>
    <n v="27.27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x v="31"/>
    <n v="24.58"/>
    <x v="4"/>
    <x v="11"/>
    <x v="1823"/>
    <d v="2012-10-24T16:26:16"/>
    <x v="5"/>
  </r>
  <r>
    <x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x v="8"/>
    <n v="75.05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x v="2"/>
    <n v="42.02"/>
    <x v="4"/>
    <x v="11"/>
    <x v="1825"/>
    <d v="2013-07-11T20:01:43"/>
    <x v="4"/>
  </r>
  <r>
    <x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x v="7"/>
    <n v="53.16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x v="7"/>
    <n v="83.89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x v="8"/>
    <n v="417.33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x v="23"/>
    <n v="75.77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x v="21"/>
    <n v="67.39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x v="33"/>
    <n v="73.569999999999993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x v="1"/>
    <n v="25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x v="222"/>
    <n v="42"/>
    <x v="4"/>
    <x v="11"/>
    <x v="1833"/>
    <d v="2013-03-02T07:59:00"/>
    <x v="4"/>
  </r>
  <r>
    <x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x v="90"/>
    <n v="131.16999999999999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x v="3"/>
    <n v="47.27"/>
    <x v="4"/>
    <x v="11"/>
    <x v="1835"/>
    <d v="2016-03-31T15:51:11"/>
    <x v="2"/>
  </r>
  <r>
    <x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x v="177"/>
    <n v="182.13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x v="223"/>
    <n v="61.37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x v="8"/>
    <n v="35.770000000000003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x v="207"/>
    <n v="45.62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x v="15"/>
    <n v="75.38"/>
    <x v="4"/>
    <x v="11"/>
    <x v="1840"/>
    <d v="2013-05-07T04:59:00"/>
    <x v="4"/>
  </r>
  <r>
    <x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x v="21"/>
    <n v="50.88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x v="105"/>
    <n v="119.29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x v="39"/>
    <n v="92.5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x v="7"/>
    <n v="76.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x v="8"/>
    <n v="52.63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x v="178"/>
    <n v="98.99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x v="10"/>
    <n v="79.53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x v="13"/>
    <n v="134.21"/>
    <x v="4"/>
    <x v="11"/>
    <x v="1848"/>
    <d v="2011-07-31T06:59:00"/>
    <x v="6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x v="8"/>
    <n v="37.630000000000003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x v="21"/>
    <n v="51.04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x v="8"/>
    <n v="50.04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x v="16"/>
    <n v="133.93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x v="21"/>
    <n v="58.21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x v="21"/>
    <n v="88.0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x v="224"/>
    <n v="70.58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x v="7"/>
    <n v="53.29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x v="8"/>
    <n v="136.36000000000001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x v="15"/>
    <n v="40.549999999999997"/>
    <x v="4"/>
    <x v="11"/>
    <x v="1858"/>
    <d v="2011-12-16T05:48:41"/>
    <x v="6"/>
  </r>
  <r>
    <x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x v="88"/>
    <n v="70.63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x v="18"/>
    <n v="52.68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x v="50"/>
    <n v="0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x v="59"/>
    <n v="90.94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x v="50"/>
    <n v="5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x v="152"/>
    <n v="58.08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x v="50"/>
    <n v="2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x v="60"/>
    <n v="62.5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x v="50"/>
    <n v="10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x v="62"/>
    <n v="71.59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x v="50"/>
    <n v="0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x v="54"/>
    <n v="32.82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x v="225"/>
    <n v="49.12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x v="60"/>
    <n v="16.309999999999999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x v="50"/>
    <n v="18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x v="50"/>
    <n v="13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x v="60"/>
    <n v="17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x v="50"/>
    <n v="0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x v="50"/>
    <n v="0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x v="50"/>
    <n v="0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x v="50"/>
    <n v="3"/>
    <x v="6"/>
    <x v="18"/>
    <x v="1879"/>
    <d v="2016-03-14T14:35:29"/>
    <x v="2"/>
  </r>
  <r>
    <x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x v="68"/>
    <n v="41.83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x v="36"/>
    <n v="49.34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x v="7"/>
    <n v="41.73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x v="2"/>
    <n v="32.72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x v="165"/>
    <n v="51.96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x v="31"/>
    <n v="50.69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x v="21"/>
    <n v="42.24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x v="38"/>
    <n v="416.88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x v="183"/>
    <n v="46.65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x v="13"/>
    <n v="48.45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x v="14"/>
    <n v="70.53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x v="6"/>
    <n v="87.9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x v="0"/>
    <n v="26.27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x v="3"/>
    <n v="57.78"/>
    <x v="4"/>
    <x v="14"/>
    <x v="1893"/>
    <d v="2011-04-16T03:59:00"/>
    <x v="6"/>
  </r>
  <r>
    <x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x v="41"/>
    <n v="57.25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x v="21"/>
    <n v="196.34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x v="39"/>
    <n v="43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x v="21"/>
    <n v="35.549999999999997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x v="14"/>
    <n v="68.81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x v="18"/>
    <n v="28.57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x v="15"/>
    <n v="50.63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x v="56"/>
    <n v="106.8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x v="60"/>
    <n v="4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x v="153"/>
    <n v="34.1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x v="50"/>
    <n v="25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x v="50"/>
    <n v="10.5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x v="152"/>
    <n v="215.96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x v="50"/>
    <n v="21.25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x v="53"/>
    <n v="108.25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x v="51"/>
    <n v="129.97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x v="115"/>
    <n v="117.49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x v="50"/>
    <n v="10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x v="155"/>
    <n v="70.599999999999994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x v="60"/>
    <n v="24.5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x v="114"/>
    <n v="30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x v="53"/>
    <n v="2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x v="60"/>
    <n v="17"/>
    <x v="2"/>
    <x v="29"/>
    <x v="1916"/>
    <d v="2016-11-07T18:12:55"/>
    <x v="2"/>
  </r>
  <r>
    <x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x v="226"/>
    <n v="2928.9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x v="60"/>
    <n v="28.89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x v="153"/>
    <n v="29.63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x v="152"/>
    <n v="40.98"/>
    <x v="2"/>
    <x v="29"/>
    <x v="1920"/>
    <d v="2015-10-21T23:00:00"/>
    <x v="0"/>
  </r>
  <r>
    <x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x v="0"/>
    <n v="54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x v="31"/>
    <n v="36.11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x v="227"/>
    <n v="23.15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x v="35"/>
    <n v="104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x v="5"/>
    <n v="31.83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x v="228"/>
    <n v="27.39"/>
    <x v="4"/>
    <x v="14"/>
    <x v="1926"/>
    <d v="2010-11-02T00:26:00"/>
    <x v="7"/>
  </r>
  <r>
    <x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x v="33"/>
    <n v="56.36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x v="33"/>
    <n v="77.349999999999994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x v="8"/>
    <n v="42.8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x v="37"/>
    <n v="48.85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x v="10"/>
    <n v="48.24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x v="13"/>
    <n v="70.209999999999994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x v="174"/>
    <n v="94.05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x v="39"/>
    <n v="80.27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x v="29"/>
    <n v="54.2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x v="16"/>
    <n v="60.27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x v="229"/>
    <n v="38.74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x v="31"/>
    <n v="152.54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x v="38"/>
    <n v="115.31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x v="193"/>
    <n v="35.840000000000003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x v="9"/>
    <n v="64.569999999999993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x v="178"/>
    <n v="87.44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x v="230"/>
    <n v="68.819999999999993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x v="231"/>
    <n v="176.2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x v="232"/>
    <n v="511.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x v="95"/>
    <n v="160.44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x v="7"/>
    <n v="35"/>
    <x v="2"/>
    <x v="30"/>
    <x v="1947"/>
    <d v="2009-11-23T05:59:00"/>
    <x v="8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x v="233"/>
    <n v="188.5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x v="6"/>
    <n v="56.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x v="234"/>
    <n v="51.31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x v="197"/>
    <n v="127.36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x v="45"/>
    <n v="101.86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x v="235"/>
    <n v="230.56"/>
    <x v="2"/>
    <x v="30"/>
    <x v="1953"/>
    <d v="2012-03-02T03:00:00"/>
    <x v="5"/>
  </r>
  <r>
    <x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x v="236"/>
    <n v="842.11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x v="237"/>
    <n v="577.2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x v="238"/>
    <n v="483.34"/>
    <x v="2"/>
    <x v="30"/>
    <x v="1956"/>
    <d v="2015-04-18T21:10:05"/>
    <x v="0"/>
  </r>
  <r>
    <x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x v="239"/>
    <n v="76.14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x v="240"/>
    <n v="74.1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x v="96"/>
    <n v="36.97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x v="90"/>
    <n v="2500.9699999999998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x v="241"/>
    <n v="67.69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x v="242"/>
    <n v="63.0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x v="37"/>
    <n v="117.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x v="217"/>
    <n v="180.75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x v="243"/>
    <n v="127.32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x v="110"/>
    <n v="136.639999999999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x v="244"/>
    <n v="182.78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x v="245"/>
    <n v="279.38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x v="246"/>
    <n v="61.38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x v="247"/>
    <n v="80.7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x v="222"/>
    <n v="272.36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x v="248"/>
    <n v="70.849999999999994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x v="249"/>
    <n v="247.94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x v="250"/>
    <n v="186.81"/>
    <x v="2"/>
    <x v="30"/>
    <x v="1974"/>
    <d v="2013-08-19T08:01:09"/>
    <x v="4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x v="251"/>
    <n v="131.99"/>
    <x v="2"/>
    <x v="30"/>
    <x v="1975"/>
    <d v="2013-03-10T18:07:31"/>
    <x v="4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x v="252"/>
    <n v="29.31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x v="253"/>
    <n v="245.02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x v="254"/>
    <n v="1323.25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x v="41"/>
    <n v="282.66000000000003"/>
    <x v="2"/>
    <x v="30"/>
    <x v="1979"/>
    <d v="2015-11-19T04:59:00"/>
    <x v="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x v="255"/>
    <n v="91.21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x v="62"/>
    <n v="31.75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x v="50"/>
    <n v="0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x v="65"/>
    <n v="88.69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x v="70"/>
    <n v="453.14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x v="56"/>
    <n v="12.75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x v="50"/>
    <n v="1"/>
    <x v="8"/>
    <x v="31"/>
    <x v="1986"/>
    <d v="2016-03-14T09:24:43"/>
    <x v="2"/>
  </r>
  <r>
    <x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x v="72"/>
    <n v="83.43"/>
    <x v="8"/>
    <x v="31"/>
    <x v="1987"/>
    <d v="2015-03-01T15:21:16"/>
    <x v="0"/>
  </r>
  <r>
    <x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x v="50"/>
    <n v="25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x v="60"/>
    <n v="50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x v="123"/>
    <n v="101.8"/>
    <x v="8"/>
    <x v="31"/>
    <x v="1990"/>
    <d v="2016-02-13T04:42:12"/>
    <x v="2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x v="113"/>
    <n v="46.67"/>
    <x v="8"/>
    <x v="31"/>
    <x v="1991"/>
    <d v="2015-07-03T21:26:26"/>
    <x v="0"/>
  </r>
  <r>
    <x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x v="50"/>
    <n v="1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x v="50"/>
    <n v="0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x v="50"/>
    <n v="0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x v="59"/>
    <n v="26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x v="50"/>
    <n v="0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x v="50"/>
    <n v="0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x v="73"/>
    <n v="218.33"/>
    <x v="8"/>
    <x v="31"/>
    <x v="1998"/>
    <d v="2014-08-01T02:50:38"/>
    <x v="3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x v="60"/>
    <n v="33.71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x v="55"/>
    <n v="25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x v="256"/>
    <n v="128.38999999999999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x v="257"/>
    <n v="78.83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x v="258"/>
    <n v="91.76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x v="259"/>
    <n v="331.1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x v="39"/>
    <n v="194.26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x v="260"/>
    <n v="408.98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x v="31"/>
    <n v="84.46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x v="16"/>
    <n v="44.85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x v="83"/>
    <n v="383.36"/>
    <x v="2"/>
    <x v="30"/>
    <x v="2009"/>
    <d v="2016-11-23T08:45:43"/>
    <x v="2"/>
  </r>
  <r>
    <x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x v="261"/>
    <n v="55.28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x v="262"/>
    <n v="422.02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x v="263"/>
    <n v="64.180000000000007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x v="264"/>
    <n v="173.58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x v="265"/>
    <n v="88.6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x v="40"/>
    <n v="50.22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x v="266"/>
    <n v="192.39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x v="105"/>
    <n v="73.42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x v="21"/>
    <n v="147.68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x v="267"/>
    <n v="108.97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x v="268"/>
    <n v="23.65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x v="269"/>
    <n v="147.94999999999999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x v="105"/>
    <n v="385.04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x v="164"/>
    <n v="457.39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x v="270"/>
    <n v="222.99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x v="234"/>
    <n v="220.74"/>
    <x v="2"/>
    <x v="30"/>
    <x v="2025"/>
    <d v="2015-06-11T04:25:46"/>
    <x v="0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x v="18"/>
    <n v="73.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x v="28"/>
    <n v="223.1"/>
    <x v="2"/>
    <x v="30"/>
    <x v="2027"/>
    <d v="2015-03-30T18:31:59"/>
    <x v="0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x v="9"/>
    <n v="47.91"/>
    <x v="2"/>
    <x v="30"/>
    <x v="2028"/>
    <d v="2010-03-15T21:55:00"/>
    <x v="7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x v="271"/>
    <n v="96.06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x v="235"/>
    <n v="118.61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x v="28"/>
    <n v="118.45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x v="272"/>
    <n v="143.2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x v="99"/>
    <n v="282.72000000000003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x v="273"/>
    <n v="593.94000000000005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x v="185"/>
    <n v="262.16000000000003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x v="88"/>
    <n v="46.58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x v="126"/>
    <n v="70.04000000000000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x v="274"/>
    <n v="164.91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x v="104"/>
    <n v="449.26"/>
    <x v="2"/>
    <x v="30"/>
    <x v="2039"/>
    <d v="2016-12-01T04:59:00"/>
    <x v="2"/>
  </r>
  <r>
    <x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x v="260"/>
    <n v="27.47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x v="112"/>
    <n v="143.97999999999999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x v="39"/>
    <n v="88.24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x v="275"/>
    <n v="36.33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x v="29"/>
    <n v="90.18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x v="276"/>
    <n v="152.62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x v="10"/>
    <n v="55.81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x v="33"/>
    <n v="227.8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x v="34"/>
    <n v="91.83"/>
    <x v="2"/>
    <x v="30"/>
    <x v="2048"/>
    <d v="2013-05-23T15:38:11"/>
    <x v="4"/>
  </r>
  <r>
    <x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x v="28"/>
    <n v="80.989999999999995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x v="277"/>
    <n v="278.39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x v="22"/>
    <n v="43.1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x v="278"/>
    <n v="326.29000000000002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x v="7"/>
    <n v="41.74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x v="35"/>
    <n v="64.0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x v="23"/>
    <n v="99.46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x v="42"/>
    <n v="138.49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x v="180"/>
    <n v="45.55"/>
    <x v="2"/>
    <x v="30"/>
    <x v="2057"/>
    <d v="2016-02-26T11:52:12"/>
    <x v="2"/>
  </r>
  <r>
    <x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x v="239"/>
    <n v="10.51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x v="1"/>
    <n v="114.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x v="279"/>
    <n v="36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x v="29"/>
    <n v="154.1699999999999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x v="41"/>
    <n v="566.39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x v="34"/>
    <n v="120.86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x v="87"/>
    <n v="86.16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x v="171"/>
    <n v="51.21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x v="198"/>
    <n v="67.260000000000005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x v="37"/>
    <n v="62.8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x v="2"/>
    <n v="346.13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x v="30"/>
    <n v="244.12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x v="280"/>
    <n v="259.25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x v="269"/>
    <n v="201.96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x v="38"/>
    <n v="226.21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x v="42"/>
    <n v="324.69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x v="33"/>
    <n v="205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x v="281"/>
    <n v="20.47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x v="282"/>
    <n v="116.35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x v="31"/>
    <n v="307.2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x v="26"/>
    <n v="546.6900000000000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x v="283"/>
    <n v="47.47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x v="284"/>
    <n v="101.56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x v="41"/>
    <n v="72.91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x v="38"/>
    <n v="43.71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x v="40"/>
    <n v="34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x v="29"/>
    <n v="70.650000000000006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x v="39"/>
    <n v="89.3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x v="7"/>
    <n v="115.09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x v="3"/>
    <n v="62.12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x v="31"/>
    <n v="46.2"/>
    <x v="4"/>
    <x v="14"/>
    <x v="2088"/>
    <d v="2010-09-11T03:59:00"/>
    <x v="7"/>
  </r>
  <r>
    <x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x v="28"/>
    <n v="48.5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x v="41"/>
    <n v="57.52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x v="28"/>
    <n v="88.15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x v="7"/>
    <n v="110.49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x v="21"/>
    <n v="66.83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x v="10"/>
    <n v="58.6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x v="8"/>
    <n v="113.64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x v="21"/>
    <n v="43.57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x v="8"/>
    <n v="78.95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x v="8"/>
    <n v="188.13"/>
    <x v="4"/>
    <x v="14"/>
    <x v="2098"/>
    <d v="2012-03-08T02:43:55"/>
    <x v="5"/>
  </r>
  <r>
    <x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x v="88"/>
    <n v="63.03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x v="0"/>
    <n v="30.37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x v="40"/>
    <n v="51.48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x v="104"/>
    <n v="35.79"/>
    <x v="4"/>
    <x v="14"/>
    <x v="2102"/>
    <d v="2011-05-05T20:50:48"/>
    <x v="6"/>
  </r>
  <r>
    <x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x v="91"/>
    <n v="98.82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x v="22"/>
    <n v="2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x v="172"/>
    <n v="51.31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x v="13"/>
    <n v="53.52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x v="29"/>
    <n v="37.15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x v="13"/>
    <n v="89.9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x v="13"/>
    <n v="106.53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x v="8"/>
    <n v="52.82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x v="13"/>
    <n v="54.62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x v="8"/>
    <n v="27.27"/>
    <x v="4"/>
    <x v="14"/>
    <x v="2112"/>
    <d v="2013-04-15T22:16:33"/>
    <x v="4"/>
  </r>
  <r>
    <x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x v="2"/>
    <n v="68.59999999999999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x v="2"/>
    <n v="35.61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x v="235"/>
    <n v="94.03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x v="7"/>
    <n v="526.46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x v="34"/>
    <n v="50.66"/>
    <x v="4"/>
    <x v="14"/>
    <x v="2117"/>
    <d v="2015-10-27T04:59:00"/>
    <x v="0"/>
  </r>
  <r>
    <x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x v="165"/>
    <n v="79.180000000000007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x v="7"/>
    <n v="91.59"/>
    <x v="4"/>
    <x v="14"/>
    <x v="2119"/>
    <d v="2012-08-16T03:07:25"/>
    <x v="5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x v="7"/>
    <n v="116.96"/>
    <x v="4"/>
    <x v="14"/>
    <x v="2120"/>
    <d v="2014-01-01T23:08:56"/>
    <x v="4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x v="60"/>
    <n v="28.4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x v="50"/>
    <n v="103.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x v="54"/>
    <n v="10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x v="54"/>
    <n v="23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x v="60"/>
    <n v="31.56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x v="50"/>
    <n v="5"/>
    <x v="6"/>
    <x v="17"/>
    <x v="2126"/>
    <d v="2014-12-08T23:21:27"/>
    <x v="3"/>
  </r>
  <r>
    <x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x v="129"/>
    <n v="34.22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x v="50"/>
    <n v="25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x v="81"/>
    <n v="19.670000000000002"/>
    <x v="6"/>
    <x v="17"/>
    <x v="2129"/>
    <d v="2016-03-10T00:35:00"/>
    <x v="2"/>
  </r>
  <r>
    <x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x v="50"/>
    <n v="21.25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x v="62"/>
    <n v="8.33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x v="53"/>
    <n v="21.34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x v="53"/>
    <n v="5.33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x v="53"/>
    <n v="34.67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x v="54"/>
    <n v="21.73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x v="50"/>
    <n v="11.92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x v="58"/>
    <n v="26.6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x v="55"/>
    <n v="10.67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x v="62"/>
    <n v="29.04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x v="50"/>
    <n v="50.91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x v="50"/>
    <n v="0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x v="52"/>
    <n v="50.0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x v="57"/>
    <n v="45"/>
    <x v="6"/>
    <x v="17"/>
    <x v="2143"/>
    <d v="2010-07-21T19:00:00"/>
    <x v="7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x v="53"/>
    <n v="25.2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x v="75"/>
    <n v="51.29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x v="50"/>
    <n v="1"/>
    <x v="6"/>
    <x v="17"/>
    <x v="2146"/>
    <d v="2016-02-11T16:18:30"/>
    <x v="2"/>
  </r>
  <r>
    <x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x v="60"/>
    <n v="49.38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x v="53"/>
    <n v="1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x v="50"/>
    <n v="0"/>
    <x v="6"/>
    <x v="17"/>
    <x v="2149"/>
    <d v="2010-07-31T00:00:00"/>
    <x v="7"/>
  </r>
  <r>
    <x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x v="60"/>
    <n v="101.25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x v="50"/>
    <n v="19.670000000000002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x v="50"/>
    <n v="12.5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x v="50"/>
    <n v="8.5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x v="60"/>
    <n v="1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x v="53"/>
    <n v="23"/>
    <x v="6"/>
    <x v="17"/>
    <x v="2155"/>
    <d v="2016-03-31T16:56:25"/>
    <x v="2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x v="56"/>
    <n v="17.989999999999998"/>
    <x v="6"/>
    <x v="17"/>
    <x v="2156"/>
    <d v="2013-09-16T20:30:06"/>
    <x v="4"/>
  </r>
  <r>
    <x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x v="58"/>
    <n v="370.95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x v="113"/>
    <n v="63.57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x v="60"/>
    <n v="13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x v="60"/>
    <n v="5.31"/>
    <x v="6"/>
    <x v="17"/>
    <x v="2160"/>
    <d v="2012-05-19T17:05:05"/>
    <x v="5"/>
  </r>
  <r>
    <x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x v="31"/>
    <n v="35.61999999999999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x v="20"/>
    <n v="87.1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x v="88"/>
    <n v="75.11"/>
    <x v="4"/>
    <x v="11"/>
    <x v="2163"/>
    <d v="2015-06-08T03:50:00"/>
    <x v="0"/>
  </r>
  <r>
    <x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x v="33"/>
    <n v="68.010000000000005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x v="86"/>
    <n v="29.62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x v="92"/>
    <n v="91.63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x v="28"/>
    <n v="22.5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x v="108"/>
    <n v="64.37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x v="8"/>
    <n v="21.86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x v="141"/>
    <n v="33.32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x v="6"/>
    <n v="90.28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x v="8"/>
    <n v="76.92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x v="37"/>
    <n v="59.23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x v="33"/>
    <n v="65.38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x v="211"/>
    <n v="67.31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x v="9"/>
    <n v="88.75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x v="8"/>
    <n v="65.8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x v="86"/>
    <n v="40.35"/>
    <x v="4"/>
    <x v="11"/>
    <x v="2178"/>
    <d v="2017-01-18T15:16:37"/>
    <x v="2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x v="164"/>
    <n v="76.86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x v="13"/>
    <n v="68.709999999999994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x v="42"/>
    <n v="57.77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x v="285"/>
    <n v="44.17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x v="286"/>
    <n v="31.57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x v="245"/>
    <n v="107.0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x v="287"/>
    <n v="149.03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x v="5"/>
    <n v="55.96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x v="288"/>
    <n v="56.97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x v="289"/>
    <n v="44.06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x v="290"/>
    <n v="68.63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x v="85"/>
    <n v="65.319999999999993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x v="28"/>
    <n v="35.9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x v="291"/>
    <n v="40.07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x v="292"/>
    <n v="75.650000000000006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x v="293"/>
    <n v="61.2"/>
    <x v="6"/>
    <x v="32"/>
    <x v="2194"/>
    <d v="2016-03-26T17:11:30"/>
    <x v="2"/>
  </r>
  <r>
    <x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x v="28"/>
    <n v="48.13"/>
    <x v="6"/>
    <x v="32"/>
    <x v="2195"/>
    <d v="2015-08-11T18:31:40"/>
    <x v="0"/>
  </r>
  <r>
    <x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x v="35"/>
    <n v="68.11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x v="294"/>
    <n v="65.89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x v="18"/>
    <n v="81.650000000000006"/>
    <x v="6"/>
    <x v="32"/>
    <x v="2198"/>
    <d v="2015-11-14T13:20:00"/>
    <x v="0"/>
  </r>
  <r>
    <x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x v="92"/>
    <n v="52.7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x v="295"/>
    <n v="41.23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x v="296"/>
    <n v="15.04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x v="297"/>
    <n v="39.07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x v="5"/>
    <n v="43.82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x v="18"/>
    <n v="27.3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x v="143"/>
    <n v="42.22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x v="33"/>
    <n v="33.24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x v="8"/>
    <n v="285.70999999999998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x v="21"/>
    <n v="42.33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x v="298"/>
    <n v="50.27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x v="38"/>
    <n v="61.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x v="279"/>
    <n v="40.75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x v="35"/>
    <n v="55.8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x v="177"/>
    <n v="10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x v="101"/>
    <n v="73.13"/>
    <x v="4"/>
    <x v="15"/>
    <x v="2214"/>
    <d v="2014-02-06T19:00:48"/>
    <x v="3"/>
  </r>
  <r>
    <x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x v="94"/>
    <n v="26.06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x v="6"/>
    <n v="22.64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x v="7"/>
    <n v="47.22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x v="4"/>
    <n v="32.32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x v="21"/>
    <n v="53.42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x v="7"/>
    <n v="51.3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x v="29"/>
    <n v="37.200000000000003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x v="200"/>
    <n v="27.1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x v="6"/>
    <n v="206.31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x v="299"/>
    <n v="82.15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x v="300"/>
    <n v="164.8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x v="29"/>
    <n v="60.8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x v="96"/>
    <n v="67.97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x v="301"/>
    <n v="81.56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x v="193"/>
    <n v="25.43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x v="9"/>
    <n v="21.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x v="302"/>
    <n v="27.23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x v="303"/>
    <n v="25.09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x v="304"/>
    <n v="21.23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x v="305"/>
    <n v="41.61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x v="42"/>
    <n v="135.59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x v="293"/>
    <n v="22.12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x v="278"/>
    <n v="64.63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x v="0"/>
    <n v="69.56999999999999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x v="30"/>
    <n v="75.13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x v="306"/>
    <n v="140.97999999999999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x v="307"/>
    <n v="49.47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x v="308"/>
    <n v="53.8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x v="309"/>
    <n v="4.57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x v="310"/>
    <n v="65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x v="311"/>
    <n v="53.48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x v="8"/>
    <n v="43.91"/>
    <x v="6"/>
    <x v="32"/>
    <x v="2246"/>
    <d v="2015-09-04T19:00:10"/>
    <x v="0"/>
  </r>
  <r>
    <x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x v="3"/>
    <n v="50.85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x v="13"/>
    <n v="58.63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x v="312"/>
    <n v="32.82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x v="313"/>
    <n v="426.93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x v="84"/>
    <n v="23.81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x v="212"/>
    <n v="98.41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x v="40"/>
    <n v="107.32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x v="314"/>
    <n v="11.67"/>
    <x v="6"/>
    <x v="32"/>
    <x v="2254"/>
    <d v="2017-01-24T15:32:48"/>
    <x v="1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x v="315"/>
    <n v="41.78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x v="316"/>
    <n v="21.38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x v="317"/>
    <n v="94.1"/>
    <x v="6"/>
    <x v="32"/>
    <x v="2257"/>
    <d v="2016-06-19T23:00:00"/>
    <x v="2"/>
  </r>
  <r>
    <x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x v="92"/>
    <n v="15.72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x v="318"/>
    <n v="90.64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x v="319"/>
    <n v="97.3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x v="320"/>
    <n v="37.119999999999997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x v="224"/>
    <n v="28.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x v="31"/>
    <n v="144.43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x v="144"/>
    <n v="24.27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x v="321"/>
    <n v="35.119999999999997"/>
    <x v="6"/>
    <x v="32"/>
    <x v="2265"/>
    <d v="2016-11-22T20:28:27"/>
    <x v="2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x v="261"/>
    <n v="24.76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x v="322"/>
    <n v="188.38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x v="33"/>
    <n v="148.08000000000001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x v="323"/>
    <n v="49.93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x v="324"/>
    <n v="107.82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x v="103"/>
    <n v="42.63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x v="325"/>
    <n v="14.37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x v="47"/>
    <n v="37.479999999999997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x v="28"/>
    <n v="30.2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x v="326"/>
    <n v="33.549999999999997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x v="6"/>
    <n v="64.75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x v="48"/>
    <n v="57.93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x v="306"/>
    <n v="53.08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x v="224"/>
    <n v="48.06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x v="327"/>
    <n v="82.4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x v="85"/>
    <n v="50.45"/>
    <x v="4"/>
    <x v="11"/>
    <x v="2281"/>
    <d v="2011-07-25T06:50:00"/>
    <x v="6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x v="85"/>
    <n v="115.83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x v="7"/>
    <n v="63.03"/>
    <x v="4"/>
    <x v="11"/>
    <x v="2283"/>
    <d v="2012-05-09T02:00:04"/>
    <x v="5"/>
  </r>
  <r>
    <x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x v="6"/>
    <n v="108.02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x v="10"/>
    <n v="46.09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x v="8"/>
    <n v="107.21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x v="28"/>
    <n v="50.93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x v="8"/>
    <n v="40.04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x v="13"/>
    <n v="64.44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x v="3"/>
    <n v="53.83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x v="36"/>
    <n v="100.47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x v="13"/>
    <n v="46.63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x v="29"/>
    <n v="34.07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x v="91"/>
    <n v="65.209999999999994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x v="105"/>
    <n v="44.2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x v="328"/>
    <n v="71.97"/>
    <x v="4"/>
    <x v="11"/>
    <x v="2296"/>
    <d v="2012-02-23T17:33:46"/>
    <x v="5"/>
  </r>
  <r>
    <x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x v="7"/>
    <n v="52.95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x v="2"/>
    <n v="109.45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x v="329"/>
    <n v="75.040000000000006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x v="7"/>
    <n v="115.71"/>
    <x v="4"/>
    <x v="11"/>
    <x v="2300"/>
    <d v="2012-06-28T17:26:56"/>
    <x v="5"/>
  </r>
  <r>
    <x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x v="84"/>
    <n v="31.66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x v="193"/>
    <n v="46.18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x v="15"/>
    <n v="68.48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x v="7"/>
    <n v="53.4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x v="7"/>
    <n v="109.11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x v="13"/>
    <n v="51.1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x v="13"/>
    <n v="27.94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x v="7"/>
    <n v="82.5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x v="13"/>
    <n v="59.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x v="330"/>
    <n v="64.81999999999999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x v="3"/>
    <n v="90.1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x v="29"/>
    <n v="40.96"/>
    <x v="4"/>
    <x v="14"/>
    <x v="2312"/>
    <d v="2014-04-18T23:00:00"/>
    <x v="3"/>
  </r>
  <r>
    <x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x v="98"/>
    <n v="56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x v="96"/>
    <n v="37.67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x v="33"/>
    <n v="40.08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x v="3"/>
    <n v="78.03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x v="3"/>
    <n v="18.91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x v="10"/>
    <n v="37.130000000000003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x v="29"/>
    <n v="41.96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x v="15"/>
    <n v="61.04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x v="115"/>
    <n v="64.53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x v="56"/>
    <n v="21.25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x v="216"/>
    <n v="30"/>
    <x v="7"/>
    <x v="33"/>
    <x v="2323"/>
    <d v="2017-03-20T18:07:27"/>
    <x v="1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x v="70"/>
    <n v="25.49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x v="59"/>
    <n v="11.4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x v="60"/>
    <n v="108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x v="331"/>
    <n v="54.88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x v="172"/>
    <n v="47.38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x v="6"/>
    <n v="211.84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x v="21"/>
    <n v="219.93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x v="124"/>
    <n v="40.799999999999997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x v="6"/>
    <n v="75.5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x v="197"/>
    <n v="13.54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x v="21"/>
    <n v="60.87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x v="21"/>
    <n v="115.69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x v="332"/>
    <n v="48.1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x v="38"/>
    <n v="74.180000000000007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x v="7"/>
    <n v="123.35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x v="238"/>
    <n v="66.62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x v="6"/>
    <n v="104.99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x v="50"/>
    <n v="0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x v="50"/>
    <n v="0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x v="56"/>
    <n v="300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x v="50"/>
    <n v="1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x v="50"/>
    <n v="0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x v="50"/>
    <n v="13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x v="53"/>
    <n v="15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x v="50"/>
    <n v="54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x v="50"/>
    <n v="0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x v="50"/>
    <n v="0"/>
    <x v="2"/>
    <x v="7"/>
    <x v="2350"/>
    <d v="2017-01-03T20:12:50"/>
    <x v="2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x v="60"/>
    <n v="15.43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x v="50"/>
    <n v="0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x v="50"/>
    <n v="0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x v="50"/>
    <n v="25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x v="60"/>
    <n v="27.5"/>
    <x v="2"/>
    <x v="7"/>
    <x v="2355"/>
    <d v="2015-05-02T22:02:16"/>
    <x v="0"/>
  </r>
  <r>
    <x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x v="50"/>
    <n v="0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x v="50"/>
    <n v="0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x v="50"/>
    <n v="0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x v="77"/>
    <n v="367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x v="50"/>
    <n v="2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x v="50"/>
    <n v="0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x v="129"/>
    <n v="60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x v="50"/>
    <n v="0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x v="50"/>
    <n v="0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x v="50"/>
    <n v="0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x v="57"/>
    <n v="97.4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x v="60"/>
    <n v="47.86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x v="50"/>
    <n v="50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x v="50"/>
    <n v="0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x v="50"/>
    <n v="20.5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x v="50"/>
    <n v="0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x v="56"/>
    <n v="30"/>
    <x v="2"/>
    <x v="7"/>
    <x v="2372"/>
    <d v="2015-04-24T01:39:31"/>
    <x v="0"/>
  </r>
  <r>
    <x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x v="50"/>
    <n v="50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x v="50"/>
    <n v="10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x v="50"/>
    <n v="0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x v="57"/>
    <n v="81.58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x v="50"/>
    <n v="0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x v="50"/>
    <n v="0"/>
    <x v="2"/>
    <x v="7"/>
    <x v="2378"/>
    <d v="2015-08-26T00:18:50"/>
    <x v="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x v="50"/>
    <n v="0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x v="50"/>
    <n v="18.329999999999998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x v="53"/>
    <n v="224.43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x v="56"/>
    <n v="37.5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x v="65"/>
    <n v="145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x v="60"/>
    <n v="1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x v="60"/>
    <n v="112.5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x v="50"/>
    <n v="0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x v="60"/>
    <n v="342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x v="60"/>
    <n v="57.88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x v="50"/>
    <n v="30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x v="50"/>
    <n v="0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x v="50"/>
    <n v="25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x v="50"/>
    <n v="0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x v="50"/>
    <n v="50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x v="50"/>
    <n v="1.5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x v="50"/>
    <n v="0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x v="50"/>
    <n v="10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x v="50"/>
    <n v="0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x v="50"/>
    <n v="0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x v="50"/>
    <n v="0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x v="50"/>
    <n v="0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x v="60"/>
    <n v="22.33"/>
    <x v="7"/>
    <x v="19"/>
    <x v="2401"/>
    <d v="2016-03-05T19:44:56"/>
    <x v="2"/>
  </r>
  <r>
    <x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x v="50"/>
    <n v="52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x v="123"/>
    <n v="16.829999999999998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x v="50"/>
    <n v="0"/>
    <x v="7"/>
    <x v="19"/>
    <x v="2404"/>
    <d v="2016-01-03T00:56:47"/>
    <x v="0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x v="61"/>
    <n v="56.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x v="139"/>
    <n v="84.06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x v="78"/>
    <n v="168.39"/>
    <x v="7"/>
    <x v="19"/>
    <x v="2407"/>
    <d v="2015-04-11T06:00:00"/>
    <x v="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x v="50"/>
    <n v="15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x v="53"/>
    <n v="76.67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x v="50"/>
    <n v="0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x v="60"/>
    <n v="50.33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x v="50"/>
    <n v="0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x v="60"/>
    <n v="8.33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x v="56"/>
    <n v="35.380000000000003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x v="60"/>
    <n v="55.83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x v="50"/>
    <n v="5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x v="50"/>
    <n v="0"/>
    <x v="7"/>
    <x v="19"/>
    <x v="2417"/>
    <d v="2014-08-10T21:13:07"/>
    <x v="3"/>
  </r>
  <r>
    <x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x v="50"/>
    <n v="1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x v="50"/>
    <n v="0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x v="77"/>
    <n v="69.47"/>
    <x v="7"/>
    <x v="19"/>
    <x v="2420"/>
    <d v="2014-11-10T01:41:35"/>
    <x v="3"/>
  </r>
  <r>
    <x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x v="50"/>
    <n v="1"/>
    <x v="7"/>
    <x v="19"/>
    <x v="2421"/>
    <d v="2015-02-21T16:29:56"/>
    <x v="0"/>
  </r>
  <r>
    <x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x v="50"/>
    <n v="1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x v="50"/>
    <n v="8"/>
    <x v="7"/>
    <x v="19"/>
    <x v="2423"/>
    <d v="2014-12-31T16:54:50"/>
    <x v="3"/>
  </r>
  <r>
    <x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x v="60"/>
    <n v="34.44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x v="50"/>
    <n v="1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x v="50"/>
    <n v="0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x v="50"/>
    <n v="1"/>
    <x v="7"/>
    <x v="19"/>
    <x v="2427"/>
    <d v="2016-03-23T06:38:53"/>
    <x v="2"/>
  </r>
  <r>
    <x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x v="50"/>
    <n v="1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x v="60"/>
    <n v="501.25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x v="60"/>
    <n v="10.5"/>
    <x v="7"/>
    <x v="19"/>
    <x v="2430"/>
    <d v="2016-02-12T03:08:24"/>
    <x v="2"/>
  </r>
  <r>
    <x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x v="50"/>
    <n v="1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x v="50"/>
    <n v="1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x v="50"/>
    <n v="0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x v="50"/>
    <n v="13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x v="50"/>
    <n v="306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x v="50"/>
    <n v="22.5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x v="50"/>
    <n v="0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x v="50"/>
    <n v="50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x v="50"/>
    <n v="0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x v="50"/>
    <n v="5"/>
    <x v="7"/>
    <x v="19"/>
    <x v="2440"/>
    <d v="2016-02-13T21:35:13"/>
    <x v="2"/>
  </r>
  <r>
    <x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x v="29"/>
    <n v="74.2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x v="9"/>
    <n v="81.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x v="195"/>
    <n v="130.22999999999999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x v="15"/>
    <n v="53.41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x v="36"/>
    <n v="75.13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x v="239"/>
    <n v="75.67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x v="333"/>
    <n v="31.69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x v="29"/>
    <n v="47.7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x v="29"/>
    <n v="90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x v="21"/>
    <n v="149.31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x v="41"/>
    <n v="62.07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x v="84"/>
    <n v="53.4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x v="19"/>
    <n v="69.27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x v="7"/>
    <n v="271.51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x v="112"/>
    <n v="34.13000000000000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x v="141"/>
    <n v="40.49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x v="21"/>
    <n v="189.76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x v="5"/>
    <n v="68.86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x v="21"/>
    <n v="108.78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x v="7"/>
    <n v="125.99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x v="3"/>
    <n v="90.52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x v="38"/>
    <n v="28.88"/>
    <x v="4"/>
    <x v="14"/>
    <x v="2462"/>
    <d v="2012-07-19T04:28:16"/>
    <x v="5"/>
  </r>
  <r>
    <x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x v="31"/>
    <n v="31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x v="38"/>
    <n v="51.6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x v="144"/>
    <n v="26.27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x v="8"/>
    <n v="48.08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x v="17"/>
    <n v="27.56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x v="13"/>
    <n v="36.97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x v="35"/>
    <n v="29.02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x v="33"/>
    <n v="28.66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x v="30"/>
    <n v="37.65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x v="104"/>
    <n v="97.9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x v="8"/>
    <n v="42.55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x v="8"/>
    <n v="131.58000000000001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x v="2"/>
    <n v="32.32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x v="2"/>
    <n v="61.1"/>
    <x v="4"/>
    <x v="14"/>
    <x v="2476"/>
    <d v="2014-11-03T08:52:50"/>
    <x v="3"/>
  </r>
  <r>
    <x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x v="193"/>
    <n v="31.34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x v="30"/>
    <n v="129.11000000000001"/>
    <x v="4"/>
    <x v="14"/>
    <x v="2478"/>
    <d v="2013-01-13T22:48:33"/>
    <x v="5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x v="18"/>
    <n v="25.02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x v="8"/>
    <n v="250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x v="40"/>
    <n v="47.54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x v="8"/>
    <n v="40.04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x v="35"/>
    <n v="65.84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x v="17"/>
    <n v="46.4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x v="33"/>
    <n v="50.37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x v="334"/>
    <n v="26.57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x v="8"/>
    <n v="39.49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x v="13"/>
    <n v="49.25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x v="84"/>
    <n v="62.38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x v="10"/>
    <n v="37.94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x v="33"/>
    <n v="51.6"/>
    <x v="4"/>
    <x v="14"/>
    <x v="2491"/>
    <d v="2011-01-16T01:51:00"/>
    <x v="7"/>
  </r>
  <r>
    <x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x v="105"/>
    <n v="27.78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x v="32"/>
    <n v="99.38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x v="7"/>
    <n v="38.85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x v="30"/>
    <n v="45.5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x v="8"/>
    <n v="600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x v="40"/>
    <n v="80.55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x v="6"/>
    <n v="52.8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x v="195"/>
    <n v="47.68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x v="40"/>
    <n v="23.45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x v="56"/>
    <n v="40.14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x v="50"/>
    <n v="17.2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x v="50"/>
    <n v="0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x v="50"/>
    <n v="0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x v="50"/>
    <n v="0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x v="60"/>
    <n v="15"/>
    <x v="7"/>
    <x v="34"/>
    <x v="2506"/>
    <d v="2015-10-03T21:00:00"/>
    <x v="0"/>
  </r>
  <r>
    <x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x v="50"/>
    <n v="0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x v="50"/>
    <n v="0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x v="60"/>
    <n v="35.71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x v="50"/>
    <n v="37.5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x v="50"/>
    <n v="0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x v="50"/>
    <n v="0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x v="50"/>
    <n v="0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x v="53"/>
    <n v="52.5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x v="118"/>
    <n v="77.5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x v="50"/>
    <n v="0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x v="54"/>
    <n v="53.55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x v="50"/>
    <n v="0"/>
    <x v="7"/>
    <x v="34"/>
    <x v="2518"/>
    <d v="2014-11-13T17:20:28"/>
    <x v="3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x v="50"/>
    <n v="16.25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x v="50"/>
    <n v="0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x v="15"/>
    <n v="103.68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x v="8"/>
    <n v="185.19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x v="94"/>
    <n v="54.15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x v="21"/>
    <n v="177.21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x v="8"/>
    <n v="100.33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x v="40"/>
    <n v="136.91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x v="21"/>
    <n v="57.54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x v="13"/>
    <n v="52.96"/>
    <x v="4"/>
    <x v="35"/>
    <x v="2528"/>
    <d v="2015-08-20T11:00:00"/>
    <x v="0"/>
  </r>
  <r>
    <x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x v="3"/>
    <n v="82.33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x v="8"/>
    <n v="135.41999999999999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x v="8"/>
    <n v="74.0699999999999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x v="9"/>
    <n v="84.08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x v="38"/>
    <n v="61.03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x v="2"/>
    <n v="150"/>
    <x v="4"/>
    <x v="35"/>
    <x v="2534"/>
    <d v="2010-01-01T06:00:00"/>
    <x v="8"/>
  </r>
  <r>
    <x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x v="3"/>
    <n v="266.08999999999997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x v="31"/>
    <n v="7.25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x v="5"/>
    <n v="100"/>
    <x v="4"/>
    <x v="35"/>
    <x v="2537"/>
    <d v="2011-08-01T15:34:15"/>
    <x v="6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x v="40"/>
    <n v="109.96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x v="8"/>
    <n v="169.92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x v="33"/>
    <n v="95.74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x v="13"/>
    <n v="59.46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x v="3"/>
    <n v="55.77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x v="94"/>
    <n v="30.08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x v="7"/>
    <n v="88.44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x v="228"/>
    <n v="64.03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x v="20"/>
    <n v="60.1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x v="28"/>
    <n v="49.19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x v="21"/>
    <n v="165.16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x v="33"/>
    <n v="43.62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x v="7"/>
    <n v="43.7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x v="33"/>
    <n v="67.42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x v="13"/>
    <n v="177.5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x v="94"/>
    <n v="38.880000000000003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x v="4"/>
    <n v="54.99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x v="13"/>
    <n v="61.3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x v="6"/>
    <n v="23.12"/>
    <x v="4"/>
    <x v="35"/>
    <x v="2556"/>
    <d v="2012-12-24T23:47:37"/>
    <x v="5"/>
  </r>
  <r>
    <x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x v="90"/>
    <n v="29.61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x v="15"/>
    <n v="75.61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x v="38"/>
    <n v="35.6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x v="8"/>
    <n v="143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x v="50"/>
    <n v="0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x v="60"/>
    <n v="25"/>
    <x v="7"/>
    <x v="19"/>
    <x v="2562"/>
    <d v="2016-10-11T12:35:39"/>
    <x v="2"/>
  </r>
  <r>
    <x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x v="50"/>
    <n v="0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x v="50"/>
    <n v="0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x v="60"/>
    <n v="100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x v="50"/>
    <n v="0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x v="50"/>
    <n v="60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x v="60"/>
    <n v="50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x v="53"/>
    <n v="72.5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x v="60"/>
    <n v="29.5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x v="50"/>
    <n v="62.5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x v="50"/>
    <n v="0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x v="50"/>
    <n v="0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x v="50"/>
    <n v="0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x v="50"/>
    <n v="0"/>
    <x v="7"/>
    <x v="19"/>
    <x v="2575"/>
    <d v="2015-01-12T02:36:34"/>
    <x v="3"/>
  </r>
  <r>
    <x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x v="50"/>
    <n v="0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x v="50"/>
    <n v="0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x v="50"/>
    <n v="0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x v="50"/>
    <n v="23.08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x v="60"/>
    <n v="25.5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x v="57"/>
    <n v="48.18"/>
    <x v="7"/>
    <x v="19"/>
    <x v="2581"/>
    <d v="2015-11-16T16:04:58"/>
    <x v="0"/>
  </r>
  <r>
    <x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x v="50"/>
    <n v="1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x v="60"/>
    <n v="1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x v="50"/>
    <n v="0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x v="50"/>
    <n v="50"/>
    <x v="7"/>
    <x v="19"/>
    <x v="2585"/>
    <d v="2014-07-05T23:07:12"/>
    <x v="3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x v="50"/>
    <n v="5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x v="53"/>
    <n v="202.83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x v="65"/>
    <n v="29.13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x v="50"/>
    <n v="5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x v="50"/>
    <n v="0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x v="53"/>
    <n v="13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x v="50"/>
    <n v="50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x v="50"/>
    <n v="0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x v="50"/>
    <n v="1"/>
    <x v="7"/>
    <x v="19"/>
    <x v="2594"/>
    <d v="2014-08-07T23:13:48"/>
    <x v="3"/>
  </r>
  <r>
    <x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x v="81"/>
    <n v="96.05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x v="148"/>
    <n v="305.7799999999999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x v="52"/>
    <n v="12.14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x v="115"/>
    <n v="83.57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x v="60"/>
    <n v="18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x v="113"/>
    <n v="115.53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x v="335"/>
    <n v="21.9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x v="336"/>
    <n v="80.02"/>
    <x v="2"/>
    <x v="36"/>
    <x v="2602"/>
    <d v="2014-11-12T21:20:00"/>
    <x v="3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x v="7"/>
    <n v="35.520000000000003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x v="3"/>
    <n v="64.930000000000007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x v="13"/>
    <n v="60.97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x v="5"/>
    <n v="31.44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x v="326"/>
    <n v="81.95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x v="337"/>
    <n v="58.93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x v="272"/>
    <n v="157.29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x v="48"/>
    <n v="55.76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x v="338"/>
    <n v="83.8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x v="174"/>
    <n v="58.42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x v="7"/>
    <n v="270.57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x v="21"/>
    <n v="107.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x v="106"/>
    <n v="47.18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x v="41"/>
    <n v="120.31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x v="339"/>
    <n v="27.6"/>
    <x v="2"/>
    <x v="36"/>
    <x v="2617"/>
    <d v="2014-10-20T20:59:11"/>
    <x v="3"/>
  </r>
  <r>
    <x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x v="2"/>
    <n v="205.3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x v="340"/>
    <n v="35.549999999999997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x v="124"/>
    <n v="74.64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x v="91"/>
    <n v="47.06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x v="26"/>
    <n v="26.59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x v="35"/>
    <n v="36.770000000000003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x v="341"/>
    <n v="31.82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x v="342"/>
    <n v="27.58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x v="20"/>
    <n v="56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x v="343"/>
    <n v="21.56"/>
    <x v="2"/>
    <x v="36"/>
    <x v="2627"/>
    <d v="2015-11-26T20:54:21"/>
    <x v="0"/>
  </r>
  <r>
    <x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x v="5"/>
    <n v="44.1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x v="30"/>
    <n v="63.87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x v="137"/>
    <n v="38.99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x v="41"/>
    <n v="80.19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x v="0"/>
    <n v="34.9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x v="255"/>
    <n v="89.1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x v="6"/>
    <n v="39.44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x v="8"/>
    <n v="136.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x v="229"/>
    <n v="37.46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x v="183"/>
    <n v="31.96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x v="21"/>
    <n v="25.21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x v="344"/>
    <n v="10.039999999999999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x v="6"/>
    <n v="45.9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x v="60"/>
    <n v="15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x v="50"/>
    <n v="0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x v="122"/>
    <n v="223.58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x v="53"/>
    <n v="39.479999999999997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x v="57"/>
    <n v="91.3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x v="59"/>
    <n v="78.67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x v="60"/>
    <n v="12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x v="60"/>
    <n v="17.670000000000002"/>
    <x v="2"/>
    <x v="36"/>
    <x v="2648"/>
    <d v="2016-03-09T17:09:20"/>
    <x v="2"/>
  </r>
  <r>
    <x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x v="50"/>
    <n v="41.33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x v="60"/>
    <n v="71.599999999999994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x v="53"/>
    <n v="307.8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x v="60"/>
    <n v="80.45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x v="81"/>
    <n v="83.9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x v="50"/>
    <n v="8.5"/>
    <x v="2"/>
    <x v="36"/>
    <x v="2654"/>
    <d v="2015-04-21T13:25:26"/>
    <x v="0"/>
  </r>
  <r>
    <x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x v="70"/>
    <n v="73.37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x v="57"/>
    <n v="112.8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x v="118"/>
    <n v="95.28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x v="50"/>
    <n v="22.75"/>
    <x v="2"/>
    <x v="36"/>
    <x v="2658"/>
    <d v="2016-07-30T21:13:14"/>
    <x v="2"/>
  </r>
  <r>
    <x v="2659"/>
    <s v="test (Canceled)"/>
    <s v="test"/>
    <x v="197"/>
    <n v="1333"/>
    <x v="1"/>
    <s v="US"/>
    <s v="USD"/>
    <n v="1429321210"/>
    <x v="2659"/>
    <b v="0"/>
    <n v="10"/>
    <b v="0"/>
    <s v="technology/space exploration"/>
    <x v="56"/>
    <n v="133.30000000000001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x v="50"/>
    <n v="3.8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x v="33"/>
    <n v="85.75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x v="13"/>
    <n v="267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x v="2"/>
    <n v="373.56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x v="33"/>
    <n v="174.0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x v="4"/>
    <n v="93.7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x v="175"/>
    <n v="77.33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x v="38"/>
    <n v="92.22"/>
    <x v="2"/>
    <x v="37"/>
    <x v="2667"/>
    <d v="2016-02-10T22:13:36"/>
    <x v="2"/>
  </r>
  <r>
    <x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x v="193"/>
    <n v="60.96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x v="105"/>
    <n v="91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x v="52"/>
    <n v="41.58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x v="57"/>
    <n v="33.76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x v="69"/>
    <n v="70.6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x v="58"/>
    <n v="167.15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x v="163"/>
    <n v="128.62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x v="59"/>
    <n v="65.41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x v="119"/>
    <n v="117.5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x v="82"/>
    <n v="126.48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x v="50"/>
    <n v="550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x v="50"/>
    <n v="44"/>
    <x v="2"/>
    <x v="37"/>
    <x v="2679"/>
    <d v="2015-02-28T00:01:34"/>
    <x v="0"/>
  </r>
  <r>
    <x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x v="60"/>
    <n v="6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x v="60"/>
    <n v="27.5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x v="58"/>
    <n v="84.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x v="50"/>
    <n v="12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x v="60"/>
    <n v="200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x v="50"/>
    <n v="10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x v="50"/>
    <n v="0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x v="50"/>
    <n v="0"/>
    <x v="7"/>
    <x v="19"/>
    <x v="2687"/>
    <d v="2015-06-29T15:21:58"/>
    <x v="0"/>
  </r>
  <r>
    <x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x v="50"/>
    <n v="5.29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x v="50"/>
    <n v="1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x v="57"/>
    <n v="72.760000000000005"/>
    <x v="7"/>
    <x v="19"/>
    <x v="2690"/>
    <d v="2015-06-03T02:31:16"/>
    <x v="0"/>
  </r>
  <r>
    <x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x v="50"/>
    <n v="17.5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x v="60"/>
    <n v="25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x v="60"/>
    <n v="13.33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x v="50"/>
    <n v="1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x v="50"/>
    <n v="23.67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x v="52"/>
    <n v="89.21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x v="73"/>
    <n v="116.56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x v="50"/>
    <n v="13.01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x v="50"/>
    <n v="0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x v="60"/>
    <n v="17.5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x v="132"/>
    <n v="34.13000000000000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x v="122"/>
    <n v="132.35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x v="3"/>
    <n v="922.22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x v="52"/>
    <n v="163.57"/>
    <x v="1"/>
    <x v="38"/>
    <x v="2704"/>
    <d v="2017-04-05T19:41:54"/>
    <x v="1"/>
  </r>
  <r>
    <x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x v="57"/>
    <n v="217.38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x v="20"/>
    <n v="149.44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x v="345"/>
    <n v="71.239999999999995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x v="145"/>
    <n v="44.46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x v="21"/>
    <n v="164.94"/>
    <x v="1"/>
    <x v="38"/>
    <x v="2709"/>
    <d v="2016-10-04T03:59:00"/>
    <x v="2"/>
  </r>
  <r>
    <x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x v="224"/>
    <n v="84.87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x v="7"/>
    <n v="53.95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x v="26"/>
    <n v="50.53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x v="21"/>
    <n v="108"/>
    <x v="1"/>
    <x v="38"/>
    <x v="2713"/>
    <d v="2015-12-24T15:41:24"/>
    <x v="0"/>
  </r>
  <r>
    <x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x v="31"/>
    <n v="95.37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x v="213"/>
    <n v="57.63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x v="28"/>
    <n v="64.16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x v="28"/>
    <n v="92.39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x v="3"/>
    <n v="125.98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x v="15"/>
    <n v="94.64"/>
    <x v="1"/>
    <x v="38"/>
    <x v="2719"/>
    <d v="2016-04-17T23:44:54"/>
    <x v="2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x v="90"/>
    <n v="170.7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x v="346"/>
    <n v="40.76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x v="169"/>
    <n v="68.25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x v="49"/>
    <n v="95.49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x v="347"/>
    <n v="7.19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x v="14"/>
    <n v="511.65"/>
    <x v="2"/>
    <x v="30"/>
    <x v="2725"/>
    <d v="2017-03-01T17:52:15"/>
    <x v="1"/>
  </r>
  <r>
    <x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x v="6"/>
    <n v="261.75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x v="348"/>
    <n v="69.760000000000005"/>
    <x v="2"/>
    <x v="30"/>
    <x v="2727"/>
    <d v="2015-08-07T16:14:23"/>
    <x v="0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x v="180"/>
    <n v="77.23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x v="3"/>
    <n v="340.57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x v="106"/>
    <n v="67.42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x v="3"/>
    <n v="845.7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x v="90"/>
    <n v="97.19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x v="29"/>
    <n v="451.84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x v="349"/>
    <n v="138.66999999999999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x v="350"/>
    <n v="21.6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x v="4"/>
    <n v="169.52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x v="351"/>
    <n v="161.88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x v="34"/>
    <n v="493.13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x v="352"/>
    <n v="22.12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x v="33"/>
    <n v="18.239999999999998"/>
    <x v="2"/>
    <x v="30"/>
    <x v="2740"/>
    <d v="2015-03-11T23:45:52"/>
    <x v="0"/>
  </r>
  <r>
    <x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x v="50"/>
    <n v="8.75"/>
    <x v="3"/>
    <x v="39"/>
    <x v="2741"/>
    <d v="2014-10-20T02:07:00"/>
    <x v="3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x v="129"/>
    <n v="40.61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x v="50"/>
    <n v="0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x v="62"/>
    <n v="37.950000000000003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x v="66"/>
    <n v="35.729999999999997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x v="117"/>
    <n v="42.16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x v="58"/>
    <n v="35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x v="60"/>
    <n v="13.25"/>
    <x v="3"/>
    <x v="39"/>
    <x v="2748"/>
    <d v="2016-09-02T17:03:22"/>
    <x v="2"/>
  </r>
  <r>
    <x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x v="60"/>
    <n v="55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x v="50"/>
    <n v="0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x v="50"/>
    <n v="0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x v="57"/>
    <n v="39.29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x v="118"/>
    <n v="47.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x v="50"/>
    <n v="0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x v="221"/>
    <n v="17.329999999999998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x v="54"/>
    <n v="31.76"/>
    <x v="3"/>
    <x v="39"/>
    <x v="2756"/>
    <d v="2014-01-11T21:36:41"/>
    <x v="4"/>
  </r>
  <r>
    <x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x v="60"/>
    <n v="5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x v="81"/>
    <n v="39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x v="57"/>
    <n v="52.5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x v="50"/>
    <n v="0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x v="60"/>
    <n v="9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x v="60"/>
    <n v="25"/>
    <x v="3"/>
    <x v="39"/>
    <x v="2762"/>
    <d v="2012-03-18T23:53:15"/>
    <x v="5"/>
  </r>
  <r>
    <x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x v="50"/>
    <n v="30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x v="60"/>
    <n v="11.25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x v="50"/>
    <n v="0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x v="53"/>
    <n v="25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x v="60"/>
    <n v="11.33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x v="51"/>
    <n v="29.47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x v="50"/>
    <n v="1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x v="54"/>
    <n v="63.1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x v="50"/>
    <n v="0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x v="50"/>
    <n v="0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x v="50"/>
    <n v="1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x v="51"/>
    <n v="43.85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x v="56"/>
    <n v="75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x v="59"/>
    <n v="45.97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x v="50"/>
    <n v="10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x v="73"/>
    <n v="93.67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x v="53"/>
    <n v="53"/>
    <x v="3"/>
    <x v="39"/>
    <x v="2779"/>
    <d v="2015-11-22T15:03:41"/>
    <x v="0"/>
  </r>
  <r>
    <x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x v="50"/>
    <n v="0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x v="2"/>
    <n v="47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x v="28"/>
    <n v="66.67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x v="41"/>
    <n v="18.77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x v="17"/>
    <n v="66.1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x v="2"/>
    <n v="36.86"/>
    <x v="1"/>
    <x v="6"/>
    <x v="2785"/>
    <d v="2016-08-05T21:00:00"/>
    <x v="2"/>
  </r>
  <r>
    <x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x v="90"/>
    <n v="39.81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x v="28"/>
    <n v="31.5"/>
    <x v="1"/>
    <x v="6"/>
    <x v="2787"/>
    <d v="2014-07-18T04:45:52"/>
    <x v="3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x v="33"/>
    <n v="102.5"/>
    <x v="1"/>
    <x v="6"/>
    <x v="2788"/>
    <d v="2016-07-29T16:50:43"/>
    <x v="2"/>
  </r>
  <r>
    <x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x v="7"/>
    <n v="126.46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x v="2"/>
    <n v="47.88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x v="33"/>
    <n v="73.209999999999994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x v="29"/>
    <n v="89.67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x v="38"/>
    <n v="151.4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x v="95"/>
    <n v="25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x v="3"/>
    <n v="36.5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x v="31"/>
    <n v="44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x v="33"/>
    <n v="87.36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x v="7"/>
    <n v="36.47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x v="16"/>
    <n v="44.86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x v="18"/>
    <n v="42.9"/>
    <x v="1"/>
    <x v="6"/>
    <x v="2800"/>
    <d v="2015-01-04T13:16:06"/>
    <x v="3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x v="18"/>
    <n v="51.23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x v="21"/>
    <n v="33.94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x v="30"/>
    <n v="90.74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x v="41"/>
    <n v="50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x v="5"/>
    <n v="24.4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x v="20"/>
    <n v="44.25"/>
    <x v="1"/>
    <x v="6"/>
    <x v="2806"/>
    <d v="2015-08-05T11:00:00"/>
    <x v="0"/>
  </r>
  <r>
    <x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x v="9"/>
    <n v="67.739999999999995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x v="8"/>
    <n v="65.38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x v="21"/>
    <n v="121.9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x v="29"/>
    <n v="47.46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x v="8"/>
    <n v="92.84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x v="40"/>
    <n v="68.25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x v="30"/>
    <n v="37.21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x v="29"/>
    <n v="25.25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x v="186"/>
    <n v="43.21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x v="24"/>
    <n v="25.1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x v="22"/>
    <n v="23.6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x v="6"/>
    <n v="103.9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x v="2"/>
    <n v="50.38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x v="104"/>
    <n v="13.6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x v="8"/>
    <n v="28.57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x v="8"/>
    <n v="63.83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x v="39"/>
    <n v="8.86"/>
    <x v="1"/>
    <x v="6"/>
    <x v="2823"/>
    <d v="2015-03-31T22:59:00"/>
    <x v="0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x v="16"/>
    <n v="50.67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x v="33"/>
    <n v="60.78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x v="29"/>
    <n v="113.42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x v="28"/>
    <n v="104.57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x v="8"/>
    <n v="98.31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x v="13"/>
    <n v="35.04"/>
    <x v="1"/>
    <x v="6"/>
    <x v="2829"/>
    <d v="2016-06-02T10:25:18"/>
    <x v="2"/>
  </r>
  <r>
    <x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x v="8"/>
    <n v="272.73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x v="38"/>
    <n v="63.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x v="41"/>
    <n v="30.19"/>
    <x v="1"/>
    <x v="6"/>
    <x v="2832"/>
    <d v="2014-11-23T22:00:00"/>
    <x v="3"/>
  </r>
  <r>
    <x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x v="29"/>
    <n v="83.51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x v="106"/>
    <n v="64.760000000000005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x v="229"/>
    <n v="20.12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x v="29"/>
    <n v="44.09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x v="8"/>
    <n v="40.479999999999997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x v="28"/>
    <n v="44.54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x v="38"/>
    <n v="125.81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x v="3"/>
    <n v="19.7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x v="60"/>
    <n v="10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x v="50"/>
    <n v="0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x v="50"/>
    <n v="0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x v="62"/>
    <n v="30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x v="188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x v="5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x v="50"/>
    <n v="0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x v="5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x v="60"/>
    <n v="5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x v="65"/>
    <n v="23.92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x v="50"/>
    <n v="0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x v="53"/>
    <n v="15.83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x v="50"/>
    <n v="0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x v="72"/>
    <n v="29.79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x v="119"/>
    <n v="60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x v="62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x v="68"/>
    <n v="50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x v="50"/>
    <n v="0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x v="53"/>
    <n v="35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x v="113"/>
    <n v="29.56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x v="188"/>
    <n v="26.67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x v="50"/>
    <n v="18.329999999999998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x v="50"/>
    <n v="20"/>
    <x v="1"/>
    <x v="6"/>
    <x v="2863"/>
    <d v="2014-09-09T16:12:03"/>
    <x v="3"/>
  </r>
  <r>
    <x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x v="53"/>
    <n v="13.33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x v="50"/>
    <n v="0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x v="60"/>
    <n v="22.5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x v="68"/>
    <n v="50.4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x v="72"/>
    <n v="105.03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x v="60"/>
    <n v="35.4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x v="77"/>
    <n v="83.33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x v="62"/>
    <n v="35.92"/>
    <x v="1"/>
    <x v="6"/>
    <x v="2871"/>
    <d v="2014-12-21T17:43:33"/>
    <x v="3"/>
  </r>
  <r>
    <x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x v="5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x v="151"/>
    <n v="119.13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x v="62"/>
    <n v="90.3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x v="50"/>
    <n v="2.33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x v="5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x v="57"/>
    <n v="108.33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x v="53"/>
    <n v="15.75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x v="5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x v="61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x v="50"/>
    <n v="0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x v="122"/>
    <n v="63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x v="118"/>
    <n v="381.6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x v="50"/>
    <n v="46.25"/>
    <x v="1"/>
    <x v="6"/>
    <x v="2884"/>
    <d v="2014-12-05T17:27:15"/>
    <x v="3"/>
  </r>
  <r>
    <x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x v="69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x v="62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x v="50"/>
    <n v="5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x v="50"/>
    <n v="0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x v="151"/>
    <n v="81.569999999999993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x v="60"/>
    <n v="7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x v="56"/>
    <n v="27.3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x v="114"/>
    <n v="29.41"/>
    <x v="1"/>
    <x v="6"/>
    <x v="2892"/>
    <d v="2014-08-25T21:00:00"/>
    <x v="3"/>
  </r>
  <r>
    <x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x v="60"/>
    <n v="12.5"/>
    <x v="1"/>
    <x v="6"/>
    <x v="2893"/>
    <d v="2015-01-09T02:00:00"/>
    <x v="3"/>
  </r>
  <r>
    <x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x v="5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x v="62"/>
    <n v="5.75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x v="70"/>
    <n v="52.08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x v="62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x v="65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x v="50"/>
    <n v="0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x v="353"/>
    <n v="486.43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x v="60"/>
    <n v="3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x v="5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x v="60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x v="62"/>
    <n v="18.75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x v="82"/>
    <n v="36.590000000000003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x v="114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x v="50"/>
    <n v="1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x v="56"/>
    <n v="52.8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x v="50"/>
    <n v="20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x v="50"/>
    <n v="1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x v="121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x v="51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x v="50"/>
    <n v="1"/>
    <x v="1"/>
    <x v="6"/>
    <x v="2913"/>
    <d v="2014-09-06T22:08:59"/>
    <x v="3"/>
  </r>
  <r>
    <x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x v="50"/>
    <n v="1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x v="220"/>
    <n v="203.67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x v="59"/>
    <n v="20.71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x v="66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x v="11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x v="114"/>
    <n v="8.5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x v="117"/>
    <n v="51.62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x v="32"/>
    <n v="43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x v="8"/>
    <n v="83.33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x v="8"/>
    <n v="30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x v="33"/>
    <n v="175.51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x v="21"/>
    <n v="231.66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x v="105"/>
    <n v="75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x v="26"/>
    <n v="112.14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x v="8"/>
    <n v="41.67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x v="21"/>
    <n v="255.17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x v="7"/>
    <n v="162.77000000000001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x v="6"/>
    <n v="88.33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x v="2"/>
    <n v="85.74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x v="33"/>
    <n v="47.57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x v="29"/>
    <n v="72.97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x v="7"/>
    <n v="90.5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x v="30"/>
    <n v="37.65"/>
    <x v="1"/>
    <x v="40"/>
    <x v="2936"/>
    <d v="2014-10-13T04:59:00"/>
    <x v="3"/>
  </r>
  <r>
    <x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x v="18"/>
    <n v="36.36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x v="7"/>
    <n v="126.72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x v="33"/>
    <n v="329.2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x v="13"/>
    <n v="81.239999999999995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x v="50"/>
    <n v="1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x v="68"/>
    <n v="202.23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x v="50"/>
    <n v="0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x v="60"/>
    <n v="100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x v="50"/>
    <n v="0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x v="50"/>
    <n v="1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x v="65"/>
    <n v="82.46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x v="50"/>
    <n v="2.67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x v="56"/>
    <n v="12.5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x v="50"/>
    <n v="0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x v="53"/>
    <n v="18.899999999999999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x v="59"/>
    <n v="200.63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x v="50"/>
    <n v="201.67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x v="50"/>
    <n v="0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x v="64"/>
    <n v="65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x v="123"/>
    <n v="66.09999999999999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x v="53"/>
    <n v="93.3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x v="50"/>
    <n v="0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x v="50"/>
    <n v="0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x v="50"/>
    <n v="0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x v="5"/>
    <n v="50.7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x v="108"/>
    <n v="60.9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x v="13"/>
    <n v="109.03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x v="7"/>
    <n v="25.69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x v="15"/>
    <n v="41.92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x v="35"/>
    <n v="88.77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x v="35"/>
    <n v="80.23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x v="6"/>
    <n v="78.94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x v="200"/>
    <n v="95.59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x v="6"/>
    <n v="69.89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x v="8"/>
    <n v="74.53"/>
    <x v="1"/>
    <x v="6"/>
    <x v="2971"/>
    <d v="2014-08-31T15:47:58"/>
    <x v="3"/>
  </r>
  <r>
    <x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x v="2"/>
    <n v="123.94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x v="215"/>
    <n v="264.85000000000002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x v="21"/>
    <n v="58.6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x v="8"/>
    <n v="70.88"/>
    <x v="1"/>
    <x v="6"/>
    <x v="2975"/>
    <d v="2014-11-27T03:00:00"/>
    <x v="3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x v="193"/>
    <n v="8.57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x v="35"/>
    <n v="113.5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x v="32"/>
    <n v="60.6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x v="7"/>
    <n v="110.22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x v="15"/>
    <n v="136.46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x v="32"/>
    <n v="53.16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x v="21"/>
    <n v="86.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x v="92"/>
    <n v="155.24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x v="8"/>
    <n v="115.08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x v="108"/>
    <n v="109.59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x v="6"/>
    <n v="45.21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x v="5"/>
    <n v="104.1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x v="8"/>
    <n v="35.71"/>
    <x v="1"/>
    <x v="38"/>
    <x v="2988"/>
    <d v="2016-06-20T08:41:21"/>
    <x v="2"/>
  </r>
  <r>
    <x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x v="93"/>
    <n v="97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x v="8"/>
    <n v="370.3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x v="33"/>
    <n v="94.41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x v="2"/>
    <n v="48.98"/>
    <x v="1"/>
    <x v="38"/>
    <x v="2992"/>
    <d v="2016-10-09T18:25:10"/>
    <x v="2"/>
  </r>
  <r>
    <x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x v="8"/>
    <n v="45.59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x v="354"/>
    <n v="23.28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x v="2"/>
    <n v="63.23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x v="174"/>
    <n v="153.52000000000001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x v="3"/>
    <n v="90.2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x v="33"/>
    <n v="118.97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x v="17"/>
    <n v="80.2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x v="8"/>
    <n v="62.5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x v="355"/>
    <n v="131.38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x v="15"/>
    <n v="73.03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x v="7"/>
    <n v="178.53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x v="40"/>
    <n v="162.91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x v="28"/>
    <n v="108.24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x v="29"/>
    <n v="88.87"/>
    <x v="1"/>
    <x v="38"/>
    <x v="3006"/>
    <d v="2014-12-14T18:09:51"/>
    <x v="3"/>
  </r>
  <r>
    <x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x v="144"/>
    <n v="54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x v="7"/>
    <n v="116.73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x v="28"/>
    <n v="233.9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x v="137"/>
    <n v="158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x v="39"/>
    <n v="14.84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x v="16"/>
    <n v="85.18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x v="96"/>
    <n v="146.69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x v="40"/>
    <n v="50.76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x v="33"/>
    <n v="87.7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x v="33"/>
    <n v="242.28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x v="6"/>
    <n v="146.44999999999999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x v="7"/>
    <n v="103.17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x v="10"/>
    <n v="80.459999999999994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x v="7"/>
    <n v="234.67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x v="31"/>
    <n v="50.69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x v="7"/>
    <n v="162.71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x v="33"/>
    <n v="120.17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x v="351"/>
    <n v="67.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x v="120"/>
    <n v="52.1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x v="1"/>
    <n v="51.6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x v="26"/>
    <n v="164.3"/>
    <x v="1"/>
    <x v="38"/>
    <x v="3027"/>
    <d v="2015-03-20T15:54:11"/>
    <x v="0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x v="239"/>
    <n v="84.86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x v="5"/>
    <n v="94.55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x v="13"/>
    <n v="45.54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x v="8"/>
    <n v="51.72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x v="37"/>
    <n v="50.88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x v="92"/>
    <n v="191.1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x v="40"/>
    <n v="89.31"/>
    <x v="1"/>
    <x v="38"/>
    <x v="3034"/>
    <d v="2016-11-01T03:59:00"/>
    <x v="2"/>
  </r>
  <r>
    <x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x v="15"/>
    <n v="88.59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x v="37"/>
    <n v="96.3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x v="182"/>
    <n v="33.31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x v="7"/>
    <n v="37.22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x v="15"/>
    <n v="92.13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x v="29"/>
    <n v="76.790000000000006"/>
    <x v="1"/>
    <x v="38"/>
    <x v="3040"/>
    <d v="2015-06-26T23:00:00"/>
    <x v="0"/>
  </r>
  <r>
    <x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x v="5"/>
    <n v="96.53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x v="30"/>
    <n v="51.89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x v="5"/>
    <n v="128.91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x v="15"/>
    <n v="84.11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x v="18"/>
    <n v="82.94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x v="87"/>
    <n v="259.95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x v="328"/>
    <n v="37.25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x v="183"/>
    <n v="177.02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x v="13"/>
    <n v="74.0699999999999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x v="6"/>
    <n v="70.67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x v="148"/>
    <n v="23.63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x v="50"/>
    <n v="37.5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x v="50"/>
    <n v="13.33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x v="50"/>
    <n v="0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x v="50"/>
    <n v="1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x v="50"/>
    <n v="0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x v="50"/>
    <n v="0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x v="50"/>
    <n v="1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x v="56"/>
    <n v="4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x v="50"/>
    <n v="55.83"/>
    <x v="1"/>
    <x v="38"/>
    <x v="3060"/>
    <d v="2015-09-28T06:35:34"/>
    <x v="0"/>
  </r>
  <r>
    <x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x v="50"/>
    <n v="0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x v="356"/>
    <n v="99.76"/>
    <x v="1"/>
    <x v="38"/>
    <x v="3062"/>
    <d v="2015-09-30T18:00:00"/>
    <x v="0"/>
  </r>
  <r>
    <x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x v="68"/>
    <n v="25.52"/>
    <x v="1"/>
    <x v="38"/>
    <x v="3063"/>
    <d v="2016-10-22T22:08:58"/>
    <x v="2"/>
  </r>
  <r>
    <x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x v="57"/>
    <n v="117.65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x v="50"/>
    <n v="5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x v="81"/>
    <n v="2796.67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x v="56"/>
    <n v="200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x v="50"/>
    <n v="87.5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x v="51"/>
    <n v="20.14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x v="56"/>
    <n v="20.8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x v="64"/>
    <n v="61.31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x v="50"/>
    <n v="1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x v="50"/>
    <n v="92.14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x v="50"/>
    <n v="7.33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x v="114"/>
    <n v="64.8"/>
    <x v="1"/>
    <x v="38"/>
    <x v="3075"/>
    <d v="2016-08-19T02:27:20"/>
    <x v="2"/>
  </r>
  <r>
    <x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x v="77"/>
    <n v="30.12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x v="50"/>
    <n v="52.5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x v="50"/>
    <n v="23.67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x v="60"/>
    <n v="415.78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x v="50"/>
    <n v="53.71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x v="50"/>
    <n v="420.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x v="50"/>
    <n v="0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x v="50"/>
    <n v="18.670000000000002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x v="81"/>
    <n v="78.33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x v="53"/>
    <n v="67.7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x v="50"/>
    <n v="16.670000000000002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x v="60"/>
    <n v="62.5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x v="50"/>
    <n v="42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x v="61"/>
    <n v="130.0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x v="62"/>
    <n v="1270.22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x v="63"/>
    <n v="88.44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x v="60"/>
    <n v="56.34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x v="61"/>
    <n v="53.53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x v="50"/>
    <n v="25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x v="50"/>
    <n v="50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x v="65"/>
    <n v="56.79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x v="123"/>
    <n v="40.8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x v="65"/>
    <n v="65.11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x v="51"/>
    <n v="55.6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x v="77"/>
    <n v="140.54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x v="81"/>
    <n v="25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x v="115"/>
    <n v="69.53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x v="50"/>
    <n v="5.5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x v="75"/>
    <n v="237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x v="72"/>
    <n v="79.87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x v="65"/>
    <n v="10.25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x v="68"/>
    <n v="272.58999999999997"/>
    <x v="1"/>
    <x v="38"/>
    <x v="3107"/>
    <d v="2015-05-11T19:32:31"/>
    <x v="0"/>
  </r>
  <r>
    <x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x v="50"/>
    <n v="13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x v="78"/>
    <n v="58.1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x v="50"/>
    <n v="10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x v="117"/>
    <n v="70.11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x v="62"/>
    <n v="57.89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x v="65"/>
    <n v="125.27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x v="50"/>
    <n v="0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x v="56"/>
    <n v="300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x v="219"/>
    <n v="43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x v="50"/>
    <n v="1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x v="50"/>
    <n v="77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x v="50"/>
    <n v="5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x v="50"/>
    <n v="12.8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x v="60"/>
    <n v="10"/>
    <x v="1"/>
    <x v="38"/>
    <x v="3121"/>
    <d v="2014-09-26T16:18:55"/>
    <x v="3"/>
  </r>
  <r>
    <x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x v="74"/>
    <n v="58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x v="149"/>
    <n v="244.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x v="50"/>
    <n v="6.5"/>
    <x v="1"/>
    <x v="38"/>
    <x v="3124"/>
    <d v="2015-02-02T18:43:21"/>
    <x v="3"/>
  </r>
  <r>
    <x v="3125"/>
    <s v="N/A (Canceled)"/>
    <s v="N/A"/>
    <x v="86"/>
    <n v="0"/>
    <x v="1"/>
    <s v="US"/>
    <s v="USD"/>
    <n v="1452142672"/>
    <x v="3125"/>
    <b v="0"/>
    <n v="0"/>
    <b v="0"/>
    <s v="theater/spaces"/>
    <x v="50"/>
    <n v="0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x v="65"/>
    <n v="61.18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x v="50"/>
    <n v="0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x v="15"/>
    <n v="139.24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x v="60"/>
    <n v="10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x v="65"/>
    <n v="93.75"/>
    <x v="1"/>
    <x v="6"/>
    <x v="3130"/>
    <d v="2017-04-14T04:59:00"/>
    <x v="1"/>
  </r>
  <r>
    <x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x v="63"/>
    <n v="53.75"/>
    <x v="1"/>
    <x v="6"/>
    <x v="3131"/>
    <d v="2017-04-08T12:54:05"/>
    <x v="1"/>
  </r>
  <r>
    <x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x v="50"/>
    <n v="10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x v="29"/>
    <n v="33.75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x v="61"/>
    <n v="18.75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x v="70"/>
    <n v="23.14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x v="30"/>
    <n v="29.05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x v="56"/>
    <n v="50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x v="50"/>
    <n v="0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x v="62"/>
    <n v="450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x v="60"/>
    <n v="24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x v="221"/>
    <n v="32.2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x v="53"/>
    <n v="15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x v="50"/>
    <n v="0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x v="150"/>
    <n v="251.33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x v="50"/>
    <n v="0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x v="57"/>
    <n v="437.5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x v="90"/>
    <n v="110.35"/>
    <x v="1"/>
    <x v="6"/>
    <x v="3147"/>
    <d v="2014-11-07T00:15:55"/>
    <x v="3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x v="26"/>
    <n v="41.42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x v="3"/>
    <n v="52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x v="7"/>
    <n v="33.99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x v="8"/>
    <n v="103.35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x v="6"/>
    <n v="34.79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x v="357"/>
    <n v="41.77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x v="40"/>
    <n v="64.27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x v="192"/>
    <n v="31.21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x v="21"/>
    <n v="62.92"/>
    <x v="1"/>
    <x v="6"/>
    <x v="3156"/>
    <d v="2012-06-01T22:52:24"/>
    <x v="5"/>
  </r>
  <r>
    <x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x v="7"/>
    <n v="98.54"/>
    <x v="1"/>
    <x v="6"/>
    <x v="3157"/>
    <d v="2014-07-19T05:00:00"/>
    <x v="3"/>
  </r>
  <r>
    <x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x v="35"/>
    <n v="82.61"/>
    <x v="1"/>
    <x v="6"/>
    <x v="3158"/>
    <d v="2013-07-22T20:09:12"/>
    <x v="4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x v="18"/>
    <n v="38.5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x v="21"/>
    <n v="80.16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x v="2"/>
    <n v="28.41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x v="37"/>
    <n v="80.7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x v="38"/>
    <n v="200.6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x v="13"/>
    <n v="37.590000000000003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x v="200"/>
    <n v="58.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x v="12"/>
    <n v="60.3"/>
    <x v="1"/>
    <x v="6"/>
    <x v="3166"/>
    <d v="2014-11-26T07:59:00"/>
    <x v="3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x v="31"/>
    <n v="63.36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x v="39"/>
    <n v="50.9"/>
    <x v="1"/>
    <x v="6"/>
    <x v="3168"/>
    <d v="2014-06-13T22:00:00"/>
    <x v="3"/>
  </r>
  <r>
    <x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x v="33"/>
    <n v="100.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x v="20"/>
    <n v="31.62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x v="15"/>
    <n v="65.099999999999994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x v="41"/>
    <n v="79.31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x v="33"/>
    <n v="139.19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x v="7"/>
    <n v="131.91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x v="5"/>
    <n v="91.3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x v="41"/>
    <n v="39.67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x v="16"/>
    <n v="57.55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x v="174"/>
    <n v="33.03"/>
    <x v="1"/>
    <x v="6"/>
    <x v="3178"/>
    <d v="2014-07-16T14:31:15"/>
    <x v="3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x v="35"/>
    <n v="77.34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x v="28"/>
    <n v="31.93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x v="15"/>
    <n v="36.33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x v="7"/>
    <n v="46.77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x v="15"/>
    <n v="40.07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x v="13"/>
    <n v="100.22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x v="8"/>
    <n v="41.67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x v="21"/>
    <n v="46.71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x v="31"/>
    <n v="71.489999999999995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x v="187"/>
    <n v="14.44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x v="81"/>
    <n v="356.84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x v="50"/>
    <n v="0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x v="65"/>
    <n v="37.75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x v="60"/>
    <n v="12.75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x v="81"/>
    <n v="24.46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x v="50"/>
    <n v="0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x v="155"/>
    <n v="53.08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x v="50"/>
    <n v="300"/>
    <x v="1"/>
    <x v="40"/>
    <x v="3196"/>
    <d v="2015-08-01T14:00:00"/>
    <x v="0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x v="57"/>
    <n v="286.25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x v="50"/>
    <n v="36.67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x v="221"/>
    <n v="49.21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x v="50"/>
    <n v="1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x v="60"/>
    <n v="12.5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x v="358"/>
    <n v="109.04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x v="78"/>
    <n v="41.67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x v="50"/>
    <n v="0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x v="56"/>
    <n v="22.75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x v="50"/>
    <n v="0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x v="132"/>
    <n v="70.83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x v="3"/>
    <n v="63.11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x v="17"/>
    <n v="50.1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x v="9"/>
    <n v="62.88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x v="28"/>
    <n v="85.53"/>
    <x v="1"/>
    <x v="6"/>
    <x v="3211"/>
    <d v="2014-08-15T02:00:00"/>
    <x v="3"/>
  </r>
  <r>
    <x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x v="9"/>
    <n v="53.72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x v="8"/>
    <n v="127.81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x v="21"/>
    <n v="106.57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x v="8"/>
    <n v="262.11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x v="8"/>
    <n v="57.17"/>
    <x v="1"/>
    <x v="6"/>
    <x v="3216"/>
    <d v="2015-07-11T14:30:00"/>
    <x v="0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x v="31"/>
    <n v="50.2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x v="21"/>
    <n v="66.59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x v="8"/>
    <n v="168.25"/>
    <x v="1"/>
    <x v="6"/>
    <x v="3219"/>
    <d v="2015-03-22T22:35:47"/>
    <x v="0"/>
  </r>
  <r>
    <x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x v="7"/>
    <n v="256.3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x v="33"/>
    <n v="36.61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x v="105"/>
    <n v="37.14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x v="5"/>
    <n v="45.88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x v="21"/>
    <n v="141.71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x v="21"/>
    <n v="52.49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x v="3"/>
    <n v="59.52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x v="105"/>
    <n v="50"/>
    <x v="1"/>
    <x v="6"/>
    <x v="3227"/>
    <d v="2017-01-17T21:10:36"/>
    <x v="2"/>
  </r>
  <r>
    <x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x v="21"/>
    <n v="193.6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x v="29"/>
    <n v="106.8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x v="5"/>
    <n v="77.22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x v="164"/>
    <n v="57.5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x v="26"/>
    <n v="50.46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x v="17"/>
    <n v="97.38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x v="8"/>
    <n v="34.92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x v="33"/>
    <n v="85.53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x v="7"/>
    <n v="182.91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x v="7"/>
    <n v="131.13999999999999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x v="20"/>
    <n v="39.81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x v="6"/>
    <n v="59.7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x v="7"/>
    <n v="88.74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x v="41"/>
    <n v="58.69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x v="37"/>
    <n v="69.56999999999999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x v="33"/>
    <n v="115.87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x v="33"/>
    <n v="23.87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x v="3"/>
    <n v="81.13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x v="38"/>
    <n v="57.63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x v="6"/>
    <n v="46.43"/>
    <x v="1"/>
    <x v="6"/>
    <x v="3247"/>
    <d v="2015-07-12T10:25:12"/>
    <x v="0"/>
  </r>
  <r>
    <x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x v="7"/>
    <n v="60.48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x v="2"/>
    <n v="65.58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x v="21"/>
    <n v="119.19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x v="38"/>
    <n v="83.05"/>
    <x v="1"/>
    <x v="6"/>
    <x v="3251"/>
    <d v="2015-06-21T17:32:46"/>
    <x v="0"/>
  </r>
  <r>
    <x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x v="30"/>
    <n v="57.52"/>
    <x v="1"/>
    <x v="6"/>
    <x v="3252"/>
    <d v="2016-09-07T11:20:40"/>
    <x v="2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x v="21"/>
    <n v="177.09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x v="7"/>
    <n v="70.77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x v="215"/>
    <n v="29.17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x v="30"/>
    <n v="72.760000000000005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x v="6"/>
    <n v="51.85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x v="2"/>
    <n v="98.2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x v="6"/>
    <n v="251.7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x v="15"/>
    <n v="74.819999999999993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x v="8"/>
    <n v="67.650000000000006"/>
    <x v="1"/>
    <x v="6"/>
    <x v="3261"/>
    <d v="2015-07-16T17:24:36"/>
    <x v="0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x v="33"/>
    <n v="93.81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x v="20"/>
    <n v="41.24"/>
    <x v="1"/>
    <x v="6"/>
    <x v="3263"/>
    <d v="2015-10-30T21:00:00"/>
    <x v="0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x v="33"/>
    <n v="52.55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x v="344"/>
    <n v="70.290000000000006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x v="26"/>
    <n v="48.33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x v="21"/>
    <n v="53.18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x v="30"/>
    <n v="60.95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x v="21"/>
    <n v="116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x v="21"/>
    <n v="61"/>
    <x v="1"/>
    <x v="6"/>
    <x v="3270"/>
    <d v="2015-07-12T12:47:45"/>
    <x v="0"/>
  </r>
  <r>
    <x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x v="22"/>
    <n v="38.24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x v="224"/>
    <n v="106.5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x v="13"/>
    <n v="204.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x v="7"/>
    <n v="54.91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x v="8"/>
    <n v="150.4199999999999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x v="16"/>
    <n v="52.58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x v="15"/>
    <n v="54.3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x v="33"/>
    <n v="76.03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x v="35"/>
    <n v="105.21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x v="33"/>
    <n v="68.67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x v="108"/>
    <n v="129.36000000000001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x v="33"/>
    <n v="134.2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x v="2"/>
    <n v="17.829999999999998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x v="21"/>
    <n v="203.2"/>
    <x v="1"/>
    <x v="6"/>
    <x v="3284"/>
    <d v="2016-01-29T05:59:00"/>
    <x v="2"/>
  </r>
  <r>
    <x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x v="20"/>
    <n v="69.1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x v="21"/>
    <n v="125.12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x v="8"/>
    <n v="73.53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x v="8"/>
    <n v="48.44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x v="18"/>
    <n v="26.61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x v="10"/>
    <n v="33.67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x v="35"/>
    <n v="40.71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x v="359"/>
    <n v="19.27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x v="106"/>
    <n v="84.29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x v="90"/>
    <n v="29.58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x v="33"/>
    <n v="26.67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x v="124"/>
    <n v="45.9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x v="8"/>
    <n v="125.0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x v="21"/>
    <n v="141.29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x v="31"/>
    <n v="55.33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x v="104"/>
    <n v="46.4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x v="18"/>
    <n v="57.2"/>
    <x v="1"/>
    <x v="6"/>
    <x v="3301"/>
    <d v="2016-08-01T06:59:00"/>
    <x v="2"/>
  </r>
  <r>
    <x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x v="33"/>
    <n v="173.7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x v="31"/>
    <n v="59.6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x v="2"/>
    <n v="89.59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x v="21"/>
    <n v="204.05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x v="215"/>
    <n v="48.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x v="13"/>
    <n v="53.34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x v="108"/>
    <n v="75.09"/>
    <x v="1"/>
    <x v="6"/>
    <x v="3308"/>
    <d v="2016-04-13T21:02:45"/>
    <x v="2"/>
  </r>
  <r>
    <x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x v="175"/>
    <n v="18"/>
    <x v="1"/>
    <x v="6"/>
    <x v="3309"/>
    <d v="2016-10-16T15:36:18"/>
    <x v="2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x v="8"/>
    <n v="209.84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x v="5"/>
    <n v="61.02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x v="8"/>
    <n v="61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x v="31"/>
    <n v="80.03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x v="185"/>
    <n v="29.07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x v="5"/>
    <n v="49.4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x v="8"/>
    <n v="93.98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x v="6"/>
    <n v="61.94"/>
    <x v="1"/>
    <x v="6"/>
    <x v="3317"/>
    <d v="2016-06-08T00:57:04"/>
    <x v="2"/>
  </r>
  <r>
    <x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x v="9"/>
    <n v="78.5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x v="29"/>
    <n v="33.75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x v="7"/>
    <n v="66.45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x v="13"/>
    <n v="35.799999999999997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x v="21"/>
    <n v="145.65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x v="9"/>
    <n v="25.69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x v="21"/>
    <n v="152.5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x v="40"/>
    <n v="30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x v="7"/>
    <n v="142.28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x v="7"/>
    <n v="24.55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x v="91"/>
    <n v="292.77999999999997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x v="16"/>
    <n v="44.92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x v="6"/>
    <n v="23.1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x v="2"/>
    <n v="80.4000000000000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x v="8"/>
    <n v="72.290000000000006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x v="2"/>
    <n v="32.97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x v="86"/>
    <n v="116.65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x v="8"/>
    <n v="79.62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x v="8"/>
    <n v="27.78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x v="5"/>
    <n v="81.03"/>
    <x v="1"/>
    <x v="6"/>
    <x v="3337"/>
    <d v="2014-10-10T21:00:00"/>
    <x v="3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x v="21"/>
    <n v="136.85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x v="3"/>
    <n v="177.62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x v="178"/>
    <n v="109.08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x v="8"/>
    <n v="119.64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x v="21"/>
    <n v="78.209999999999994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x v="193"/>
    <n v="52.17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x v="7"/>
    <n v="114.13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x v="22"/>
    <n v="50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x v="5"/>
    <n v="91.67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x v="17"/>
    <n v="108.5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x v="8"/>
    <n v="69.819999999999993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x v="42"/>
    <n v="109.57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x v="3"/>
    <n v="71.67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x v="7"/>
    <n v="93.61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x v="29"/>
    <n v="76.8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x v="136"/>
    <n v="35.799999999999997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x v="21"/>
    <n v="55.6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x v="9"/>
    <n v="147.33000000000001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x v="7"/>
    <n v="56.33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x v="7"/>
    <n v="96.19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x v="33"/>
    <n v="63.57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x v="6"/>
    <n v="184.78"/>
    <x v="1"/>
    <x v="6"/>
    <x v="3359"/>
    <d v="2017-02-25T01:22:14"/>
    <x v="1"/>
  </r>
  <r>
    <x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x v="7"/>
    <n v="126.72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x v="40"/>
    <n v="83.43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x v="147"/>
    <n v="54.5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x v="7"/>
    <n v="302.31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x v="6"/>
    <n v="44.14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x v="3"/>
    <n v="866.67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x v="360"/>
    <n v="61.39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x v="17"/>
    <n v="29.67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x v="2"/>
    <n v="45.48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x v="3"/>
    <n v="96.2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x v="90"/>
    <n v="67.92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x v="86"/>
    <n v="30.78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x v="3"/>
    <n v="38.33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x v="8"/>
    <n v="66.83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x v="13"/>
    <n v="71.73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x v="8"/>
    <n v="176.47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x v="8"/>
    <n v="421.11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x v="7"/>
    <n v="104.99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x v="29"/>
    <n v="28.19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x v="3"/>
    <n v="54.55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x v="3"/>
    <n v="111.89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x v="21"/>
    <n v="85.21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x v="7"/>
    <n v="76.650000000000006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x v="20"/>
    <n v="65.17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x v="8"/>
    <n v="93.76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x v="8"/>
    <n v="133.33000000000001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x v="2"/>
    <n v="51.2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x v="16"/>
    <n v="100.17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x v="3"/>
    <n v="34.6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x v="41"/>
    <n v="184.68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x v="21"/>
    <n v="69.819999999999993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x v="316"/>
    <n v="61.94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x v="8"/>
    <n v="41.67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x v="6"/>
    <n v="36.07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x v="24"/>
    <n v="29"/>
    <x v="1"/>
    <x v="6"/>
    <x v="3394"/>
    <d v="2014-07-27T14:17:25"/>
    <x v="3"/>
  </r>
  <r>
    <x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x v="361"/>
    <n v="24.2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x v="3"/>
    <n v="55.89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x v="20"/>
    <n v="11.67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x v="38"/>
    <n v="68.349999999999994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x v="3"/>
    <n v="27.07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x v="8"/>
    <n v="118.13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x v="21"/>
    <n v="44.76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x v="5"/>
    <n v="99.79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x v="8"/>
    <n v="117.65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x v="108"/>
    <n v="203.33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x v="178"/>
    <n v="28.32"/>
    <x v="1"/>
    <x v="6"/>
    <x v="3405"/>
    <d v="2016-03-01T23:59:00"/>
    <x v="2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x v="8"/>
    <n v="110.23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x v="13"/>
    <n v="31.97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x v="185"/>
    <n v="58.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x v="39"/>
    <n v="29.43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x v="15"/>
    <n v="81.38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x v="3"/>
    <n v="199.17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x v="8"/>
    <n v="115.38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x v="22"/>
    <n v="46.43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x v="3"/>
    <n v="70.569999999999993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x v="8"/>
    <n v="22.22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x v="28"/>
    <n v="159.47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x v="8"/>
    <n v="37.78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x v="7"/>
    <n v="72.05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x v="13"/>
    <n v="63.7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x v="178"/>
    <n v="28.41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x v="7"/>
    <n v="103.2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x v="15"/>
    <n v="71.150000000000006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x v="49"/>
    <n v="35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x v="3"/>
    <n v="81.78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x v="33"/>
    <n v="297.02999999999997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x v="29"/>
    <n v="46.61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x v="8"/>
    <n v="51.72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x v="33"/>
    <n v="40.29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x v="22"/>
    <n v="16.25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x v="15"/>
    <n v="30.15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x v="8"/>
    <n v="95.24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x v="5"/>
    <n v="52.21"/>
    <x v="1"/>
    <x v="6"/>
    <x v="3432"/>
    <d v="2016-02-05T22:00:00"/>
    <x v="2"/>
  </r>
  <r>
    <x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x v="8"/>
    <n v="134.15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x v="6"/>
    <n v="62.83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x v="20"/>
    <n v="58.95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x v="6"/>
    <n v="143.11000000000001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x v="7"/>
    <n v="84.17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x v="3"/>
    <n v="186.07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x v="165"/>
    <n v="89.79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x v="2"/>
    <n v="64.16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x v="33"/>
    <n v="59.65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x v="8"/>
    <n v="31.25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x v="362"/>
    <n v="41.22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x v="363"/>
    <n v="43.35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x v="8"/>
    <n v="64.52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x v="29"/>
    <n v="43.28"/>
    <x v="1"/>
    <x v="6"/>
    <x v="3446"/>
    <d v="2015-02-05T12:20:00"/>
    <x v="0"/>
  </r>
  <r>
    <x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x v="29"/>
    <n v="77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x v="5"/>
    <n v="51.2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x v="193"/>
    <n v="68.25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x v="143"/>
    <n v="19.489999999999998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x v="7"/>
    <n v="41.13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x v="42"/>
    <n v="41.41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x v="30"/>
    <n v="27.5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x v="7"/>
    <n v="33.57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x v="7"/>
    <n v="145.8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x v="87"/>
    <n v="358.69"/>
    <x v="1"/>
    <x v="6"/>
    <x v="3456"/>
    <d v="2014-08-01T06:59:00"/>
    <x v="3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x v="49"/>
    <n v="50.98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x v="39"/>
    <n v="45.04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x v="9"/>
    <n v="17.53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x v="364"/>
    <n v="50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x v="86"/>
    <n v="57.9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x v="180"/>
    <n v="29.71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x v="33"/>
    <n v="90.68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x v="21"/>
    <n v="55.01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x v="33"/>
    <n v="57.22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x v="37"/>
    <n v="72.95"/>
    <x v="1"/>
    <x v="6"/>
    <x v="3466"/>
    <d v="2016-04-19T23:27:30"/>
    <x v="2"/>
  </r>
  <r>
    <x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x v="7"/>
    <n v="64.47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x v="108"/>
    <n v="716.35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x v="40"/>
    <n v="50.4"/>
    <x v="1"/>
    <x v="6"/>
    <x v="3469"/>
    <d v="2016-04-28T15:24:05"/>
    <x v="2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x v="95"/>
    <n v="41.67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x v="205"/>
    <n v="35.770000000000003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x v="21"/>
    <n v="88.74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x v="8"/>
    <n v="148.4799999999999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x v="7"/>
    <n v="51.79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x v="40"/>
    <n v="20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x v="3"/>
    <n v="52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x v="41"/>
    <n v="53.23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x v="40"/>
    <n v="39.6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x v="30"/>
    <n v="34.25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x v="1"/>
    <n v="164.62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x v="17"/>
    <n v="125.0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x v="178"/>
    <n v="51.88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x v="12"/>
    <n v="40.29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x v="35"/>
    <n v="64.91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x v="7"/>
    <n v="55.33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x v="19"/>
    <n v="83.14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x v="30"/>
    <n v="38.71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x v="10"/>
    <n v="125.38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x v="40"/>
    <n v="78.260000000000005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x v="30"/>
    <n v="47.22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x v="137"/>
    <n v="79.099999999999994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x v="2"/>
    <n v="114.29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x v="8"/>
    <n v="51.72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x v="8"/>
    <n v="30.77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x v="13"/>
    <n v="74.209999999999994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x v="39"/>
    <n v="47.85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x v="15"/>
    <n v="34.409999999999997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x v="21"/>
    <n v="40.24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x v="6"/>
    <n v="60.29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x v="6"/>
    <n v="25.31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x v="7"/>
    <n v="35.950000000000003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x v="2"/>
    <n v="136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x v="29"/>
    <n v="70.760000000000005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x v="8"/>
    <n v="125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x v="3"/>
    <n v="66.510000000000005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x v="21"/>
    <n v="105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x v="3"/>
    <n v="145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x v="144"/>
    <n v="12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x v="6"/>
    <n v="96.67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x v="7"/>
    <n v="60.33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x v="7"/>
    <n v="79.89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x v="8"/>
    <n v="58.82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x v="90"/>
    <n v="75.34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x v="5"/>
    <n v="55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x v="33"/>
    <n v="66.959999999999994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x v="8"/>
    <n v="227.27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x v="8"/>
    <n v="307.69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x v="5"/>
    <n v="50.02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x v="7"/>
    <n v="72.39"/>
    <x v="1"/>
    <x v="6"/>
    <x v="3519"/>
    <d v="2015-03-04T14:22:30"/>
    <x v="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x v="7"/>
    <n v="95.95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x v="312"/>
    <n v="45.62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x v="8"/>
    <n v="41.03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x v="35"/>
    <n v="56.83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x v="21"/>
    <n v="137.24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x v="6"/>
    <n v="75.709999999999994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x v="21"/>
    <n v="99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x v="16"/>
    <n v="81.569999999999993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x v="7"/>
    <n v="45.11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x v="88"/>
    <n v="36.67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x v="8"/>
    <n v="125"/>
    <x v="1"/>
    <x v="6"/>
    <x v="3530"/>
    <d v="2016-04-10T20:00:00"/>
    <x v="2"/>
  </r>
  <r>
    <x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x v="30"/>
    <n v="49.23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x v="17"/>
    <n v="42.3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x v="9"/>
    <n v="78.88"/>
    <x v="1"/>
    <x v="6"/>
    <x v="3533"/>
    <d v="2015-11-11T19:16:07"/>
    <x v="0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x v="94"/>
    <n v="38.28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x v="33"/>
    <n v="44.85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x v="42"/>
    <n v="13.53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x v="144"/>
    <n v="43.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x v="30"/>
    <n v="30.9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x v="28"/>
    <n v="55.23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x v="4"/>
    <n v="46.13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x v="2"/>
    <n v="39.380000000000003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x v="21"/>
    <n v="66.150000000000006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x v="2"/>
    <n v="54.14"/>
    <x v="1"/>
    <x v="6"/>
    <x v="3543"/>
    <d v="2015-06-25T18:07:39"/>
    <x v="0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x v="8"/>
    <n v="104.17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x v="8"/>
    <n v="31.38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x v="21"/>
    <n v="59.21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x v="35"/>
    <n v="119.18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x v="21"/>
    <n v="164.62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x v="21"/>
    <n v="24.29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x v="2"/>
    <n v="40.94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x v="21"/>
    <n v="61.1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x v="8"/>
    <n v="38.65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x v="6"/>
    <n v="56.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x v="40"/>
    <n v="107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x v="8"/>
    <n v="171.43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x v="8"/>
    <n v="110.5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x v="8"/>
    <n v="179.28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x v="124"/>
    <n v="22.91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x v="3"/>
    <n v="43.13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x v="29"/>
    <n v="46.89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x v="21"/>
    <n v="47.4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x v="328"/>
    <n v="15.13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x v="2"/>
    <n v="21.1"/>
    <x v="1"/>
    <x v="6"/>
    <x v="3563"/>
    <d v="2016-08-01T19:00:00"/>
    <x v="2"/>
  </r>
  <r>
    <x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x v="7"/>
    <n v="59.12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x v="26"/>
    <n v="97.92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x v="2"/>
    <n v="55.13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x v="15"/>
    <n v="26.54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x v="38"/>
    <n v="58.42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x v="8"/>
    <n v="122.54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x v="35"/>
    <n v="87.9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x v="108"/>
    <n v="73.239999999999995"/>
    <x v="1"/>
    <x v="6"/>
    <x v="3571"/>
    <d v="2014-10-30T20:36:53"/>
    <x v="3"/>
  </r>
  <r>
    <x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x v="8"/>
    <n v="55.56"/>
    <x v="1"/>
    <x v="6"/>
    <x v="3572"/>
    <d v="2015-06-21T13:41:22"/>
    <x v="0"/>
  </r>
  <r>
    <x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x v="33"/>
    <n v="39.54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x v="6"/>
    <n v="136.78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x v="7"/>
    <n v="99.34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x v="8"/>
    <n v="20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x v="22"/>
    <n v="28.89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x v="8"/>
    <n v="40.549999999999997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x v="8"/>
    <n v="35.71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x v="35"/>
    <n v="37.96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x v="8"/>
    <n v="33.33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x v="315"/>
    <n v="58.57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x v="15"/>
    <n v="135.63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x v="31"/>
    <n v="30.94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x v="17"/>
    <n v="176.09"/>
    <x v="1"/>
    <x v="6"/>
    <x v="3585"/>
    <d v="2014-12-21T17:11:30"/>
    <x v="3"/>
  </r>
  <r>
    <x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x v="15"/>
    <n v="151.97999999999999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x v="37"/>
    <n v="22.61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x v="7"/>
    <n v="18.27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x v="30"/>
    <n v="82.26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x v="8"/>
    <n v="68.53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x v="215"/>
    <n v="68.06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x v="37"/>
    <n v="72.7099999999999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x v="38"/>
    <n v="77.19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x v="9"/>
    <n v="55.97"/>
    <x v="1"/>
    <x v="6"/>
    <x v="3594"/>
    <d v="2016-09-04T01:36:22"/>
    <x v="2"/>
  </r>
  <r>
    <x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x v="17"/>
    <n v="49.69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x v="29"/>
    <n v="79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x v="33"/>
    <n v="77.73"/>
    <x v="1"/>
    <x v="6"/>
    <x v="3597"/>
    <d v="2016-03-03T05:59:00"/>
    <x v="2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x v="5"/>
    <n v="40.78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x v="180"/>
    <n v="59.41"/>
    <x v="1"/>
    <x v="6"/>
    <x v="3599"/>
    <d v="2015-08-30T00:00:00"/>
    <x v="0"/>
  </r>
  <r>
    <x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x v="22"/>
    <n v="3.25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x v="3"/>
    <n v="39.380000000000003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x v="8"/>
    <n v="81.67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x v="193"/>
    <n v="44.91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x v="40"/>
    <n v="49.06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x v="361"/>
    <n v="30.67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x v="22"/>
    <n v="61.06"/>
    <x v="1"/>
    <x v="6"/>
    <x v="3606"/>
    <d v="2016-08-14T14:30:57"/>
    <x v="2"/>
  </r>
  <r>
    <x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x v="2"/>
    <n v="29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x v="8"/>
    <n v="29.63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x v="42"/>
    <n v="143.1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x v="184"/>
    <n v="52.3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x v="104"/>
    <n v="66.67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x v="124"/>
    <n v="126.67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x v="8"/>
    <n v="62.5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x v="7"/>
    <n v="35.49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x v="13"/>
    <n v="37.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x v="105"/>
    <n v="69.33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x v="17"/>
    <n v="17.25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x v="7"/>
    <n v="36.07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x v="40"/>
    <n v="66.4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x v="2"/>
    <n v="56.07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x v="5"/>
    <n v="47.03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x v="8"/>
    <n v="47.67"/>
    <x v="1"/>
    <x v="6"/>
    <x v="3622"/>
    <d v="2014-09-28T03:23:00"/>
    <x v="3"/>
  </r>
  <r>
    <x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x v="28"/>
    <n v="88.24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x v="2"/>
    <n v="80.7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x v="33"/>
    <n v="39.49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x v="21"/>
    <n v="84.85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x v="8"/>
    <n v="68.97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x v="50"/>
    <n v="0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x v="50"/>
    <n v="1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x v="50"/>
    <n v="1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x v="76"/>
    <n v="147.88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x v="68"/>
    <n v="100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x v="131"/>
    <n v="56.84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x v="65"/>
    <n v="176.94"/>
    <x v="1"/>
    <x v="40"/>
    <x v="3634"/>
    <d v="2017-01-14T03:59:00"/>
    <x v="2"/>
  </r>
  <r>
    <x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x v="71"/>
    <n v="127.6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x v="50"/>
    <n v="0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x v="134"/>
    <n v="66.14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x v="113"/>
    <n v="108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x v="50"/>
    <n v="1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x v="52"/>
    <n v="18.329999999999998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x v="50"/>
    <n v="0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x v="53"/>
    <n v="7.5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x v="50"/>
    <n v="0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x v="63"/>
    <n v="68.42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x v="50"/>
    <n v="1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x v="62"/>
    <n v="60.13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x v="52"/>
    <n v="15"/>
    <x v="1"/>
    <x v="40"/>
    <x v="3647"/>
    <d v="2016-09-30T17:58:47"/>
    <x v="2"/>
  </r>
  <r>
    <x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x v="8"/>
    <n v="550.04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x v="3"/>
    <n v="97.5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x v="8"/>
    <n v="29.4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x v="3"/>
    <n v="57.78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x v="365"/>
    <n v="44.24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x v="7"/>
    <n v="60.91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x v="107"/>
    <n v="68.84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x v="31"/>
    <n v="73.58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x v="6"/>
    <n v="115.02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x v="38"/>
    <n v="110.75"/>
    <x v="1"/>
    <x v="6"/>
    <x v="3657"/>
    <d v="2016-06-01T21:42:00"/>
    <x v="2"/>
  </r>
  <r>
    <x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x v="7"/>
    <n v="75.5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x v="21"/>
    <n v="235.46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x v="8"/>
    <n v="11.36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x v="38"/>
    <n v="92.5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x v="7"/>
    <n v="202.85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x v="3"/>
    <n v="26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x v="15"/>
    <n v="46.05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x v="41"/>
    <n v="51"/>
    <x v="1"/>
    <x v="6"/>
    <x v="3665"/>
    <d v="2015-10-28T19:54:00"/>
    <x v="0"/>
  </r>
  <r>
    <x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x v="8"/>
    <n v="31.58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x v="33"/>
    <n v="53.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x v="3"/>
    <n v="36.96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x v="178"/>
    <n v="81.290000000000006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x v="5"/>
    <n v="20.079999999999998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x v="7"/>
    <n v="88.25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x v="21"/>
    <n v="53.44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x v="35"/>
    <n v="39.869999999999997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x v="8"/>
    <n v="145.16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x v="49"/>
    <n v="23.33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x v="32"/>
    <n v="64.38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x v="33"/>
    <n v="62.05"/>
    <x v="1"/>
    <x v="6"/>
    <x v="3677"/>
    <d v="2014-07-03T03:59:00"/>
    <x v="3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x v="33"/>
    <n v="66.13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x v="5"/>
    <n v="73.400000000000006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x v="40"/>
    <n v="99.5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x v="20"/>
    <n v="62.17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x v="86"/>
    <n v="62.33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x v="38"/>
    <n v="58.7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x v="86"/>
    <n v="45.35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x v="6"/>
    <n v="41.94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x v="7"/>
    <n v="59.17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x v="8"/>
    <n v="200.49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x v="15"/>
    <n v="83.97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x v="90"/>
    <n v="57.26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x v="28"/>
    <n v="58.06"/>
    <x v="1"/>
    <x v="6"/>
    <x v="3690"/>
    <d v="2014-11-27T15:21:23"/>
    <x v="3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x v="30"/>
    <n v="186.8"/>
    <x v="1"/>
    <x v="6"/>
    <x v="3691"/>
    <d v="2015-03-02T04:59:00"/>
    <x v="0"/>
  </r>
  <r>
    <x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x v="9"/>
    <n v="74.12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x v="32"/>
    <n v="30.71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x v="13"/>
    <n v="62.67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x v="8"/>
    <n v="121.36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x v="19"/>
    <n v="39.74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x v="29"/>
    <n v="72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x v="38"/>
    <n v="40.630000000000003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x v="7"/>
    <n v="63"/>
    <x v="1"/>
    <x v="6"/>
    <x v="3699"/>
    <d v="2014-10-15T14:26:56"/>
    <x v="3"/>
  </r>
  <r>
    <x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x v="10"/>
    <n v="33.67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x v="8"/>
    <n v="38.59000000000000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x v="15"/>
    <n v="155.94999999999999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x v="4"/>
    <n v="43.2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x v="104"/>
    <n v="15.15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x v="33"/>
    <n v="83.57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x v="10"/>
    <n v="140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x v="362"/>
    <n v="80.87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x v="126"/>
    <n v="53.85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x v="29"/>
    <n v="30.93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x v="48"/>
    <n v="67.959999999999994"/>
    <x v="1"/>
    <x v="6"/>
    <x v="3710"/>
    <d v="2015-04-03T13:49:48"/>
    <x v="0"/>
  </r>
  <r>
    <x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x v="35"/>
    <n v="27.14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x v="224"/>
    <n v="110.87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x v="21"/>
    <n v="106.84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x v="21"/>
    <n v="105.52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x v="33"/>
    <n v="132.96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x v="94"/>
    <n v="51.92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x v="7"/>
    <n v="310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x v="366"/>
    <n v="26.02"/>
    <x v="1"/>
    <x v="6"/>
    <x v="3718"/>
    <d v="2015-02-27T17:11:15"/>
    <x v="0"/>
  </r>
  <r>
    <x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x v="367"/>
    <n v="105"/>
    <x v="1"/>
    <x v="6"/>
    <x v="3719"/>
    <d v="2015-06-22T17:31:06"/>
    <x v="0"/>
  </r>
  <r>
    <x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x v="2"/>
    <n v="86.23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x v="7"/>
    <n v="114.55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x v="38"/>
    <n v="47.66"/>
    <x v="1"/>
    <x v="6"/>
    <x v="3722"/>
    <d v="2016-02-11T22:59:00"/>
    <x v="2"/>
  </r>
  <r>
    <x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x v="21"/>
    <n v="72.89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x v="33"/>
    <n v="49.55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x v="37"/>
    <n v="25.4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x v="368"/>
    <n v="62.59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x v="7"/>
    <n v="61.06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x v="114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x v="113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x v="54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x v="57"/>
    <n v="51.6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x v="77"/>
    <n v="32.75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x v="5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x v="5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x v="55"/>
    <n v="10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x v="60"/>
    <n v="10"/>
    <x v="1"/>
    <x v="6"/>
    <x v="3736"/>
    <d v="2015-03-23T18:00:00"/>
    <x v="0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x v="70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x v="82"/>
    <n v="45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x v="68"/>
    <n v="100.63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x v="82"/>
    <n v="25.57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x v="5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x v="53"/>
    <n v="25"/>
    <x v="1"/>
    <x v="6"/>
    <x v="3742"/>
    <d v="2014-09-06T05:09:04"/>
    <x v="3"/>
  </r>
  <r>
    <x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x v="50"/>
    <n v="0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x v="50"/>
    <n v="0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x v="54"/>
    <n v="10"/>
    <x v="1"/>
    <x v="6"/>
    <x v="3745"/>
    <d v="2014-08-10T16:45:02"/>
    <x v="3"/>
  </r>
  <r>
    <x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x v="53"/>
    <n v="202"/>
    <x v="1"/>
    <x v="6"/>
    <x v="3746"/>
    <d v="2016-10-08T09:20:39"/>
    <x v="2"/>
  </r>
  <r>
    <x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x v="60"/>
    <n v="25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x v="3"/>
    <n v="99.54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x v="2"/>
    <n v="75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x v="8"/>
    <n v="215.25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x v="18"/>
    <n v="120.55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x v="40"/>
    <n v="37.67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x v="33"/>
    <n v="172.2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x v="28"/>
    <n v="111.11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x v="22"/>
    <n v="25.46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x v="7"/>
    <n v="267.64999999999998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x v="15"/>
    <n v="75.959999999999994"/>
    <x v="1"/>
    <x v="40"/>
    <x v="3757"/>
    <d v="2014-12-01T20:25:15"/>
    <x v="3"/>
  </r>
  <r>
    <x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x v="21"/>
    <n v="59.04"/>
    <x v="1"/>
    <x v="40"/>
    <x v="3758"/>
    <d v="2014-05-19T05:00:00"/>
    <x v="3"/>
  </r>
  <r>
    <x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x v="5"/>
    <n v="50.11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x v="7"/>
    <n v="55.5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x v="8"/>
    <n v="166.67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x v="6"/>
    <n v="47.43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x v="8"/>
    <n v="64.94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x v="8"/>
    <n v="55.56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x v="40"/>
    <n v="74.22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x v="33"/>
    <n v="106.93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x v="16"/>
    <n v="41.7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x v="29"/>
    <n v="74.23999999999999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x v="8"/>
    <n v="73.33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x v="8"/>
    <n v="100"/>
    <x v="1"/>
    <x v="40"/>
    <x v="3770"/>
    <d v="2015-06-13T22:20:10"/>
    <x v="0"/>
  </r>
  <r>
    <x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x v="91"/>
    <n v="38.42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x v="5"/>
    <n v="166.97"/>
    <x v="1"/>
    <x v="40"/>
    <x v="3772"/>
    <d v="2016-11-29T06:00:00"/>
    <x v="2"/>
  </r>
  <r>
    <x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x v="29"/>
    <n v="94.91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x v="8"/>
    <n v="100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x v="8"/>
    <n v="143.2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x v="13"/>
    <n v="90.82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x v="1"/>
    <n v="48.54"/>
    <x v="1"/>
    <x v="40"/>
    <x v="3777"/>
    <d v="2014-09-27T04:00:00"/>
    <x v="3"/>
  </r>
  <r>
    <x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x v="2"/>
    <n v="70.03"/>
    <x v="1"/>
    <x v="40"/>
    <x v="3778"/>
    <d v="2015-02-14T19:39:40"/>
    <x v="3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x v="3"/>
    <n v="135.63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x v="28"/>
    <n v="100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x v="5"/>
    <n v="94.9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x v="21"/>
    <n v="75.37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x v="32"/>
    <n v="64.45999999999999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x v="41"/>
    <n v="1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x v="298"/>
    <n v="100.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x v="38"/>
    <n v="93.77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x v="8"/>
    <n v="35.1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x v="60"/>
    <n v="50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x v="56"/>
    <n v="29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x v="50"/>
    <n v="0"/>
    <x v="1"/>
    <x v="40"/>
    <x v="3790"/>
    <d v="2016-11-22T17:00:23"/>
    <x v="2"/>
  </r>
  <r>
    <x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x v="50"/>
    <n v="0"/>
    <x v="1"/>
    <x v="40"/>
    <x v="3791"/>
    <d v="2014-07-06T16:36:32"/>
    <x v="3"/>
  </r>
  <r>
    <x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x v="50"/>
    <n v="17.5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x v="64"/>
    <n v="174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x v="60"/>
    <n v="50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x v="53"/>
    <n v="5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x v="50"/>
    <n v="1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x v="369"/>
    <n v="145.41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x v="60"/>
    <n v="205"/>
    <x v="1"/>
    <x v="40"/>
    <x v="3798"/>
    <d v="2014-08-10T17:20:48"/>
    <x v="3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x v="65"/>
    <n v="100.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x v="65"/>
    <n v="55.06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x v="114"/>
    <n v="47.33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x v="50"/>
    <n v="0"/>
    <x v="1"/>
    <x v="40"/>
    <x v="3802"/>
    <d v="2015-10-22T03:01:46"/>
    <x v="0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x v="68"/>
    <n v="58.95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x v="50"/>
    <n v="0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x v="50"/>
    <n v="1.5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x v="50"/>
    <n v="5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x v="75"/>
    <n v="50.56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x v="8"/>
    <n v="41.67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x v="7"/>
    <n v="53.29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x v="108"/>
    <n v="70.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x v="370"/>
    <n v="43.42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x v="5"/>
    <n v="199.18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x v="7"/>
    <n v="78.52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x v="49"/>
    <n v="61.82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x v="8"/>
    <n v="50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x v="17"/>
    <n v="48.34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x v="13"/>
    <n v="107.25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x v="371"/>
    <n v="57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x v="6"/>
    <n v="40.92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x v="1"/>
    <n v="21.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x v="2"/>
    <n v="79.540000000000006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x v="5"/>
    <n v="72.38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x v="6"/>
    <n v="64.63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x v="29"/>
    <n v="38.57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x v="2"/>
    <n v="107.57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x v="17"/>
    <n v="27.5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x v="42"/>
    <n v="70.459999999999994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x v="8"/>
    <n v="178.57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x v="8"/>
    <n v="62.63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x v="372"/>
    <n v="75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x v="6"/>
    <n v="58.9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x v="2"/>
    <n v="139.56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x v="16"/>
    <n v="70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x v="15"/>
    <n v="57.39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x v="12"/>
    <n v="40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x v="40"/>
    <n v="64.290000000000006"/>
    <x v="1"/>
    <x v="6"/>
    <x v="3836"/>
    <d v="2016-08-03T04:09:00"/>
    <x v="2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x v="21"/>
    <n v="120.1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x v="7"/>
    <n v="1008.24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x v="7"/>
    <n v="63.28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x v="373"/>
    <n v="21.67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x v="114"/>
    <n v="25.6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x v="66"/>
    <n v="47.7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x v="70"/>
    <n v="56.05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x v="139"/>
    <n v="81.319999999999993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x v="53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x v="56"/>
    <n v="23.63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x v="63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x v="63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x v="113"/>
    <n v="75.459999999999994"/>
    <x v="1"/>
    <x v="6"/>
    <x v="3849"/>
    <d v="2015-06-11T18:24:44"/>
    <x v="0"/>
  </r>
  <r>
    <x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x v="65"/>
    <n v="9.5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x v="122"/>
    <n v="35.5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x v="5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x v="50"/>
    <n v="13"/>
    <x v="1"/>
    <x v="6"/>
    <x v="3853"/>
    <d v="2014-09-01T20:09:38"/>
    <x v="3"/>
  </r>
  <r>
    <x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x v="63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x v="56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x v="5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x v="62"/>
    <n v="65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x v="53"/>
    <n v="10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x v="50"/>
    <n v="1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x v="82"/>
    <n v="81.540000000000006"/>
    <x v="1"/>
    <x v="6"/>
    <x v="3860"/>
    <d v="2014-08-12T15:51:50"/>
    <x v="3"/>
  </r>
  <r>
    <x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x v="62"/>
    <n v="100"/>
    <x v="1"/>
    <x v="6"/>
    <x v="3861"/>
    <d v="2014-11-12T21:47:00"/>
    <x v="3"/>
  </r>
  <r>
    <x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x v="50"/>
    <n v="1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x v="5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x v="60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x v="117"/>
    <n v="46.43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x v="60"/>
    <n v="5.5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x v="55"/>
    <n v="50.2"/>
    <x v="1"/>
    <x v="6"/>
    <x v="3867"/>
    <d v="2016-06-18T19:32:19"/>
    <x v="2"/>
  </r>
  <r>
    <x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x v="50"/>
    <n v="10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x v="56"/>
    <n v="30.13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x v="77"/>
    <n v="150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x v="56"/>
    <n v="13.33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x v="50"/>
    <n v="0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x v="50"/>
    <n v="0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x v="50"/>
    <n v="0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x v="50"/>
    <n v="0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x v="226"/>
    <n v="44.76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x v="62"/>
    <n v="88.64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x v="50"/>
    <n v="10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x v="50"/>
    <n v="0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x v="55"/>
    <n v="57.65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x v="62"/>
    <n v="25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x v="50"/>
    <n v="0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x v="50"/>
    <n v="0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x v="50"/>
    <n v="0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x v="50"/>
    <n v="0"/>
    <x v="1"/>
    <x v="40"/>
    <x v="3885"/>
    <d v="2016-05-09T22:49:51"/>
    <x v="2"/>
  </r>
  <r>
    <x v="3886"/>
    <s v="a (Canceled)"/>
    <n v="1"/>
    <x v="3"/>
    <n v="0"/>
    <x v="1"/>
    <s v="AU"/>
    <s v="AUD"/>
    <n v="1418275702"/>
    <x v="3886"/>
    <b v="0"/>
    <n v="0"/>
    <b v="0"/>
    <s v="theater/musical"/>
    <x v="50"/>
    <n v="0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x v="53"/>
    <n v="17.5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x v="117"/>
    <n v="38.71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x v="60"/>
    <n v="13.11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x v="123"/>
    <n v="315.5"/>
    <x v="1"/>
    <x v="6"/>
    <x v="3890"/>
    <d v="2015-08-15T18:12:24"/>
    <x v="0"/>
  </r>
  <r>
    <x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x v="69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x v="50"/>
    <n v="0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x v="66"/>
    <n v="128.27000000000001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x v="56"/>
    <n v="47.27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x v="62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x v="57"/>
    <n v="42.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x v="82"/>
    <n v="44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x v="69"/>
    <n v="50.88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x v="60"/>
    <n v="62.5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x v="62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x v="60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x v="190"/>
    <n v="47.26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x v="50"/>
    <n v="0"/>
    <x v="1"/>
    <x v="6"/>
    <x v="3903"/>
    <d v="2015-08-14T19:38:00"/>
    <x v="0"/>
  </r>
  <r>
    <x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x v="5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x v="81"/>
    <n v="24.71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x v="356"/>
    <n v="63.13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x v="77"/>
    <n v="38.2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x v="114"/>
    <n v="16.25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x v="50"/>
    <n v="33.75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x v="56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x v="121"/>
    <n v="83.14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x v="5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x v="54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x v="71"/>
    <n v="33.67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x v="50"/>
    <n v="5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x v="50"/>
    <n v="0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x v="50"/>
    <n v="10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x v="50"/>
    <n v="40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x v="53"/>
    <n v="30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x v="62"/>
    <n v="45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x v="50"/>
    <n v="0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x v="59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x v="81"/>
    <n v="81.41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x v="77"/>
    <n v="57.25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x v="54"/>
    <n v="5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x v="50"/>
    <n v="15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x v="60"/>
    <n v="12.5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x v="55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x v="53"/>
    <n v="32.36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x v="50"/>
    <n v="0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x v="5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x v="50"/>
    <n v="1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x v="63"/>
    <n v="91.83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x v="57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x v="156"/>
    <n v="57.17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x v="50"/>
    <n v="0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x v="374"/>
    <n v="248.5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x v="81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x v="50"/>
    <n v="5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x v="50"/>
    <n v="5.5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x v="60"/>
    <n v="25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x v="5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x v="71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x v="5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x v="5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x v="56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x v="56"/>
    <n v="50.5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x v="50"/>
    <n v="0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x v="63"/>
    <n v="49.28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x v="60"/>
    <n v="25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x v="50"/>
    <n v="1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x v="5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x v="50"/>
    <n v="0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x v="50"/>
    <n v="0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x v="148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x v="50"/>
    <n v="0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x v="50"/>
    <n v="7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x v="188"/>
    <n v="40.0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x v="148"/>
    <n v="24.33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x v="53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x v="50"/>
    <n v="10.5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x v="56"/>
    <n v="15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x v="50"/>
    <n v="0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x v="52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x v="51"/>
    <n v="71.25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x v="60"/>
    <n v="22.5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x v="148"/>
    <n v="4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x v="57"/>
    <n v="47.91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x v="113"/>
    <n v="35.1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x v="50"/>
    <n v="5.5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x v="60"/>
    <n v="22.67"/>
    <x v="1"/>
    <x v="6"/>
    <x v="3971"/>
    <d v="2014-07-21T12:52:06"/>
    <x v="3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x v="70"/>
    <n v="26.38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x v="375"/>
    <n v="105.54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x v="188"/>
    <n v="29.09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x v="50"/>
    <n v="0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x v="216"/>
    <n v="6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x v="60"/>
    <n v="217.5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x v="57"/>
    <n v="26.75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x v="53"/>
    <n v="18.329999999999998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x v="82"/>
    <n v="64.290000000000006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x v="65"/>
    <n v="175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x v="68"/>
    <n v="34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x v="131"/>
    <n v="84.28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x v="52"/>
    <n v="9.5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x v="188"/>
    <n v="33.74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x v="54"/>
    <n v="37.54"/>
    <x v="1"/>
    <x v="6"/>
    <x v="3986"/>
    <d v="2016-05-06T13:04:00"/>
    <x v="2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x v="151"/>
    <n v="11.62"/>
    <x v="1"/>
    <x v="6"/>
    <x v="3987"/>
    <d v="2014-05-16T22:11:30"/>
    <x v="3"/>
  </r>
  <r>
    <x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x v="53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x v="5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x v="65"/>
    <n v="23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x v="68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x v="62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x v="5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x v="50"/>
    <n v="5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x v="131"/>
    <n v="17.5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x v="123"/>
    <n v="29.24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x v="50"/>
    <n v="0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x v="219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x v="123"/>
    <n v="82.57"/>
    <x v="1"/>
    <x v="6"/>
    <x v="3999"/>
    <d v="2014-08-31T19:51:49"/>
    <x v="3"/>
  </r>
  <r>
    <x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x v="50"/>
    <n v="10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x v="151"/>
    <n v="32.36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x v="53"/>
    <n v="5.75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x v="54"/>
    <n v="100.5"/>
    <x v="1"/>
    <x v="6"/>
    <x v="4003"/>
    <d v="2015-02-15T14:05:47"/>
    <x v="0"/>
  </r>
  <r>
    <x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x v="50"/>
    <n v="1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x v="60"/>
    <n v="20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x v="50"/>
    <n v="2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x v="50"/>
    <n v="5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x v="52"/>
    <n v="15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x v="65"/>
    <n v="25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x v="148"/>
    <n v="45.84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x v="59"/>
    <n v="4.75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x v="50"/>
    <n v="0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x v="60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x v="50"/>
    <n v="0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x v="5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x v="51"/>
    <n v="10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x v="60"/>
    <n v="52.5"/>
    <x v="1"/>
    <x v="6"/>
    <x v="4017"/>
    <d v="2014-09-04T16:07:54"/>
    <x v="3"/>
  </r>
  <r>
    <x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x v="114"/>
    <n v="32.5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x v="60"/>
    <n v="7.25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x v="123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x v="60"/>
    <n v="62.5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x v="140"/>
    <n v="63.56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x v="50"/>
    <n v="0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x v="60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x v="62"/>
    <n v="62.5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x v="5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x v="113"/>
    <n v="30.71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x v="58"/>
    <n v="51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x v="5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x v="63"/>
    <n v="66.67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x v="50"/>
    <n v="0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x v="113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x v="73"/>
    <n v="65.3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x v="60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x v="121"/>
    <n v="147.4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x v="153"/>
    <n v="166.0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x v="57"/>
    <n v="40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x v="81"/>
    <n v="75.25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x v="64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x v="134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x v="50"/>
    <n v="10.5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x v="50"/>
    <n v="7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x v="50"/>
    <n v="0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x v="151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x v="50"/>
    <n v="1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x v="59"/>
    <n v="38.33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x v="53"/>
    <n v="27.5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x v="82"/>
    <n v="32.979999999999997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x v="5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x v="50"/>
    <n v="1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x v="50"/>
    <n v="0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x v="151"/>
    <n v="86.62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x v="66"/>
    <n v="55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x v="50"/>
    <n v="0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x v="82"/>
    <n v="41.95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x v="226"/>
    <n v="88.33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x v="66"/>
    <n v="129.16999999999999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x v="56"/>
    <n v="23.75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x v="56"/>
    <n v="35.71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x v="56"/>
    <n v="57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x v="50"/>
    <n v="0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x v="53"/>
    <n v="163.33000000000001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x v="60"/>
    <n v="15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x v="118"/>
    <n v="64.1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x v="60"/>
    <n v="6.75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x v="50"/>
    <n v="25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x v="220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x v="60"/>
    <n v="34.950000000000003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x v="122"/>
    <n v="33.08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x v="123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x v="50"/>
    <n v="0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x v="50"/>
    <n v="2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x v="60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x v="117"/>
    <n v="35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x v="129"/>
    <n v="44.31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x v="50"/>
    <n v="0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x v="114"/>
    <n v="222.5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x v="50"/>
    <n v="0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x v="50"/>
    <n v="5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x v="50"/>
    <n v="0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x v="63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x v="53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x v="66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x v="50"/>
    <n v="10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x v="5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x v="62"/>
    <n v="9.4"/>
    <x v="1"/>
    <x v="6"/>
    <x v="4086"/>
    <d v="2015-11-21T04:00:00"/>
    <x v="0"/>
  </r>
  <r>
    <x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x v="50"/>
    <n v="0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x v="57"/>
    <n v="72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x v="62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x v="56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x v="55"/>
    <n v="25.5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x v="5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x v="53"/>
    <n v="15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x v="121"/>
    <n v="91.25"/>
    <x v="1"/>
    <x v="6"/>
    <x v="4094"/>
    <d v="2014-10-22T04:59:00"/>
    <x v="3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x v="56"/>
    <n v="800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x v="57"/>
    <n v="80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x v="50"/>
    <n v="0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x v="50"/>
    <n v="0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x v="60"/>
    <n v="50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x v="50"/>
    <n v="0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x v="50"/>
    <n v="0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x v="117"/>
    <n v="22.83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x v="54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x v="70"/>
    <n v="45.79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x v="113"/>
    <n v="383.33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x v="376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x v="53"/>
    <n v="10.25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x v="53"/>
    <n v="59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x v="50"/>
    <n v="0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x v="129"/>
    <n v="14.33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x v="56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x v="50"/>
    <n v="1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x v="50"/>
    <n v="1"/>
    <x v="1"/>
    <x v="6"/>
    <x v="4113"/>
    <d v="2016-01-08T06:34:00"/>
    <x v="0"/>
  </r>
  <r>
    <x v="4114"/>
    <m/>
    <m/>
    <x v="445"/>
    <m/>
    <x v="4"/>
    <m/>
    <m/>
    <m/>
    <x v="4114"/>
    <m/>
    <m/>
    <m/>
    <m/>
    <x v="377"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D7819-D232-0A41-9DA0-6840B2647ED5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6DC04-38B1-084D-A1E6-9CF35F79F818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59692-FBE4-B74E-BE58-A463FC0525DD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16DC5-3F9B-C54B-A23D-86F957E5E77F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3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33">
    <i>
      <x v="2"/>
    </i>
    <i r="1">
      <x v="3"/>
    </i>
    <i r="1">
      <x v="4"/>
    </i>
    <i>
      <x v="3"/>
    </i>
    <i r="1">
      <x v="1"/>
    </i>
    <i r="1">
      <x v="2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2"/>
    </i>
    <i r="1">
      <x v="3"/>
    </i>
    <i r="1">
      <x v="4"/>
    </i>
    <i>
      <x v="6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5" zoomScaleNormal="192" workbookViewId="0">
      <pane ySplit="521" topLeftCell="A522" activePane="bottomLeft" state="frozen"/>
      <selection pane="bottomLeft" activeCell="G6" sqref="G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33203125" style="15" customWidth="1"/>
    <col min="20" max="20" width="24.1640625" bestFit="1" customWidth="1"/>
    <col min="21" max="21" width="8.83203125" style="19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24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 s="19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9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 s="19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 s="19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 s="19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 s="19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 s="19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 s="1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 s="19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 s="19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 s="19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 s="19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 s="19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 s="19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 s="19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 s="19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 s="19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 s="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 s="19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 s="19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 s="19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 s="19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 s="19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 s="19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 s="19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 s="19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 s="19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 s="1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 s="19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 s="19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 s="19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 s="19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 s="19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 s="19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 s="19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 s="19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 s="19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 s="1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 s="19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 s="19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 s="19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 s="19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 s="19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 s="19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 s="19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 s="19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 s="19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 s="1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 s="19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 s="19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 s="19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 s="19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 s="19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 s="19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 s="19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 s="19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 s="19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 s="1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 s="19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 s="19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 s="19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 s="19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 s="19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 s="19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 s="19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9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 s="19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 s="1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 s="19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 s="19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 s="19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 s="19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 s="19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 s="19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 s="19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 s="19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 s="19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 s="1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 s="19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 s="19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 s="19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 s="19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 s="19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 s="19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 s="19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 s="19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 s="19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 s="1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 s="19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 s="19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 s="19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 s="19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 s="19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 s="19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 s="19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 s="19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 s="19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 s="1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 s="19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 s="19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 s="19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 s="19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 s="19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 s="19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 s="19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 s="19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 s="19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 s="1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 s="19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 s="19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 s="19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 s="19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 s="19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 s="19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 s="19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 s="19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 s="19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 s="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 s="19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 s="19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 s="19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 s="19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 s="19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 s="19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 s="19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 s="19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 s="19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 s="1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 s="19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9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 s="19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 s="19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 s="19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 s="19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 s="19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 s="19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 s="19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 s="1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 s="19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 s="19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 s="19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 s="19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 s="19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 s="19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 s="19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 s="19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 s="19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 s="1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 s="19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 s="19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 s="19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 s="19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 s="19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 s="19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 s="19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 s="19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 s="19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 s="1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 s="19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 s="19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 s="19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 s="19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 s="19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 s="19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 s="19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 s="19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 s="19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 s="1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 s="19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 s="19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 s="19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 s="19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 s="19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 s="19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 s="19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 s="19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 s="19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 s="1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 s="19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 s="19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 s="19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 s="19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 s="19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 s="19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 s="19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 s="19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 s="19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 s="1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 s="19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 s="19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 s="19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 s="19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 s="19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9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 s="19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 s="19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 s="19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 s="1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 s="19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 s="19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 s="19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 s="19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 s="19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 s="19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 s="19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 s="19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 s="19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 s="1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 s="19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 s="19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 s="19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 s="19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 s="19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 s="19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 s="19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 s="19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 s="19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 s="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 s="19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 s="19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 s="19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 s="19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 s="19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 s="19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 s="19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 s="19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 s="19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 s="1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 s="19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 s="19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 s="19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 s="19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 s="19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 s="19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 s="19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 s="19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 s="19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 s="1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 s="19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 s="19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 s="19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 s="19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 s="19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 s="19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 s="19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 s="19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 s="19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 s="1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 s="19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 s="19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 s="19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 s="19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 s="19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 s="19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 s="19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 s="19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 s="19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 s="19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 s="19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 s="19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 s="19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 s="19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 s="19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 s="19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 s="19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 s="19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 s="1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 s="19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 s="19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 s="19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 s="19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 s="19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 s="19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 s="19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 s="19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 s="19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 s="1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 s="19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 s="19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 s="19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 s="19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 s="19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 s="19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 s="19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 s="19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 s="19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 s="1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 s="19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 s="19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 s="19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 s="19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 s="19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 s="19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 s="19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 s="19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 s="19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 s="1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 s="19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 s="19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 s="19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 s="19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 s="19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 s="19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 s="19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 s="19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 s="19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 s="1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 s="19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 s="19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 s="19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 s="19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 s="19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 s="19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 s="19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 s="19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 s="19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 s="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 s="19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 s="19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 s="19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9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 s="19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 s="19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 s="19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 s="19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 s="19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 s="1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 s="19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 s="19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 s="19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 s="19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 s="19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 s="19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 s="19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 s="19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 s="19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 s="1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 s="19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 s="19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 s="19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 s="19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 s="19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 s="19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 s="19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 s="19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 s="19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 s="1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 s="19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 s="19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 s="19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 s="19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 s="19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 s="19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 s="19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 s="19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 s="19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 s="1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 s="19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 s="19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 s="19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 s="19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 s="19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 s="19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 s="19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 s="19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 s="19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 s="1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 s="19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 s="19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 s="19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 s="19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 s="19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 s="19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 s="19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 s="19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 s="19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 s="1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 s="19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 s="19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 s="19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 s="19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 s="19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 s="19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 s="19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9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 s="19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 s="1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 s="19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 s="19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 s="19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 s="19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 s="19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 s="19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 s="19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 s="19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 s="19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 s="1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 s="19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 s="19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 s="19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 s="19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 s="19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 s="19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 s="19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 s="19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 s="19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 s="1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 s="19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 s="19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 s="19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 s="19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 s="19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 s="19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 s="19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 s="19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 s="19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 s="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 s="19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 s="19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 s="19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 s="19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 s="19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 s="19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 s="19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 s="19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 s="19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 s="1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 s="19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 s="19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 s="19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 s="19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 s="19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 s="19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 s="19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 s="19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 s="19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 s="1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 s="19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 s="19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 s="19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 s="19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 s="19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 s="19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 s="19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 s="19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 s="19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 s="1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 s="19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9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 s="19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 s="19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 s="19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 s="19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 s="19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 s="19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 s="19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 s="1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 s="19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 s="19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 s="19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 s="19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 s="19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 s="19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 s="19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 s="19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 s="19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 s="1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 s="19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 s="19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 s="19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 s="19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 s="19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 s="19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 s="19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 s="19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 s="19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 s="1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 s="19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 s="19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 s="19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 s="19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 s="19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 s="19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 s="19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 s="19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 s="19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 s="1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 s="19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 s="19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 s="19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 s="19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 s="19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 s="19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 s="19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 s="19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 s="19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 s="1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 s="19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 s="19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 s="19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 s="19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 s="19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 s="19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 s="19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 s="19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 s="19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 s="1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 s="19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 s="19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 s="19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 s="19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 s="19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9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 s="19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 s="19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 s="19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 s="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 s="19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 s="19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6">
        <f>(((I522/60)/60)/24)+DATE(1970,1,1)</f>
        <v>42348.702094907407</v>
      </c>
      <c r="U522" s="19">
        <f>YEAR(S:S)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6">
        <f>(((I523/60)/60)/24)+DATE(1970,1,1)</f>
        <v>42675.207638888889</v>
      </c>
      <c r="U523" s="19">
        <f>YEAR(S:S)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6">
        <f>(((I524/60)/60)/24)+DATE(1970,1,1)</f>
        <v>42449.999131944445</v>
      </c>
      <c r="U524" s="19">
        <f>YEAR(S:S)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6">
        <f>(((I525/60)/60)/24)+DATE(1970,1,1)</f>
        <v>42268.13282407407</v>
      </c>
      <c r="U525" s="19">
        <f>YEAR(S:S)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6">
        <f>(((I526/60)/60)/24)+DATE(1970,1,1)</f>
        <v>42522.717233796298</v>
      </c>
      <c r="U526" s="19">
        <f>YEAR(S:S)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6">
        <f>(((I527/60)/60)/24)+DATE(1970,1,1)</f>
        <v>41895.400937500002</v>
      </c>
      <c r="U527" s="19">
        <f>YEAR(S:S)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6">
        <f>(((I528/60)/60)/24)+DATE(1970,1,1)</f>
        <v>42223.708333333328</v>
      </c>
      <c r="U528" s="19">
        <f>YEAR(S:S)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6">
        <f>(((I529/60)/60)/24)+DATE(1970,1,1)</f>
        <v>42783.670138888891</v>
      </c>
      <c r="U529" s="19">
        <f>YEAR(S:S)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6">
        <f>(((I530/60)/60)/24)+DATE(1970,1,1)</f>
        <v>42176.888888888891</v>
      </c>
      <c r="U530" s="19">
        <f>YEAR(S:S)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6">
        <f>(((I531/60)/60)/24)+DATE(1970,1,1)</f>
        <v>42746.208333333328</v>
      </c>
      <c r="U531" s="19">
        <f>YEAR(S:S)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6">
        <f>(((I532/60)/60)/24)+DATE(1970,1,1)</f>
        <v>42179.083333333328</v>
      </c>
      <c r="U532" s="19">
        <f>YEAR(S:S)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6">
        <f>(((I533/60)/60)/24)+DATE(1970,1,1)</f>
        <v>42721.290972222225</v>
      </c>
      <c r="U533" s="19">
        <f>YEAR(S:S)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6">
        <f>(((I534/60)/60)/24)+DATE(1970,1,1)</f>
        <v>42503.007037037038</v>
      </c>
      <c r="U534" s="19">
        <f>YEAR(S:S)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6">
        <f>(((I535/60)/60)/24)+DATE(1970,1,1)</f>
        <v>42506.43478009259</v>
      </c>
      <c r="U535" s="19">
        <f>YEAR(S:S)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6">
        <f>(((I536/60)/60)/24)+DATE(1970,1,1)</f>
        <v>42309.958333333328</v>
      </c>
      <c r="U536" s="19">
        <f>YEAR(S:S)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6">
        <f>(((I537/60)/60)/24)+DATE(1970,1,1)</f>
        <v>42741.545196759253</v>
      </c>
      <c r="U537" s="19">
        <f>YEAR(S:S)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6">
        <f>(((I538/60)/60)/24)+DATE(1970,1,1)</f>
        <v>42219.75</v>
      </c>
      <c r="U538" s="19">
        <f>YEAR(S:S)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6">
        <f>(((I539/60)/60)/24)+DATE(1970,1,1)</f>
        <v>42312.810081018513</v>
      </c>
      <c r="U539" s="19">
        <f>YEAR(S:S)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6">
        <f>(((I540/60)/60)/24)+DATE(1970,1,1)</f>
        <v>42503.794710648144</v>
      </c>
      <c r="U540" s="19">
        <f>YEAR(S:S)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6">
        <f>(((I541/60)/60)/24)+DATE(1970,1,1)</f>
        <v>42556.049849537041</v>
      </c>
      <c r="U541" s="19">
        <f>YEAR(S:S)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6">
        <f>(((I542/60)/60)/24)+DATE(1970,1,1)</f>
        <v>42039.817199074074</v>
      </c>
      <c r="U542" s="19">
        <f>YEAR(S:S)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6">
        <f>(((I543/60)/60)/24)+DATE(1970,1,1)</f>
        <v>42306.046689814815</v>
      </c>
      <c r="U543" s="19">
        <f>YEAR(S:S)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6">
        <f>(((I544/60)/60)/24)+DATE(1970,1,1)</f>
        <v>42493.695787037039</v>
      </c>
      <c r="U544" s="19">
        <f>YEAR(S:S)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6">
        <f>(((I545/60)/60)/24)+DATE(1970,1,1)</f>
        <v>41944.092152777775</v>
      </c>
      <c r="U545" s="19">
        <f>YEAR(S:S)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6">
        <f>(((I546/60)/60)/24)+DATE(1970,1,1)</f>
        <v>42555.656944444447</v>
      </c>
      <c r="U546" s="19">
        <f>YEAR(S:S)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6">
        <f>(((I547/60)/60)/24)+DATE(1970,1,1)</f>
        <v>42323.634131944447</v>
      </c>
      <c r="U547" s="19">
        <f>YEAR(S:S)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6">
        <f>(((I548/60)/60)/24)+DATE(1970,1,1)</f>
        <v>42294.667997685188</v>
      </c>
      <c r="U548" s="19">
        <f>YEAR(S:S)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(((J549/60)/60)/24)+DATE(1970,1,1)</f>
        <v>42380.696342592593</v>
      </c>
      <c r="T549" s="16">
        <f>(((I549/60)/60)/24)+DATE(1970,1,1)</f>
        <v>42410.696342592593</v>
      </c>
      <c r="U549" s="19">
        <f>YEAR(S:S)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6">
        <f>(((I550/60)/60)/24)+DATE(1970,1,1)</f>
        <v>42306.903333333335</v>
      </c>
      <c r="U550" s="19">
        <f>YEAR(S:S)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6">
        <f>(((I551/60)/60)/24)+DATE(1970,1,1)</f>
        <v>42193.636828703704</v>
      </c>
      <c r="U551" s="19">
        <f>YEAR(S:S)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6">
        <f>(((I552/60)/60)/24)+DATE(1970,1,1)</f>
        <v>42766.208333333328</v>
      </c>
      <c r="U552" s="19">
        <f>YEAR(S:S)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6">
        <f>(((I553/60)/60)/24)+DATE(1970,1,1)</f>
        <v>42217.745138888888</v>
      </c>
      <c r="U553" s="19">
        <f>YEAR(S:S)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(((J554/60)/60)/24)+DATE(1970,1,1)</f>
        <v>42318.616851851853</v>
      </c>
      <c r="T554" s="16">
        <f>(((I554/60)/60)/24)+DATE(1970,1,1)</f>
        <v>42378.616851851853</v>
      </c>
      <c r="U554" s="19">
        <f>YEAR(S:S)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6">
        <f>(((I555/60)/60)/24)+DATE(1970,1,1)</f>
        <v>41957.761469907404</v>
      </c>
      <c r="U555" s="19">
        <f>YEAR(S:S)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6">
        <f>(((I556/60)/60)/24)+DATE(1970,1,1)</f>
        <v>41931.684861111113</v>
      </c>
      <c r="U556" s="19">
        <f>YEAR(S:S)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(((J557/60)/60)/24)+DATE(1970,1,1)</f>
        <v>42503.353506944448</v>
      </c>
      <c r="T557" s="16">
        <f>(((I557/60)/60)/24)+DATE(1970,1,1)</f>
        <v>42533.353506944448</v>
      </c>
      <c r="U557" s="19">
        <f>YEAR(S:S)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6">
        <f>(((I558/60)/60)/24)+DATE(1970,1,1)</f>
        <v>42375.860150462962</v>
      </c>
      <c r="U558" s="19">
        <f>YEAR(S:S)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6">
        <f>(((I559/60)/60)/24)+DATE(1970,1,1)</f>
        <v>42706.983831018515</v>
      </c>
      <c r="U559" s="19">
        <f>YEAR(S:S)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(((J560/60)/60)/24)+DATE(1970,1,1)</f>
        <v>42057.883159722223</v>
      </c>
      <c r="T560" s="16">
        <f>(((I560/60)/60)/24)+DATE(1970,1,1)</f>
        <v>42087.841493055559</v>
      </c>
      <c r="U560" s="19">
        <f>YEAR(S:S)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6">
        <f>(((I561/60)/60)/24)+DATE(1970,1,1)</f>
        <v>42351.283101851848</v>
      </c>
      <c r="U561" s="19">
        <f>YEAR(S:S)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6">
        <f>(((I562/60)/60)/24)+DATE(1970,1,1)</f>
        <v>41990.771354166667</v>
      </c>
      <c r="U562" s="19">
        <f>YEAR(S:S)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6">
        <f>(((I563/60)/60)/24)+DATE(1970,1,1)</f>
        <v>42303.658715277779</v>
      </c>
      <c r="U563" s="19">
        <f>YEAR(S:S)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(((J564/60)/60)/24)+DATE(1970,1,1)</f>
        <v>42692.389062500006</v>
      </c>
      <c r="T564" s="16">
        <f>(((I564/60)/60)/24)+DATE(1970,1,1)</f>
        <v>42722.389062500006</v>
      </c>
      <c r="U564" s="19">
        <f>YEAR(S:S)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6">
        <f>(((I565/60)/60)/24)+DATE(1970,1,1)</f>
        <v>42052.069988425923</v>
      </c>
      <c r="U565" s="19">
        <f>YEAR(S:S)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6">
        <f>(((I566/60)/60)/24)+DATE(1970,1,1)</f>
        <v>42441.942997685182</v>
      </c>
      <c r="U566" s="19">
        <f>YEAR(S:S)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(((J567/60)/60)/24)+DATE(1970,1,1)</f>
        <v>42165.785289351858</v>
      </c>
      <c r="T567" s="16">
        <f>(((I567/60)/60)/24)+DATE(1970,1,1)</f>
        <v>42195.785289351858</v>
      </c>
      <c r="U567" s="19">
        <f>YEAR(S:S)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6">
        <f>(((I568/60)/60)/24)+DATE(1970,1,1)</f>
        <v>42565.68440972222</v>
      </c>
      <c r="U568" s="19">
        <f>YEAR(S:S)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(((J569/60)/60)/24)+DATE(1970,1,1)</f>
        <v>41975.842523148152</v>
      </c>
      <c r="T569" s="16">
        <f>(((I569/60)/60)/24)+DATE(1970,1,1)</f>
        <v>42005.842523148152</v>
      </c>
      <c r="U569" s="19">
        <f>YEAR(S:S)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6">
        <f>(((I570/60)/60)/24)+DATE(1970,1,1)</f>
        <v>42385.458333333328</v>
      </c>
      <c r="U570" s="19">
        <f>YEAR(S:S)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6">
        <f>(((I571/60)/60)/24)+DATE(1970,1,1)</f>
        <v>42370.847361111111</v>
      </c>
      <c r="U571" s="19">
        <f>YEAR(S:S)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6">
        <f>(((I572/60)/60)/24)+DATE(1970,1,1)</f>
        <v>42418.798252314817</v>
      </c>
      <c r="U572" s="19">
        <f>YEAR(S:S)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6">
        <f>(((I573/60)/60)/24)+DATE(1970,1,1)</f>
        <v>42212.165972222225</v>
      </c>
      <c r="U573" s="19">
        <f>YEAR(S:S)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(((J574/60)/60)/24)+DATE(1970,1,1)</f>
        <v>42282.71629629629</v>
      </c>
      <c r="T574" s="16">
        <f>(((I574/60)/60)/24)+DATE(1970,1,1)</f>
        <v>42312.757962962962</v>
      </c>
      <c r="U574" s="19">
        <f>YEAR(S:S)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6">
        <f>(((I575/60)/60)/24)+DATE(1970,1,1)</f>
        <v>42022.05</v>
      </c>
      <c r="U575" s="19">
        <f>YEAR(S:S)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6">
        <f>(((I576/60)/60)/24)+DATE(1970,1,1)</f>
        <v>42662.443368055552</v>
      </c>
      <c r="U576" s="19">
        <f>YEAR(S:S)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6">
        <f>(((I577/60)/60)/24)+DATE(1970,1,1)</f>
        <v>42168.692627314813</v>
      </c>
      <c r="U577" s="19">
        <f>YEAR(S:S)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6">
        <f>(((I578/60)/60)/24)+DATE(1970,1,1)</f>
        <v>42091.43</v>
      </c>
      <c r="U578" s="19">
        <f>YEAR(S:S)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6">
        <f>(((I579/60)/60)/24)+DATE(1970,1,1)</f>
        <v>42510.589143518519</v>
      </c>
      <c r="U579" s="19">
        <f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6">
        <f>(((I580/60)/60)/24)+DATE(1970,1,1)</f>
        <v>42254.578622685185</v>
      </c>
      <c r="U580" s="19">
        <f>YEAR(S:S)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6">
        <f>(((I581/60)/60)/24)+DATE(1970,1,1)</f>
        <v>41998.852118055554</v>
      </c>
      <c r="U581" s="19">
        <f>YEAR(S:S)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6">
        <f>(((I582/60)/60)/24)+DATE(1970,1,1)</f>
        <v>42635.908182870371</v>
      </c>
      <c r="U582" s="19">
        <f>YEAR(S:S)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(((J583/60)/60)/24)+DATE(1970,1,1)</f>
        <v>42188.012777777782</v>
      </c>
      <c r="T583" s="16">
        <f>(((I583/60)/60)/24)+DATE(1970,1,1)</f>
        <v>42218.012777777782</v>
      </c>
      <c r="U583" s="19">
        <f>YEAR(S:S)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(((J584/60)/60)/24)+DATE(1970,1,1)</f>
        <v>42055.739803240736</v>
      </c>
      <c r="T584" s="16">
        <f>(((I584/60)/60)/24)+DATE(1970,1,1)</f>
        <v>42078.75</v>
      </c>
      <c r="U584" s="19">
        <f>YEAR(S:S)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6">
        <f>(((I585/60)/60)/24)+DATE(1970,1,1)</f>
        <v>42082.896840277783</v>
      </c>
      <c r="U585" s="19">
        <f>YEAR(S:S)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6">
        <f>(((I586/60)/60)/24)+DATE(1970,1,1)</f>
        <v>42079.674953703703</v>
      </c>
      <c r="U586" s="19">
        <f>YEAR(S:S)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(((J587/60)/60)/24)+DATE(1970,1,1)</f>
        <v>42283.3909375</v>
      </c>
      <c r="T587" s="16">
        <f>(((I587/60)/60)/24)+DATE(1970,1,1)</f>
        <v>42339</v>
      </c>
      <c r="U587" s="19">
        <f>YEAR(S:S)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6">
        <f>(((I588/60)/60)/24)+DATE(1970,1,1)</f>
        <v>42050.854247685187</v>
      </c>
      <c r="U588" s="19">
        <f>YEAR(S:S)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6">
        <f>(((I589/60)/60)/24)+DATE(1970,1,1)</f>
        <v>42110.757326388892</v>
      </c>
      <c r="U589" s="19">
        <f>YEAR(S:S)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6">
        <f>(((I590/60)/60)/24)+DATE(1970,1,1)</f>
        <v>42691.811180555553</v>
      </c>
      <c r="U590" s="19">
        <f>YEAR(S:S)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6">
        <f>(((I591/60)/60)/24)+DATE(1970,1,1)</f>
        <v>42193.614571759259</v>
      </c>
      <c r="U591" s="19">
        <f>YEAR(S:S)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6">
        <f>(((I592/60)/60)/24)+DATE(1970,1,1)</f>
        <v>42408.542361111111</v>
      </c>
      <c r="U592" s="19">
        <f>YEAR(S:S)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6">
        <f>(((I593/60)/60)/24)+DATE(1970,1,1)</f>
        <v>42207.543171296296</v>
      </c>
      <c r="U593" s="19">
        <f>YEAR(S:S)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6">
        <f>(((I594/60)/60)/24)+DATE(1970,1,1)</f>
        <v>41976.232175925921</v>
      </c>
      <c r="U594" s="19">
        <f>YEAR(S:S)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6">
        <f>(((I595/60)/60)/24)+DATE(1970,1,1)</f>
        <v>42100.635937500003</v>
      </c>
      <c r="U595" s="19">
        <f>YEAR(S:S)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6">
        <f>(((I596/60)/60)/24)+DATE(1970,1,1)</f>
        <v>42476.780162037037</v>
      </c>
      <c r="U596" s="19">
        <f>YEAR(S:S)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6">
        <f>(((I597/60)/60)/24)+DATE(1970,1,1)</f>
        <v>42128.069884259254</v>
      </c>
      <c r="U597" s="19">
        <f>YEAR(S:S)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6">
        <f>(((I598/60)/60)/24)+DATE(1970,1,1)</f>
        <v>42676.896898148145</v>
      </c>
      <c r="U598" s="19">
        <f>YEAR(S:S)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6">
        <f>(((I599/60)/60)/24)+DATE(1970,1,1)</f>
        <v>42582.666666666672</v>
      </c>
      <c r="U599" s="19">
        <f>YEAR(S:S)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6">
        <f>(((I600/60)/60)/24)+DATE(1970,1,1)</f>
        <v>41978.00209490741</v>
      </c>
      <c r="U600" s="19">
        <f>YEAR(S:S)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6">
        <f>(((I601/60)/60)/24)+DATE(1970,1,1)</f>
        <v>42071.636111111111</v>
      </c>
      <c r="U601" s="19">
        <f>YEAR(S:S)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6">
        <f>(((I602/60)/60)/24)+DATE(1970,1,1)</f>
        <v>42133.798171296294</v>
      </c>
      <c r="U602" s="19">
        <f>YEAR(S:S)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6">
        <f>(((I603/60)/60)/24)+DATE(1970,1,1)</f>
        <v>41999.858090277776</v>
      </c>
      <c r="U603" s="19">
        <f>YEAR(S:S)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(((J604/60)/60)/24)+DATE(1970,1,1)</f>
        <v>42143.79415509259</v>
      </c>
      <c r="T604" s="16">
        <f>(((I604/60)/60)/24)+DATE(1970,1,1)</f>
        <v>42173.79415509259</v>
      </c>
      <c r="U604" s="19">
        <f>YEAR(S:S)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6">
        <f>(((I605/60)/60)/24)+DATE(1970,1,1)</f>
        <v>41865.639155092591</v>
      </c>
      <c r="U605" s="19">
        <f>YEAR(S:S)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(((J606/60)/60)/24)+DATE(1970,1,1)</f>
        <v>41849.035370370373</v>
      </c>
      <c r="T606" s="16">
        <f>(((I606/60)/60)/24)+DATE(1970,1,1)</f>
        <v>41879.035370370373</v>
      </c>
      <c r="U606" s="19">
        <f>YEAR(S:S)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6">
        <f>(((I607/60)/60)/24)+DATE(1970,1,1)</f>
        <v>42239.357731481476</v>
      </c>
      <c r="U607" s="19">
        <f>YEAR(S:S)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6">
        <f>(((I608/60)/60)/24)+DATE(1970,1,1)</f>
        <v>42148.625</v>
      </c>
      <c r="U608" s="19">
        <f>YEAR(S:S)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(((J609/60)/60)/24)+DATE(1970,1,1)</f>
        <v>42300.825648148151</v>
      </c>
      <c r="T609" s="16">
        <f>(((I609/60)/60)/24)+DATE(1970,1,1)</f>
        <v>42330.867314814815</v>
      </c>
      <c r="U609" s="19">
        <f>YEAR(S:S)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6">
        <f>(((I610/60)/60)/24)+DATE(1970,1,1)</f>
        <v>42170.921064814815</v>
      </c>
      <c r="U610" s="19">
        <f>YEAR(S:S)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6">
        <f>(((I611/60)/60)/24)+DATE(1970,1,1)</f>
        <v>42337.075740740736</v>
      </c>
      <c r="U611" s="19">
        <f>YEAR(S:S)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(((J612/60)/60)/24)+DATE(1970,1,1)</f>
        <v>42086.83085648148</v>
      </c>
      <c r="T612" s="16">
        <f>(((I612/60)/60)/24)+DATE(1970,1,1)</f>
        <v>42116.83085648148</v>
      </c>
      <c r="U612" s="19">
        <f>YEAR(S:S)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(((J613/60)/60)/24)+DATE(1970,1,1)</f>
        <v>42328.560613425929</v>
      </c>
      <c r="T613" s="16">
        <f>(((I613/60)/60)/24)+DATE(1970,1,1)</f>
        <v>42388.560613425929</v>
      </c>
      <c r="U613" s="19">
        <f>YEAR(S:S)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(((J614/60)/60)/24)+DATE(1970,1,1)</f>
        <v>42585.031782407401</v>
      </c>
      <c r="T614" s="16">
        <f>(((I614/60)/60)/24)+DATE(1970,1,1)</f>
        <v>42615.031782407401</v>
      </c>
      <c r="U614" s="19">
        <f>YEAR(S:S)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6">
        <f>(((I615/60)/60)/24)+DATE(1970,1,1)</f>
        <v>42278.207638888889</v>
      </c>
      <c r="U615" s="19">
        <f>YEAR(S:S)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(((J616/60)/60)/24)+DATE(1970,1,1)</f>
        <v>42515.061805555553</v>
      </c>
      <c r="T616" s="16">
        <f>(((I616/60)/60)/24)+DATE(1970,1,1)</f>
        <v>42545.061805555553</v>
      </c>
      <c r="U616" s="19">
        <f>YEAR(S:S)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(((J617/60)/60)/24)+DATE(1970,1,1)</f>
        <v>42242.122210648144</v>
      </c>
      <c r="T617" s="16">
        <f>(((I617/60)/60)/24)+DATE(1970,1,1)</f>
        <v>42272.122210648144</v>
      </c>
      <c r="U617" s="19">
        <f>YEAR(S:S)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(((J618/60)/60)/24)+DATE(1970,1,1)</f>
        <v>42761.376238425932</v>
      </c>
      <c r="T618" s="16">
        <f>(((I618/60)/60)/24)+DATE(1970,1,1)</f>
        <v>42791.376238425932</v>
      </c>
      <c r="U618" s="19">
        <f>YEAR(S:S)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6">
        <f>(((I619/60)/60)/24)+DATE(1970,1,1)</f>
        <v>42132.343090277776</v>
      </c>
      <c r="U619" s="19">
        <f>YEAR(S:S)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(((J620/60)/60)/24)+DATE(1970,1,1)</f>
        <v>42317.810219907406</v>
      </c>
      <c r="T620" s="16">
        <f>(((I620/60)/60)/24)+DATE(1970,1,1)</f>
        <v>42347.810219907406</v>
      </c>
      <c r="U620" s="19">
        <f>YEAR(S:S)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6">
        <f>(((I621/60)/60)/24)+DATE(1970,1,1)</f>
        <v>41968.692013888889</v>
      </c>
      <c r="U621" s="19">
        <f>YEAR(S:S)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6">
        <f>(((I622/60)/60)/24)+DATE(1970,1,1)</f>
        <v>41876.716874999998</v>
      </c>
      <c r="U622" s="19">
        <f>YEAR(S:S)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6">
        <f>(((I623/60)/60)/24)+DATE(1970,1,1)</f>
        <v>42558.987696759257</v>
      </c>
      <c r="U623" s="19">
        <f>YEAR(S:S)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6">
        <f>(((I624/60)/60)/24)+DATE(1970,1,1)</f>
        <v>42552.774745370371</v>
      </c>
      <c r="U624" s="19">
        <f>YEAR(S:S)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(((J625/60)/60)/24)+DATE(1970,1,1)</f>
        <v>42122.009224537032</v>
      </c>
      <c r="T625" s="16">
        <f>(((I625/60)/60)/24)+DATE(1970,1,1)</f>
        <v>42152.009224537032</v>
      </c>
      <c r="U625" s="19">
        <f>YEAR(S:S)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(((J626/60)/60)/24)+DATE(1970,1,1)</f>
        <v>42108.988900462966</v>
      </c>
      <c r="T626" s="16">
        <f>(((I626/60)/60)/24)+DATE(1970,1,1)</f>
        <v>42138.988900462966</v>
      </c>
      <c r="U626" s="19">
        <f>YEAR(S:S)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(((J627/60)/60)/24)+DATE(1970,1,1)</f>
        <v>42790.895567129628</v>
      </c>
      <c r="T627" s="16">
        <f>(((I627/60)/60)/24)+DATE(1970,1,1)</f>
        <v>42820.853900462964</v>
      </c>
      <c r="U627" s="19">
        <f>YEAR(S:S)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6">
        <f>(((I628/60)/60)/24)+DATE(1970,1,1)</f>
        <v>42231.556944444441</v>
      </c>
      <c r="U628" s="19">
        <f>YEAR(S:S)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6">
        <f>(((I629/60)/60)/24)+DATE(1970,1,1)</f>
        <v>42443.958333333328</v>
      </c>
      <c r="U629" s="19">
        <f>YEAR(S:S)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(((J630/60)/60)/24)+DATE(1970,1,1)</f>
        <v>41803.692789351851</v>
      </c>
      <c r="T630" s="16">
        <f>(((I630/60)/60)/24)+DATE(1970,1,1)</f>
        <v>41833.692789351851</v>
      </c>
      <c r="U630" s="19">
        <f>YEAR(S:S)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6">
        <f>(((I631/60)/60)/24)+DATE(1970,1,1)</f>
        <v>42504.637824074074</v>
      </c>
      <c r="U631" s="19">
        <f>YEAR(S:S)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6">
        <f>(((I632/60)/60)/24)+DATE(1970,1,1)</f>
        <v>42253.215277777781</v>
      </c>
      <c r="U632" s="19">
        <f>YEAR(S:S)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6">
        <f>(((I633/60)/60)/24)+DATE(1970,1,1)</f>
        <v>42518.772326388891</v>
      </c>
      <c r="U633" s="19">
        <f>YEAR(S:S)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(((J634/60)/60)/24)+DATE(1970,1,1)</f>
        <v>42303.659317129626</v>
      </c>
      <c r="T634" s="16">
        <f>(((I634/60)/60)/24)+DATE(1970,1,1)</f>
        <v>42333.700983796298</v>
      </c>
      <c r="U634" s="19">
        <f>YEAR(S:S)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6">
        <f>(((I635/60)/60)/24)+DATE(1970,1,1)</f>
        <v>42538.958333333328</v>
      </c>
      <c r="U635" s="19">
        <f>YEAR(S:S)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6">
        <f>(((I636/60)/60)/24)+DATE(1970,1,1)</f>
        <v>42061.928576388891</v>
      </c>
      <c r="U636" s="19">
        <f>YEAR(S:S)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6">
        <f>(((I637/60)/60)/24)+DATE(1970,1,1)</f>
        <v>42106.092152777783</v>
      </c>
      <c r="U637" s="19">
        <f>YEAR(S:S)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6">
        <f>(((I638/60)/60)/24)+DATE(1970,1,1)</f>
        <v>42161.44930555555</v>
      </c>
      <c r="U638" s="19">
        <f>YEAR(S:S)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(((J639/60)/60)/24)+DATE(1970,1,1)</f>
        <v>42762.962013888886</v>
      </c>
      <c r="T639" s="16">
        <f>(((I639/60)/60)/24)+DATE(1970,1,1)</f>
        <v>42791.961111111115</v>
      </c>
      <c r="U639" s="19">
        <f>YEAR(S:S)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6">
        <f>(((I640/60)/60)/24)+DATE(1970,1,1)</f>
        <v>42819.55164351852</v>
      </c>
      <c r="U640" s="19">
        <f>YEAR(S:S)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6">
        <f>(((I641/60)/60)/24)+DATE(1970,1,1)</f>
        <v>41925.583275462966</v>
      </c>
      <c r="U641" s="19">
        <f>YEAR(S:S)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6">
        <f>(((I642/60)/60)/24)+DATE(1970,1,1)</f>
        <v>42698.958333333328</v>
      </c>
      <c r="U642" s="19">
        <f>YEAR(S:S)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6">
        <f>(((I643/60)/60)/24)+DATE(1970,1,1)</f>
        <v>42229.57</v>
      </c>
      <c r="U643" s="19">
        <f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6">
        <f>(((I644/60)/60)/24)+DATE(1970,1,1)</f>
        <v>42235.651319444441</v>
      </c>
      <c r="U644" s="19">
        <f>YEAR(S:S)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6">
        <f>(((I645/60)/60)/24)+DATE(1970,1,1)</f>
        <v>42155.642071759255</v>
      </c>
      <c r="U645" s="19">
        <f>YEAR(S:S)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6">
        <f>(((I646/60)/60)/24)+DATE(1970,1,1)</f>
        <v>41941.041666666664</v>
      </c>
      <c r="U646" s="19">
        <f>YEAR(S:S)</f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6">
        <f>(((I647/60)/60)/24)+DATE(1970,1,1)</f>
        <v>42594.026319444441</v>
      </c>
      <c r="U647" s="19">
        <f>YEAR(S:S)</f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6">
        <f>(((I648/60)/60)/24)+DATE(1970,1,1)</f>
        <v>41862.852627314816</v>
      </c>
      <c r="U648" s="19">
        <f>YEAR(S:S)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6">
        <f>(((I649/60)/60)/24)+DATE(1970,1,1)</f>
        <v>42446.726261574076</v>
      </c>
      <c r="U649" s="19">
        <f>YEAR(S:S)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6">
        <f>(((I650/60)/60)/24)+DATE(1970,1,1)</f>
        <v>41926.693379629629</v>
      </c>
      <c r="U650" s="19">
        <f>YEAR(S:S)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6">
        <f>(((I651/60)/60)/24)+DATE(1970,1,1)</f>
        <v>41898.912187499998</v>
      </c>
      <c r="U651" s="19">
        <f>YEAR(S:S)</f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6">
        <f>(((I652/60)/60)/24)+DATE(1970,1,1)</f>
        <v>41992.078518518523</v>
      </c>
      <c r="U652" s="19">
        <f>YEAR(S:S)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6">
        <f>(((I653/60)/60)/24)+DATE(1970,1,1)</f>
        <v>41986.017488425925</v>
      </c>
      <c r="U653" s="19">
        <f>YEAR(S:S)</f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6">
        <f>(((I654/60)/60)/24)+DATE(1970,1,1)</f>
        <v>42705.732060185182</v>
      </c>
      <c r="U654" s="19">
        <f>YEAR(S:S)</f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6">
        <f>(((I655/60)/60)/24)+DATE(1970,1,1)</f>
        <v>42236.618518518517</v>
      </c>
      <c r="U655" s="19">
        <f>YEAR(S:S)</f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6">
        <f>(((I656/60)/60)/24)+DATE(1970,1,1)</f>
        <v>42193.957326388889</v>
      </c>
      <c r="U656" s="19">
        <f>YEAR(S:S)</f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6">
        <f>(((I657/60)/60)/24)+DATE(1970,1,1)</f>
        <v>42075.915648148148</v>
      </c>
      <c r="U657" s="19">
        <f>YEAR(S:S)</f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6">
        <f>(((I658/60)/60)/24)+DATE(1970,1,1)</f>
        <v>42477.762951388882</v>
      </c>
      <c r="U658" s="19">
        <f>YEAR(S:S)</f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6">
        <f>(((I659/60)/60)/24)+DATE(1970,1,1)</f>
        <v>42361.84574074074</v>
      </c>
      <c r="U659" s="19">
        <f>YEAR(S:S)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6">
        <f>(((I660/60)/60)/24)+DATE(1970,1,1)</f>
        <v>42211.75</v>
      </c>
      <c r="U660" s="19">
        <f>YEAR(S:S)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6">
        <f>(((I661/60)/60)/24)+DATE(1970,1,1)</f>
        <v>42239.593692129631</v>
      </c>
      <c r="U661" s="19">
        <f>YEAR(S:S)</f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6">
        <f>(((I662/60)/60)/24)+DATE(1970,1,1)</f>
        <v>41952.783321759263</v>
      </c>
      <c r="U662" s="19">
        <f>YEAR(S:S)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6">
        <f>(((I663/60)/60)/24)+DATE(1970,1,1)</f>
        <v>42666.645358796297</v>
      </c>
      <c r="U663" s="19">
        <f>YEAR(S:S)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6">
        <f>(((I664/60)/60)/24)+DATE(1970,1,1)</f>
        <v>42020.438043981485</v>
      </c>
      <c r="U664" s="19">
        <f>YEAR(S:S)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6">
        <f>(((I665/60)/60)/24)+DATE(1970,1,1)</f>
        <v>42203.843240740738</v>
      </c>
      <c r="U665" s="19">
        <f>YEAR(S:S)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6">
        <f>(((I666/60)/60)/24)+DATE(1970,1,1)</f>
        <v>42107.666377314818</v>
      </c>
      <c r="U666" s="19">
        <f>YEAR(S:S)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6">
        <f>(((I667/60)/60)/24)+DATE(1970,1,1)</f>
        <v>42748.711354166662</v>
      </c>
      <c r="U667" s="19">
        <f>YEAR(S:S)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6">
        <f>(((I668/60)/60)/24)+DATE(1970,1,1)</f>
        <v>41868.832152777781</v>
      </c>
      <c r="U668" s="19">
        <f>YEAR(S:S)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6">
        <f>(((I669/60)/60)/24)+DATE(1970,1,1)</f>
        <v>42672.373414351852</v>
      </c>
      <c r="U669" s="19">
        <f>YEAR(S:S)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6">
        <f>(((I670/60)/60)/24)+DATE(1970,1,1)</f>
        <v>42135.831273148149</v>
      </c>
      <c r="U670" s="19">
        <f>YEAR(S:S)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6">
        <f>(((I671/60)/60)/24)+DATE(1970,1,1)</f>
        <v>42557.625671296293</v>
      </c>
      <c r="U671" s="19">
        <f>YEAR(S:S)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6">
        <f>(((I672/60)/60)/24)+DATE(1970,1,1)</f>
        <v>42540.340277777781</v>
      </c>
      <c r="U672" s="19">
        <f>YEAR(S:S)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6">
        <f>(((I673/60)/60)/24)+DATE(1970,1,1)</f>
        <v>42018.166666666672</v>
      </c>
      <c r="U673" s="19">
        <f>YEAR(S:S)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6">
        <f>(((I674/60)/60)/24)+DATE(1970,1,1)</f>
        <v>42005.207638888889</v>
      </c>
      <c r="U674" s="19">
        <f>YEAR(S:S)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6">
        <f>(((I675/60)/60)/24)+DATE(1970,1,1)</f>
        <v>41883.840474537035</v>
      </c>
      <c r="U675" s="19">
        <f>YEAR(S:S)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6">
        <f>(((I676/60)/60)/24)+DATE(1970,1,1)</f>
        <v>41863.116053240738</v>
      </c>
      <c r="U676" s="19">
        <f>YEAR(S:S)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6">
        <f>(((I677/60)/60)/24)+DATE(1970,1,1)</f>
        <v>42005.290972222225</v>
      </c>
      <c r="U677" s="19">
        <f>YEAR(S:S)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6">
        <f>(((I678/60)/60)/24)+DATE(1970,1,1)</f>
        <v>42042.768298611118</v>
      </c>
      <c r="U678" s="19">
        <f>YEAR(S:S)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6">
        <f>(((I679/60)/60)/24)+DATE(1970,1,1)</f>
        <v>42549.403877314813</v>
      </c>
      <c r="U679" s="19">
        <f>YEAR(S:S)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6">
        <f>(((I680/60)/60)/24)+DATE(1970,1,1)</f>
        <v>42511.376597222217</v>
      </c>
      <c r="U680" s="19">
        <f>YEAR(S:S)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6">
        <f>(((I681/60)/60)/24)+DATE(1970,1,1)</f>
        <v>42616.695706018523</v>
      </c>
      <c r="U681" s="19">
        <f>YEAR(S:S)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6">
        <f>(((I682/60)/60)/24)+DATE(1970,1,1)</f>
        <v>41899.501516203702</v>
      </c>
      <c r="U682" s="19">
        <f>YEAR(S:S)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6">
        <f>(((I683/60)/60)/24)+DATE(1970,1,1)</f>
        <v>42669.805601851855</v>
      </c>
      <c r="U683" s="19">
        <f>YEAR(S:S)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6">
        <f>(((I684/60)/60)/24)+DATE(1970,1,1)</f>
        <v>42808.723634259266</v>
      </c>
      <c r="U684" s="19">
        <f>YEAR(S:S)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6">
        <f>(((I685/60)/60)/24)+DATE(1970,1,1)</f>
        <v>42674.900046296301</v>
      </c>
      <c r="U685" s="19">
        <f>YEAR(S:S)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6">
        <f>(((I686/60)/60)/24)+DATE(1970,1,1)</f>
        <v>41845.125</v>
      </c>
      <c r="U686" s="19">
        <f>YEAR(S:S)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6">
        <f>(((I687/60)/60)/24)+DATE(1970,1,1)</f>
        <v>42016.866574074069</v>
      </c>
      <c r="U687" s="19">
        <f>YEAR(S:S)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(((J688/60)/60)/24)+DATE(1970,1,1)</f>
        <v>42189.673263888893</v>
      </c>
      <c r="T688" s="16">
        <f>(((I688/60)/60)/24)+DATE(1970,1,1)</f>
        <v>42219.673263888893</v>
      </c>
      <c r="U688" s="19">
        <f>YEAR(S:S)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6">
        <f>(((I689/60)/60)/24)+DATE(1970,1,1)</f>
        <v>42771.750613425931</v>
      </c>
      <c r="U689" s="19">
        <f>YEAR(S:S)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6">
        <f>(((I690/60)/60)/24)+DATE(1970,1,1)</f>
        <v>42292.104780092588</v>
      </c>
      <c r="U690" s="19">
        <f>YEAR(S:S)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6">
        <f>(((I691/60)/60)/24)+DATE(1970,1,1)</f>
        <v>42712.207638888889</v>
      </c>
      <c r="U691" s="19">
        <f>YEAR(S:S)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6">
        <f>(((I692/60)/60)/24)+DATE(1970,1,1)</f>
        <v>42622.25</v>
      </c>
      <c r="U692" s="19">
        <f>YEAR(S:S)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6">
        <f>(((I693/60)/60)/24)+DATE(1970,1,1)</f>
        <v>42186.028310185182</v>
      </c>
      <c r="U693" s="19">
        <f>YEAR(S:S)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6">
        <f>(((I694/60)/60)/24)+DATE(1970,1,1)</f>
        <v>42726.37572916667</v>
      </c>
      <c r="U694" s="19">
        <f>YEAR(S:S)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6">
        <f>(((I695/60)/60)/24)+DATE(1970,1,1)</f>
        <v>42124.808182870373</v>
      </c>
      <c r="U695" s="19">
        <f>YEAR(S:S)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6">
        <f>(((I696/60)/60)/24)+DATE(1970,1,1)</f>
        <v>42767.663877314815</v>
      </c>
      <c r="U696" s="19">
        <f>YEAR(S:S)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6">
        <f>(((I697/60)/60)/24)+DATE(1970,1,1)</f>
        <v>41943.521064814813</v>
      </c>
      <c r="U697" s="19">
        <f>YEAR(S:S)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6">
        <f>(((I698/60)/60)/24)+DATE(1970,1,1)</f>
        <v>41845.927106481482</v>
      </c>
      <c r="U698" s="19">
        <f>YEAR(S:S)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6">
        <f>(((I699/60)/60)/24)+DATE(1970,1,1)</f>
        <v>42403.523020833338</v>
      </c>
      <c r="U699" s="19">
        <f>YEAR(S:S)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6">
        <f>(((I700/60)/60)/24)+DATE(1970,1,1)</f>
        <v>41900.083333333336</v>
      </c>
      <c r="U700" s="19">
        <f>YEAR(S:S)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6">
        <f>(((I701/60)/60)/24)+DATE(1970,1,1)</f>
        <v>41600.666666666664</v>
      </c>
      <c r="U701" s="19">
        <f>YEAR(S:S)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6">
        <f>(((I702/60)/60)/24)+DATE(1970,1,1)</f>
        <v>42745.688437500001</v>
      </c>
      <c r="U702" s="19">
        <f>YEAR(S:S)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6">
        <f>(((I703/60)/60)/24)+DATE(1970,1,1)</f>
        <v>41843.662962962961</v>
      </c>
      <c r="U703" s="19">
        <f>YEAR(S:S)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6">
        <f>(((I704/60)/60)/24)+DATE(1970,1,1)</f>
        <v>42698.768368055549</v>
      </c>
      <c r="U704" s="19">
        <f>YEAR(S:S)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6">
        <f>(((I705/60)/60)/24)+DATE(1970,1,1)</f>
        <v>42766.98055555555</v>
      </c>
      <c r="U705" s="19">
        <f>YEAR(S:S)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6">
        <f>(((I706/60)/60)/24)+DATE(1970,1,1)</f>
        <v>42786.192916666667</v>
      </c>
      <c r="U706" s="19">
        <f>YEAR(S:S)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6">
        <f>(((I707/60)/60)/24)+DATE(1970,1,1)</f>
        <v>42756.491643518515</v>
      </c>
      <c r="U707" s="19">
        <f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(((J708/60)/60)/24)+DATE(1970,1,1)</f>
        <v>42676.995173611111</v>
      </c>
      <c r="T708" s="16">
        <f>(((I708/60)/60)/24)+DATE(1970,1,1)</f>
        <v>42718.777083333334</v>
      </c>
      <c r="U708" s="19">
        <f>YEAR(S:S)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6">
        <f>(((I709/60)/60)/24)+DATE(1970,1,1)</f>
        <v>42736.663506944446</v>
      </c>
      <c r="U709" s="19">
        <f>YEAR(S:S)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6">
        <f>(((I710/60)/60)/24)+DATE(1970,1,1)</f>
        <v>41895.581018518518</v>
      </c>
      <c r="U710" s="19">
        <f>YEAR(S:S)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6">
        <f>(((I711/60)/60)/24)+DATE(1970,1,1)</f>
        <v>41978.041192129633</v>
      </c>
      <c r="U711" s="19">
        <f>YEAR(S:S)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(((J712/60)/60)/24)+DATE(1970,1,1)</f>
        <v>41837.984976851854</v>
      </c>
      <c r="T712" s="16">
        <f>(((I712/60)/60)/24)+DATE(1970,1,1)</f>
        <v>41871.030555555553</v>
      </c>
      <c r="U712" s="19">
        <f>YEAR(S:S)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6">
        <f>(((I713/60)/60)/24)+DATE(1970,1,1)</f>
        <v>42718.500787037032</v>
      </c>
      <c r="U713" s="19">
        <f>YEAR(S:S)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6">
        <f>(((I714/60)/60)/24)+DATE(1970,1,1)</f>
        <v>42414.680925925932</v>
      </c>
      <c r="U714" s="19">
        <f>YEAR(S:S)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6">
        <f>(((I715/60)/60)/24)+DATE(1970,1,1)</f>
        <v>42526.529305555552</v>
      </c>
      <c r="U715" s="19">
        <f>YEAR(S:S)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6">
        <f>(((I716/60)/60)/24)+DATE(1970,1,1)</f>
        <v>42794.787986111114</v>
      </c>
      <c r="U716" s="19">
        <f>YEAR(S:S)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6">
        <f>(((I717/60)/60)/24)+DATE(1970,1,1)</f>
        <v>42313.132407407407</v>
      </c>
      <c r="U717" s="19">
        <f>YEAR(S:S)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6">
        <f>(((I718/60)/60)/24)+DATE(1970,1,1)</f>
        <v>41974</v>
      </c>
      <c r="U718" s="19">
        <f>YEAR(S:S)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6">
        <f>(((I719/60)/60)/24)+DATE(1970,1,1)</f>
        <v>41887.854189814818</v>
      </c>
      <c r="U719" s="19">
        <f>YEAR(S:S)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6">
        <f>(((I720/60)/60)/24)+DATE(1970,1,1)</f>
        <v>42784.249305555553</v>
      </c>
      <c r="U720" s="19">
        <f>YEAR(S:S)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6">
        <f>(((I721/60)/60)/24)+DATE(1970,1,1)</f>
        <v>42423.040231481486</v>
      </c>
      <c r="U721" s="19">
        <f>YEAR(S:S)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6">
        <f>(((I722/60)/60)/24)+DATE(1970,1,1)</f>
        <v>40937.649201388893</v>
      </c>
      <c r="U722" s="19">
        <f>YEAR(S:S)</f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6">
        <f>(((I723/60)/60)/24)+DATE(1970,1,1)</f>
        <v>41852.571840277778</v>
      </c>
      <c r="U723" s="19">
        <f>YEAR(S:S)</f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6">
        <f>(((I724/60)/60)/24)+DATE(1970,1,1)</f>
        <v>41007.76363425926</v>
      </c>
      <c r="U724" s="19">
        <f>YEAR(S:S)</f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6">
        <f>(((I725/60)/60)/24)+DATE(1970,1,1)</f>
        <v>42215.165972222225</v>
      </c>
      <c r="U725" s="19">
        <f>YEAR(S:S)</f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6">
        <f>(((I726/60)/60)/24)+DATE(1970,1,1)</f>
        <v>40724.638460648144</v>
      </c>
      <c r="U726" s="19">
        <f>YEAR(S:S)</f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6">
        <f>(((I727/60)/60)/24)+DATE(1970,1,1)</f>
        <v>42351.626296296294</v>
      </c>
      <c r="U727" s="19">
        <f>YEAR(S:S)</f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6">
        <f>(((I728/60)/60)/24)+DATE(1970,1,1)</f>
        <v>41376.042673611111</v>
      </c>
      <c r="U728" s="19">
        <f>YEAR(S:S)</f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6">
        <f>(((I729/60)/60)/24)+DATE(1970,1,1)</f>
        <v>41288.888888888891</v>
      </c>
      <c r="U729" s="19">
        <f>YEAR(S:S)</f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6">
        <f>(((I730/60)/60)/24)+DATE(1970,1,1)</f>
        <v>40776.837465277778</v>
      </c>
      <c r="U730" s="19">
        <f>YEAR(S:S)</f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6">
        <f>(((I731/60)/60)/24)+DATE(1970,1,1)</f>
        <v>41171.185891203706</v>
      </c>
      <c r="U731" s="19">
        <f>YEAR(S:S)</f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6">
        <f>(((I732/60)/60)/24)+DATE(1970,1,1)</f>
        <v>40884.745266203703</v>
      </c>
      <c r="U732" s="19">
        <f>YEAR(S:S)</f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6">
        <f>(((I733/60)/60)/24)+DATE(1970,1,1)</f>
        <v>40930.25</v>
      </c>
      <c r="U733" s="19">
        <f>YEAR(S:S)</f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6">
        <f>(((I734/60)/60)/24)+DATE(1970,1,1)</f>
        <v>41546.424317129626</v>
      </c>
      <c r="U734" s="19">
        <f>YEAR(S:S)</f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6">
        <f>(((I735/60)/60)/24)+DATE(1970,1,1)</f>
        <v>41628.420046296298</v>
      </c>
      <c r="U735" s="19">
        <f>YEAR(S:S)</f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6">
        <f>(((I736/60)/60)/24)+DATE(1970,1,1)</f>
        <v>42133.208333333328</v>
      </c>
      <c r="U736" s="19">
        <f>YEAR(S:S)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6">
        <f>(((I737/60)/60)/24)+DATE(1970,1,1)</f>
        <v>41977.027083333334</v>
      </c>
      <c r="U737" s="19">
        <f>YEAR(S:S)</f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6">
        <f>(((I738/60)/60)/24)+DATE(1970,1,1)</f>
        <v>41599.207638888889</v>
      </c>
      <c r="U738" s="19">
        <f>YEAR(S:S)</f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6">
        <f>(((I739/60)/60)/24)+DATE(1970,1,1)</f>
        <v>41684.833333333336</v>
      </c>
      <c r="U739" s="19">
        <f>YEAR(S:S)</f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6">
        <f>(((I740/60)/60)/24)+DATE(1970,1,1)</f>
        <v>41974.207638888889</v>
      </c>
      <c r="U740" s="19">
        <f>YEAR(S:S)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6">
        <f>(((I741/60)/60)/24)+DATE(1970,1,1)</f>
        <v>41862.502650462964</v>
      </c>
      <c r="U741" s="19">
        <f>YEAR(S:S)</f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6">
        <f>(((I742/60)/60)/24)+DATE(1970,1,1)</f>
        <v>42176.146782407406</v>
      </c>
      <c r="U742" s="19">
        <f>YEAR(S:S)</f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6">
        <f>(((I743/60)/60)/24)+DATE(1970,1,1)</f>
        <v>41436.648217592592</v>
      </c>
      <c r="U743" s="19">
        <f>YEAR(S:S)</f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6">
        <f>(((I744/60)/60)/24)+DATE(1970,1,1)</f>
        <v>41719.876296296294</v>
      </c>
      <c r="U744" s="19">
        <f>YEAR(S:S)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6">
        <f>(((I745/60)/60)/24)+DATE(1970,1,1)</f>
        <v>41015.875</v>
      </c>
      <c r="U745" s="19">
        <f>YEAR(S:S)</f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6">
        <f>(((I746/60)/60)/24)+DATE(1970,1,1)</f>
        <v>41256.95721064815</v>
      </c>
      <c r="U746" s="19">
        <f>YEAR(S:S)</f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6">
        <f>(((I747/60)/60)/24)+DATE(1970,1,1)</f>
        <v>41397.572280092594</v>
      </c>
      <c r="U747" s="19">
        <f>YEAR(S:S)</f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6">
        <f>(((I748/60)/60)/24)+DATE(1970,1,1)</f>
        <v>41175.165972222225</v>
      </c>
      <c r="U748" s="19">
        <f>YEAR(S:S)</f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6">
        <f>(((I749/60)/60)/24)+DATE(1970,1,1)</f>
        <v>42019.454166666663</v>
      </c>
      <c r="U749" s="19">
        <f>YEAR(S:S)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6">
        <f>(((I750/60)/60)/24)+DATE(1970,1,1)</f>
        <v>41861.846828703703</v>
      </c>
      <c r="U750" s="19">
        <f>YEAR(S:S)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6">
        <f>(((I751/60)/60)/24)+DATE(1970,1,1)</f>
        <v>42763.94131944445</v>
      </c>
      <c r="U751" s="19">
        <f>YEAR(S:S)</f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6">
        <f>(((I752/60)/60)/24)+DATE(1970,1,1)</f>
        <v>41329.878148148149</v>
      </c>
      <c r="U752" s="19">
        <f>YEAR(S:S)</f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6">
        <f>(((I753/60)/60)/24)+DATE(1970,1,1)</f>
        <v>40759.630497685182</v>
      </c>
      <c r="U753" s="19">
        <f>YEAR(S:S)</f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6">
        <f>(((I754/60)/60)/24)+DATE(1970,1,1)</f>
        <v>42659.458333333328</v>
      </c>
      <c r="U754" s="19">
        <f>YEAR(S:S)</f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6">
        <f>(((I755/60)/60)/24)+DATE(1970,1,1)</f>
        <v>42049.590173611112</v>
      </c>
      <c r="U755" s="19">
        <f>YEAR(S:S)</f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6">
        <f>(((I756/60)/60)/24)+DATE(1970,1,1)</f>
        <v>41279.749085648145</v>
      </c>
      <c r="U756" s="19">
        <f>YEAR(S:S)</f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6">
        <f>(((I757/60)/60)/24)+DATE(1970,1,1)</f>
        <v>41414.02847222222</v>
      </c>
      <c r="U757" s="19">
        <f>YEAR(S:S)</f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6">
        <f>(((I758/60)/60)/24)+DATE(1970,1,1)</f>
        <v>40651.725219907406</v>
      </c>
      <c r="U758" s="19">
        <f>YEAR(S:S)</f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6">
        <f>(((I759/60)/60)/24)+DATE(1970,1,1)</f>
        <v>41249.054560185185</v>
      </c>
      <c r="U759" s="19">
        <f>YEAR(S:S)</f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6">
        <f>(((I760/60)/60)/24)+DATE(1970,1,1)</f>
        <v>40459.836435185185</v>
      </c>
      <c r="U760" s="19">
        <f>YEAR(S:S)</f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6">
        <f>(((I761/60)/60)/24)+DATE(1970,1,1)</f>
        <v>41829.330312500002</v>
      </c>
      <c r="U761" s="19">
        <f>YEAR(S:S)</f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(((J762/60)/60)/24)+DATE(1970,1,1)</f>
        <v>42670.764039351852</v>
      </c>
      <c r="T762" s="16">
        <f>(((I762/60)/60)/24)+DATE(1970,1,1)</f>
        <v>42700.805706018517</v>
      </c>
      <c r="U762" s="19">
        <f>YEAR(S:S)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6">
        <f>(((I763/60)/60)/24)+DATE(1970,1,1)</f>
        <v>41672.751458333332</v>
      </c>
      <c r="U763" s="19">
        <f>YEAR(S:S)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(((J764/60)/60)/24)+DATE(1970,1,1)</f>
        <v>42690.858449074076</v>
      </c>
      <c r="T764" s="16">
        <f>(((I764/60)/60)/24)+DATE(1970,1,1)</f>
        <v>42708.25</v>
      </c>
      <c r="U764" s="19">
        <f>YEAR(S:S)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6">
        <f>(((I765/60)/60)/24)+DATE(1970,1,1)</f>
        <v>41501.446851851848</v>
      </c>
      <c r="U765" s="19">
        <f>YEAR(S:S)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(((J766/60)/60)/24)+DATE(1970,1,1)</f>
        <v>42227.173159722224</v>
      </c>
      <c r="T766" s="16">
        <f>(((I766/60)/60)/24)+DATE(1970,1,1)</f>
        <v>42257.173159722224</v>
      </c>
      <c r="U766" s="19">
        <f>YEAR(S:S)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6">
        <f>(((I767/60)/60)/24)+DATE(1970,1,1)</f>
        <v>41931.542638888888</v>
      </c>
      <c r="U767" s="19">
        <f>YEAR(S:S)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(((J768/60)/60)/24)+DATE(1970,1,1)</f>
        <v>42021.783368055556</v>
      </c>
      <c r="T768" s="16">
        <f>(((I768/60)/60)/24)+DATE(1970,1,1)</f>
        <v>42051.783368055556</v>
      </c>
      <c r="U768" s="19">
        <f>YEAR(S:S)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6">
        <f>(((I769/60)/60)/24)+DATE(1970,1,1)</f>
        <v>42145.143634259264</v>
      </c>
      <c r="U769" s="19">
        <f>YEAR(S:S)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(((J770/60)/60)/24)+DATE(1970,1,1)</f>
        <v>41594.207060185188</v>
      </c>
      <c r="T770" s="16">
        <f>(((I770/60)/60)/24)+DATE(1970,1,1)</f>
        <v>41624.207060185188</v>
      </c>
      <c r="U770" s="19">
        <f>YEAR(S:S)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6">
        <f>(((I771/60)/60)/24)+DATE(1970,1,1)</f>
        <v>41634.996458333335</v>
      </c>
      <c r="U771" s="19">
        <f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(((J772/60)/60)/24)+DATE(1970,1,1)</f>
        <v>41289.999641203707</v>
      </c>
      <c r="T772" s="16">
        <f>(((I772/60)/60)/24)+DATE(1970,1,1)</f>
        <v>41329.999641203707</v>
      </c>
      <c r="U772" s="19">
        <f>YEAR(S:S)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6">
        <f>(((I773/60)/60)/24)+DATE(1970,1,1)</f>
        <v>42399.824097222227</v>
      </c>
      <c r="U773" s="19">
        <f>YEAR(S:S)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6">
        <f>(((I774/60)/60)/24)+DATE(1970,1,1)</f>
        <v>40118.165972222225</v>
      </c>
      <c r="U774" s="19">
        <f>YEAR(S:S)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6">
        <f>(((I775/60)/60)/24)+DATE(1970,1,1)</f>
        <v>42134.959027777775</v>
      </c>
      <c r="U775" s="19">
        <f>YEAR(S:S)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6">
        <f>(((I776/60)/60)/24)+DATE(1970,1,1)</f>
        <v>41693.780300925922</v>
      </c>
      <c r="U776" s="19">
        <f>YEAR(S:S)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6">
        <f>(((I777/60)/60)/24)+DATE(1970,1,1)</f>
        <v>40893.060127314813</v>
      </c>
      <c r="U777" s="19">
        <f>YEAR(S:S)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6">
        <f>(((I778/60)/60)/24)+DATE(1970,1,1)</f>
        <v>42288.208333333328</v>
      </c>
      <c r="U778" s="19">
        <f>YEAR(S:S)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6">
        <f>(((I779/60)/60)/24)+DATE(1970,1,1)</f>
        <v>41486.981215277774</v>
      </c>
      <c r="U779" s="19">
        <f>YEAR(S:S)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6">
        <f>(((I780/60)/60)/24)+DATE(1970,1,1)</f>
        <v>41759.702314814815</v>
      </c>
      <c r="U780" s="19">
        <f>YEAR(S:S)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6">
        <f>(((I781/60)/60)/24)+DATE(1970,1,1)</f>
        <v>40466.166666666664</v>
      </c>
      <c r="U781" s="19">
        <f>YEAR(S:S)</f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6">
        <f>(((I782/60)/60)/24)+DATE(1970,1,1)</f>
        <v>40666.673900462964</v>
      </c>
      <c r="U782" s="19">
        <f>YEAR(S:S)</f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6">
        <f>(((I783/60)/60)/24)+DATE(1970,1,1)</f>
        <v>41433.000856481485</v>
      </c>
      <c r="U783" s="19">
        <f>YEAR(S:S)</f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6">
        <f>(((I784/60)/60)/24)+DATE(1970,1,1)</f>
        <v>41146.758125</v>
      </c>
      <c r="U784" s="19">
        <f>YEAR(S:S)</f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6">
        <f>(((I785/60)/60)/24)+DATE(1970,1,1)</f>
        <v>41026.916666666664</v>
      </c>
      <c r="U785" s="19">
        <f>YEAR(S:S)</f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6">
        <f>(((I786/60)/60)/24)+DATE(1970,1,1)</f>
        <v>41715.107858796298</v>
      </c>
      <c r="U786" s="19">
        <f>YEAR(S:S)</f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6">
        <f>(((I787/60)/60)/24)+DATE(1970,1,1)</f>
        <v>41333.593923611108</v>
      </c>
      <c r="U787" s="19">
        <f>YEAR(S:S)</f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6">
        <f>(((I788/60)/60)/24)+DATE(1970,1,1)</f>
        <v>41040.657638888886</v>
      </c>
      <c r="U788" s="19">
        <f>YEAR(S:S)</f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6">
        <f>(((I789/60)/60)/24)+DATE(1970,1,1)</f>
        <v>41579.627615740741</v>
      </c>
      <c r="U789" s="19">
        <f>YEAR(S:S)</f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6">
        <f>(((I790/60)/60)/24)+DATE(1970,1,1)</f>
        <v>41097.165972222225</v>
      </c>
      <c r="U790" s="19">
        <f>YEAR(S:S)</f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6">
        <f>(((I791/60)/60)/24)+DATE(1970,1,1)</f>
        <v>41295.332638888889</v>
      </c>
      <c r="U791" s="19">
        <f>YEAR(S:S)</f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6">
        <f>(((I792/60)/60)/24)+DATE(1970,1,1)</f>
        <v>41306.047905092593</v>
      </c>
      <c r="U792" s="19">
        <f>YEAR(S:S)</f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6">
        <f>(((I793/60)/60)/24)+DATE(1970,1,1)</f>
        <v>41591.249305555553</v>
      </c>
      <c r="U793" s="19">
        <f>YEAR(S:S)</f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6">
        <f>(((I794/60)/60)/24)+DATE(1970,1,1)</f>
        <v>41585.915312500001</v>
      </c>
      <c r="U794" s="19">
        <f>YEAR(S:S)</f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6">
        <f>(((I795/60)/60)/24)+DATE(1970,1,1)</f>
        <v>41458.207638888889</v>
      </c>
      <c r="U795" s="19">
        <f>YEAR(S:S)</f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6">
        <f>(((I796/60)/60)/24)+DATE(1970,1,1)</f>
        <v>40791.712500000001</v>
      </c>
      <c r="U796" s="19">
        <f>YEAR(S:S)</f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6">
        <f>(((I797/60)/60)/24)+DATE(1970,1,1)</f>
        <v>41006.207638888889</v>
      </c>
      <c r="U797" s="19">
        <f>YEAR(S:S)</f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6">
        <f>(((I798/60)/60)/24)+DATE(1970,1,1)</f>
        <v>41532.881944444445</v>
      </c>
      <c r="U798" s="19">
        <f>YEAR(S:S)</f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6">
        <f>(((I799/60)/60)/24)+DATE(1970,1,1)</f>
        <v>41028.166666666664</v>
      </c>
      <c r="U799" s="19">
        <f>YEAR(S:S)</f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6">
        <f>(((I800/60)/60)/24)+DATE(1970,1,1)</f>
        <v>41912.590127314819</v>
      </c>
      <c r="U800" s="19">
        <f>YEAR(S:S)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6">
        <f>(((I801/60)/60)/24)+DATE(1970,1,1)</f>
        <v>41026.667199074072</v>
      </c>
      <c r="U801" s="19">
        <f>YEAR(S:S)</f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6">
        <f>(((I802/60)/60)/24)+DATE(1970,1,1)</f>
        <v>41893.433495370373</v>
      </c>
      <c r="U802" s="19">
        <f>YEAR(S:S)</f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6">
        <f>(((I803/60)/60)/24)+DATE(1970,1,1)</f>
        <v>40725.795370370368</v>
      </c>
      <c r="U803" s="19">
        <f>YEAR(S:S)</f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6">
        <f>(((I804/60)/60)/24)+DATE(1970,1,1)</f>
        <v>41169.170138888891</v>
      </c>
      <c r="U804" s="19">
        <f>YEAR(S:S)</f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6">
        <f>(((I805/60)/60)/24)+DATE(1970,1,1)</f>
        <v>40692.041666666664</v>
      </c>
      <c r="U805" s="19">
        <f>YEAR(S:S)</f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6">
        <f>(((I806/60)/60)/24)+DATE(1970,1,1)</f>
        <v>40747.165972222225</v>
      </c>
      <c r="U806" s="19">
        <f>YEAR(S:S)</f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6">
        <f>(((I807/60)/60)/24)+DATE(1970,1,1)</f>
        <v>40740.958333333336</v>
      </c>
      <c r="U807" s="19">
        <f>YEAR(S:S)</f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6">
        <f>(((I808/60)/60)/24)+DATE(1970,1,1)</f>
        <v>40793.691423611112</v>
      </c>
      <c r="U808" s="19">
        <f>YEAR(S:S)</f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6">
        <f>(((I809/60)/60)/24)+DATE(1970,1,1)</f>
        <v>42795.083333333328</v>
      </c>
      <c r="U809" s="19">
        <f>YEAR(S:S)</f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6">
        <f>(((I810/60)/60)/24)+DATE(1970,1,1)</f>
        <v>41995.207638888889</v>
      </c>
      <c r="U810" s="19">
        <f>YEAR(S:S)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6">
        <f>(((I811/60)/60)/24)+DATE(1970,1,1)</f>
        <v>41658.833680555559</v>
      </c>
      <c r="U811" s="19">
        <f>YEAR(S:S)</f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6">
        <f>(((I812/60)/60)/24)+DATE(1970,1,1)</f>
        <v>41153.056273148148</v>
      </c>
      <c r="U812" s="19">
        <f>YEAR(S:S)</f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6">
        <f>(((I813/60)/60)/24)+DATE(1970,1,1)</f>
        <v>41465.702777777777</v>
      </c>
      <c r="U813" s="19">
        <f>YEAR(S:S)</f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6">
        <f>(((I814/60)/60)/24)+DATE(1970,1,1)</f>
        <v>41334.581944444442</v>
      </c>
      <c r="U814" s="19">
        <f>YEAR(S:S)</f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6">
        <f>(((I815/60)/60)/24)+DATE(1970,1,1)</f>
        <v>41110.960243055553</v>
      </c>
      <c r="U815" s="19">
        <f>YEAR(S:S)</f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6">
        <f>(((I816/60)/60)/24)+DATE(1970,1,1)</f>
        <v>40694.75277777778</v>
      </c>
      <c r="U816" s="19">
        <f>YEAR(S:S)</f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6">
        <f>(((I817/60)/60)/24)+DATE(1970,1,1)</f>
        <v>41944.917858796296</v>
      </c>
      <c r="U817" s="19">
        <f>YEAR(S:S)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6">
        <f>(((I818/60)/60)/24)+DATE(1970,1,1)</f>
        <v>41373.270833333336</v>
      </c>
      <c r="U818" s="19">
        <f>YEAR(S:S)</f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6">
        <f>(((I819/60)/60)/24)+DATE(1970,1,1)</f>
        <v>40979.207638888889</v>
      </c>
      <c r="U819" s="19">
        <f>YEAR(S:S)</f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6">
        <f>(((I820/60)/60)/24)+DATE(1970,1,1)</f>
        <v>41128.709027777775</v>
      </c>
      <c r="U820" s="19">
        <f>YEAR(S:S)</f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6">
        <f>(((I821/60)/60)/24)+DATE(1970,1,1)</f>
        <v>41629.197222222225</v>
      </c>
      <c r="U821" s="19">
        <f>YEAR(S:S)</f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6">
        <f>(((I822/60)/60)/24)+DATE(1970,1,1)</f>
        <v>41799.208333333336</v>
      </c>
      <c r="U822" s="19">
        <f>YEAR(S:S)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6">
        <f>(((I823/60)/60)/24)+DATE(1970,1,1)</f>
        <v>42128.167361111111</v>
      </c>
      <c r="U823" s="19">
        <f>YEAR(S:S)</f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6">
        <f>(((I824/60)/60)/24)+DATE(1970,1,1)</f>
        <v>41187.947337962964</v>
      </c>
      <c r="U824" s="19">
        <f>YEAR(S:S)</f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6">
        <f>(((I825/60)/60)/24)+DATE(1970,1,1)</f>
        <v>42085.931157407409</v>
      </c>
      <c r="U825" s="19">
        <f>YEAR(S:S)</f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6">
        <f>(((I826/60)/60)/24)+DATE(1970,1,1)</f>
        <v>40286.290972222225</v>
      </c>
      <c r="U826" s="19">
        <f>YEAR(S:S)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6">
        <f>(((I827/60)/60)/24)+DATE(1970,1,1)</f>
        <v>41211.306527777779</v>
      </c>
      <c r="U827" s="19">
        <f>YEAR(S:S)</f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6">
        <f>(((I828/60)/60)/24)+DATE(1970,1,1)</f>
        <v>40993.996874999997</v>
      </c>
      <c r="U828" s="19">
        <f>YEAR(S:S)</f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6">
        <f>(((I829/60)/60)/24)+DATE(1970,1,1)</f>
        <v>40953.825694444444</v>
      </c>
      <c r="U829" s="19">
        <f>YEAR(S:S)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6">
        <f>(((I830/60)/60)/24)+DATE(1970,1,1)</f>
        <v>41085.683333333334</v>
      </c>
      <c r="U830" s="19">
        <f>YEAR(S:S)</f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6">
        <f>(((I831/60)/60)/24)+DATE(1970,1,1)</f>
        <v>42564.801388888889</v>
      </c>
      <c r="U831" s="19">
        <f>YEAR(S:S)</f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6">
        <f>(((I832/60)/60)/24)+DATE(1970,1,1)</f>
        <v>41355.484085648146</v>
      </c>
      <c r="U832" s="19">
        <f>YEAR(S:S)</f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6">
        <f>(((I833/60)/60)/24)+DATE(1970,1,1)</f>
        <v>41026.646921296298</v>
      </c>
      <c r="U833" s="19">
        <f>YEAR(S:S)</f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6">
        <f>(((I834/60)/60)/24)+DATE(1970,1,1)</f>
        <v>40929.342361111114</v>
      </c>
      <c r="U834" s="19">
        <f>YEAR(S:S)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6">
        <f>(((I835/60)/60)/24)+DATE(1970,1,1)</f>
        <v>41748.878182870372</v>
      </c>
      <c r="U835" s="19">
        <f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6">
        <f>(((I836/60)/60)/24)+DATE(1970,1,1)</f>
        <v>41456.165972222225</v>
      </c>
      <c r="U836" s="19">
        <f>YEAR(S:S)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6">
        <f>(((I837/60)/60)/24)+DATE(1970,1,1)</f>
        <v>41048.125</v>
      </c>
      <c r="U837" s="19">
        <f>YEAR(S:S)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6">
        <f>(((I838/60)/60)/24)+DATE(1970,1,1)</f>
        <v>41554.056921296295</v>
      </c>
      <c r="U838" s="19">
        <f>YEAR(S:S)</f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6">
        <f>(((I839/60)/60)/24)+DATE(1970,1,1)</f>
        <v>41760.998402777775</v>
      </c>
      <c r="U839" s="19">
        <f>YEAR(S:S)</f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6">
        <f>(((I840/60)/60)/24)+DATE(1970,1,1)</f>
        <v>40925.897974537038</v>
      </c>
      <c r="U840" s="19">
        <f>YEAR(S:S)</f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6">
        <f>(((I841/60)/60)/24)+DATE(1970,1,1)</f>
        <v>41174.763379629629</v>
      </c>
      <c r="U841" s="19">
        <f>YEAR(S:S)</f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6">
        <f>(((I842/60)/60)/24)+DATE(1970,1,1)</f>
        <v>42637.226701388892</v>
      </c>
      <c r="U842" s="19">
        <f>YEAR(S:S)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6">
        <f>(((I843/60)/60)/24)+DATE(1970,1,1)</f>
        <v>41953.88035879629</v>
      </c>
      <c r="U843" s="19">
        <f>YEAR(S:S)</f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6">
        <f>(((I844/60)/60)/24)+DATE(1970,1,1)</f>
        <v>41561.165972222225</v>
      </c>
      <c r="U844" s="19">
        <f>YEAR(S:S)</f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6">
        <f>(((I845/60)/60)/24)+DATE(1970,1,1)</f>
        <v>42712.333333333328</v>
      </c>
      <c r="U845" s="19">
        <f>YEAR(S:S)</f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6">
        <f>(((I846/60)/60)/24)+DATE(1970,1,1)</f>
        <v>41944.207638888889</v>
      </c>
      <c r="U846" s="19">
        <f>YEAR(S:S)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6">
        <f>(((I847/60)/60)/24)+DATE(1970,1,1)</f>
        <v>42618.165972222225</v>
      </c>
      <c r="U847" s="19">
        <f>YEAR(S:S)</f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6">
        <f>(((I848/60)/60)/24)+DATE(1970,1,1)</f>
        <v>41708.583333333336</v>
      </c>
      <c r="U848" s="19">
        <f>YEAR(S:S)</f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6">
        <f>(((I849/60)/60)/24)+DATE(1970,1,1)</f>
        <v>42195.79833333334</v>
      </c>
      <c r="U849" s="19">
        <f>YEAR(S:S)</f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6">
        <f>(((I850/60)/60)/24)+DATE(1970,1,1)</f>
        <v>42108.792048611111</v>
      </c>
      <c r="U850" s="19">
        <f>YEAR(S:S)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6">
        <f>(((I851/60)/60)/24)+DATE(1970,1,1)</f>
        <v>42079.107222222221</v>
      </c>
      <c r="U851" s="19">
        <f>YEAR(S:S)</f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6">
        <f>(((I852/60)/60)/24)+DATE(1970,1,1)</f>
        <v>42485.207638888889</v>
      </c>
      <c r="U852" s="19">
        <f>YEAR(S:S)</f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6">
        <f>(((I853/60)/60)/24)+DATE(1970,1,1)</f>
        <v>42582.822916666672</v>
      </c>
      <c r="U853" s="19">
        <f>YEAR(S:S)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6">
        <f>(((I854/60)/60)/24)+DATE(1970,1,1)</f>
        <v>42667.875</v>
      </c>
      <c r="U854" s="19">
        <f>YEAR(S:S)</f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6">
        <f>(((I855/60)/60)/24)+DATE(1970,1,1)</f>
        <v>42051.832280092596</v>
      </c>
      <c r="U855" s="19">
        <f>YEAR(S:S)</f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6">
        <f>(((I856/60)/60)/24)+DATE(1970,1,1)</f>
        <v>42732.212337962963</v>
      </c>
      <c r="U856" s="19">
        <f>YEAR(S:S)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6">
        <f>(((I857/60)/60)/24)+DATE(1970,1,1)</f>
        <v>42575.125196759262</v>
      </c>
      <c r="U857" s="19">
        <f>YEAR(S:S)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6">
        <f>(((I858/60)/60)/24)+DATE(1970,1,1)</f>
        <v>42668.791666666672</v>
      </c>
      <c r="U858" s="19">
        <f>YEAR(S:S)</f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6">
        <f>(((I859/60)/60)/24)+DATE(1970,1,1)</f>
        <v>42333.623043981483</v>
      </c>
      <c r="U859" s="19">
        <f>YEAR(S:S)</f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6">
        <f>(((I860/60)/60)/24)+DATE(1970,1,1)</f>
        <v>42109.957638888889</v>
      </c>
      <c r="U860" s="19">
        <f>YEAR(S:S)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6">
        <f>(((I861/60)/60)/24)+DATE(1970,1,1)</f>
        <v>42159</v>
      </c>
      <c r="U861" s="19">
        <f>YEAR(S:S)</f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6">
        <f>(((I862/60)/60)/24)+DATE(1970,1,1)</f>
        <v>41600.524456018517</v>
      </c>
      <c r="U862" s="19">
        <f>YEAR(S:S)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6">
        <f>(((I863/60)/60)/24)+DATE(1970,1,1)</f>
        <v>42629.965324074074</v>
      </c>
      <c r="U863" s="19">
        <f>YEAR(S:S)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6">
        <f>(((I864/60)/60)/24)+DATE(1970,1,1)</f>
        <v>41589.596620370372</v>
      </c>
      <c r="U864" s="19">
        <f>YEAR(S:S)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6">
        <f>(((I865/60)/60)/24)+DATE(1970,1,1)</f>
        <v>40951.117662037039</v>
      </c>
      <c r="U865" s="19">
        <f>YEAR(S:S)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6">
        <f>(((I866/60)/60)/24)+DATE(1970,1,1)</f>
        <v>41563.415972222225</v>
      </c>
      <c r="U866" s="19">
        <f>YEAR(S:S)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6">
        <f>(((I867/60)/60)/24)+DATE(1970,1,1)</f>
        <v>41290.77311342593</v>
      </c>
      <c r="U867" s="19">
        <f>YEAR(S:S)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6">
        <f>(((I868/60)/60)/24)+DATE(1970,1,1)</f>
        <v>42063.631944444445</v>
      </c>
      <c r="U868" s="19">
        <f>YEAR(S:S)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6">
        <f>(((I869/60)/60)/24)+DATE(1970,1,1)</f>
        <v>40148.207638888889</v>
      </c>
      <c r="U869" s="19">
        <f>YEAR(S:S)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6">
        <f>(((I870/60)/60)/24)+DATE(1970,1,1)</f>
        <v>41646.027754629627</v>
      </c>
      <c r="U870" s="19">
        <f>YEAR(S:S)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6">
        <f>(((I871/60)/60)/24)+DATE(1970,1,1)</f>
        <v>41372.803900462961</v>
      </c>
      <c r="U871" s="19">
        <f>YEAR(S:S)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6">
        <f>(((I872/60)/60)/24)+DATE(1970,1,1)</f>
        <v>41518.022256944445</v>
      </c>
      <c r="U872" s="19">
        <f>YEAR(S:S)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6">
        <f>(((I873/60)/60)/24)+DATE(1970,1,1)</f>
        <v>41607.602951388886</v>
      </c>
      <c r="U873" s="19">
        <f>YEAR(S:S)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6">
        <f>(((I874/60)/60)/24)+DATE(1970,1,1)</f>
        <v>40612.825543981482</v>
      </c>
      <c r="U874" s="19">
        <f>YEAR(S:S)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6">
        <f>(((I875/60)/60)/24)+DATE(1970,1,1)</f>
        <v>41224.208796296298</v>
      </c>
      <c r="U875" s="19">
        <f>YEAR(S:S)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6">
        <f>(((I876/60)/60)/24)+DATE(1970,1,1)</f>
        <v>41398.583726851852</v>
      </c>
      <c r="U876" s="19">
        <f>YEAR(S:S)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(((J877/60)/60)/24)+DATE(1970,1,1)</f>
        <v>42248.723738425921</v>
      </c>
      <c r="T877" s="16">
        <f>(((I877/60)/60)/24)+DATE(1970,1,1)</f>
        <v>42268.723738425921</v>
      </c>
      <c r="U877" s="19">
        <f>YEAR(S:S)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6">
        <f>(((I878/60)/60)/24)+DATE(1970,1,1)</f>
        <v>41309.496840277774</v>
      </c>
      <c r="U878" s="19">
        <f>YEAR(S:S)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6">
        <f>(((I879/60)/60)/24)+DATE(1970,1,1)</f>
        <v>41627.788888888892</v>
      </c>
      <c r="U879" s="19">
        <f>YEAR(S:S)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6">
        <f>(((I880/60)/60)/24)+DATE(1970,1,1)</f>
        <v>40535.232916666668</v>
      </c>
      <c r="U880" s="19">
        <f>YEAR(S:S)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6">
        <f>(((I881/60)/60)/24)+DATE(1970,1,1)</f>
        <v>41058.829918981479</v>
      </c>
      <c r="U881" s="19">
        <f>YEAR(S:S)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6">
        <f>(((I882/60)/60)/24)+DATE(1970,1,1)</f>
        <v>41212.32104166667</v>
      </c>
      <c r="U882" s="19">
        <f>YEAR(S:S)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6">
        <f>(((I883/60)/60)/24)+DATE(1970,1,1)</f>
        <v>40922.25099537037</v>
      </c>
      <c r="U883" s="19">
        <f>YEAR(S:S)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6">
        <f>(((I884/60)/60)/24)+DATE(1970,1,1)</f>
        <v>40792.860532407409</v>
      </c>
      <c r="U884" s="19">
        <f>YEAR(S:S)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6">
        <f>(((I885/60)/60)/24)+DATE(1970,1,1)</f>
        <v>42431.935590277775</v>
      </c>
      <c r="U885" s="19">
        <f>YEAR(S:S)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6">
        <f>(((I886/60)/60)/24)+DATE(1970,1,1)</f>
        <v>41041.104861111111</v>
      </c>
      <c r="U886" s="19">
        <f>YEAR(S:S)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6">
        <f>(((I887/60)/60)/24)+DATE(1970,1,1)</f>
        <v>42734.941099537042</v>
      </c>
      <c r="U887" s="19">
        <f>YEAR(S:S)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6">
        <f>(((I888/60)/60)/24)+DATE(1970,1,1)</f>
        <v>42628.870520833334</v>
      </c>
      <c r="U888" s="19">
        <f>YEAR(S:S)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(((J889/60)/60)/24)+DATE(1970,1,1)</f>
        <v>41026.958969907406</v>
      </c>
      <c r="T889" s="16">
        <f>(((I889/60)/60)/24)+DATE(1970,1,1)</f>
        <v>41056.958969907406</v>
      </c>
      <c r="U889" s="19">
        <f>YEAR(S:S)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6">
        <f>(((I890/60)/60)/24)+DATE(1970,1,1)</f>
        <v>40787.25</v>
      </c>
      <c r="U890" s="19">
        <f>YEAR(S:S)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6">
        <f>(((I891/60)/60)/24)+DATE(1970,1,1)</f>
        <v>41917.784062500003</v>
      </c>
      <c r="U891" s="19">
        <f>YEAR(S:S)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6">
        <f>(((I892/60)/60)/24)+DATE(1970,1,1)</f>
        <v>41599.740497685183</v>
      </c>
      <c r="U892" s="19">
        <f>YEAR(S:S)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6">
        <f>(((I893/60)/60)/24)+DATE(1970,1,1)</f>
        <v>41872.031597222223</v>
      </c>
      <c r="U893" s="19">
        <f>YEAR(S:S)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6">
        <f>(((I894/60)/60)/24)+DATE(1970,1,1)</f>
        <v>40391.166666666664</v>
      </c>
      <c r="U894" s="19">
        <f>YEAR(S:S)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6">
        <f>(((I895/60)/60)/24)+DATE(1970,1,1)</f>
        <v>42095.856053240743</v>
      </c>
      <c r="U895" s="19">
        <f>YEAR(S:S)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6">
        <f>(((I896/60)/60)/24)+DATE(1970,1,1)</f>
        <v>42526.981597222228</v>
      </c>
      <c r="U896" s="19">
        <f>YEAR(S:S)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6">
        <f>(((I897/60)/60)/24)+DATE(1970,1,1)</f>
        <v>40476.127650462964</v>
      </c>
      <c r="U897" s="19">
        <f>YEAR(S:S)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6">
        <f>(((I898/60)/60)/24)+DATE(1970,1,1)</f>
        <v>42244.166666666672</v>
      </c>
      <c r="U898" s="19">
        <f>YEAR(S:S)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(((J899/60)/60)/24)+DATE(1970,1,1)</f>
        <v>41211.688750000001</v>
      </c>
      <c r="T899" s="16">
        <f>(((I899/60)/60)/24)+DATE(1970,1,1)</f>
        <v>41241.730416666665</v>
      </c>
      <c r="U899" s="19">
        <f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6">
        <f>(((I900/60)/60)/24)+DATE(1970,1,1)</f>
        <v>40923.758217592593</v>
      </c>
      <c r="U900" s="19">
        <f>YEAR(S:S)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6">
        <f>(((I901/60)/60)/24)+DATE(1970,1,1)</f>
        <v>40691.099097222221</v>
      </c>
      <c r="U901" s="19">
        <f>YEAR(S:S)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6">
        <f>(((I902/60)/60)/24)+DATE(1970,1,1)</f>
        <v>42459.807893518519</v>
      </c>
      <c r="U902" s="19">
        <f>YEAR(S:S)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(((J903/60)/60)/24)+DATE(1970,1,1)</f>
        <v>40291.81150462963</v>
      </c>
      <c r="T903" s="16">
        <f>(((I903/60)/60)/24)+DATE(1970,1,1)</f>
        <v>40337.799305555556</v>
      </c>
      <c r="U903" s="19">
        <f>YEAR(S:S)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6">
        <f>(((I904/60)/60)/24)+DATE(1970,1,1)</f>
        <v>41881.645833333336</v>
      </c>
      <c r="U904" s="19">
        <f>YEAR(S:S)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6">
        <f>(((I905/60)/60)/24)+DATE(1970,1,1)</f>
        <v>41175.100694444445</v>
      </c>
      <c r="U905" s="19">
        <f>YEAR(S:S)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6">
        <f>(((I906/60)/60)/24)+DATE(1970,1,1)</f>
        <v>42372.080289351856</v>
      </c>
      <c r="U906" s="19">
        <f>YEAR(S:S)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6">
        <f>(((I907/60)/60)/24)+DATE(1970,1,1)</f>
        <v>40567.239884259259</v>
      </c>
      <c r="U907" s="19">
        <f>YEAR(S:S)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(((J908/60)/60)/24)+DATE(1970,1,1)</f>
        <v>41681.189699074072</v>
      </c>
      <c r="T908" s="16">
        <f>(((I908/60)/60)/24)+DATE(1970,1,1)</f>
        <v>41711.148032407407</v>
      </c>
      <c r="U908" s="19">
        <f>YEAR(S:S)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(((J909/60)/60)/24)+DATE(1970,1,1)</f>
        <v>40767.192395833335</v>
      </c>
      <c r="T909" s="16">
        <f>(((I909/60)/60)/24)+DATE(1970,1,1)</f>
        <v>40797.192395833335</v>
      </c>
      <c r="U909" s="19">
        <f>YEAR(S:S)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(((J910/60)/60)/24)+DATE(1970,1,1)</f>
        <v>40340.801562499997</v>
      </c>
      <c r="T910" s="16">
        <f>(((I910/60)/60)/24)+DATE(1970,1,1)</f>
        <v>40386.207638888889</v>
      </c>
      <c r="U910" s="19">
        <f>YEAR(S:S)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6">
        <f>(((I911/60)/60)/24)+DATE(1970,1,1)</f>
        <v>41113.166666666664</v>
      </c>
      <c r="U911" s="19">
        <f>YEAR(S:S)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6">
        <f>(((I912/60)/60)/24)+DATE(1970,1,1)</f>
        <v>42797.545358796298</v>
      </c>
      <c r="U912" s="19">
        <f>YEAR(S:S)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(((J913/60)/60)/24)+DATE(1970,1,1)</f>
        <v>41642.005150462966</v>
      </c>
      <c r="T913" s="16">
        <f>(((I913/60)/60)/24)+DATE(1970,1,1)</f>
        <v>41663.005150462966</v>
      </c>
      <c r="U913" s="19">
        <f>YEAR(S:S)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6">
        <f>(((I914/60)/60)/24)+DATE(1970,1,1)</f>
        <v>41254.151006944441</v>
      </c>
      <c r="U914" s="19">
        <f>YEAR(S:S)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6">
        <f>(((I915/60)/60)/24)+DATE(1970,1,1)</f>
        <v>41034.139108796298</v>
      </c>
      <c r="U915" s="19">
        <f>YEAR(S:S)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(((J916/60)/60)/24)+DATE(1970,1,1)</f>
        <v>41116.763275462967</v>
      </c>
      <c r="T916" s="16">
        <f>(((I916/60)/60)/24)+DATE(1970,1,1)</f>
        <v>41146.763275462967</v>
      </c>
      <c r="U916" s="19">
        <f>YEAR(S:S)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6">
        <f>(((I917/60)/60)/24)+DATE(1970,1,1)</f>
        <v>40969.207638888889</v>
      </c>
      <c r="U917" s="19">
        <f>YEAR(S:S)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(((J918/60)/60)/24)+DATE(1970,1,1)</f>
        <v>40434.853402777779</v>
      </c>
      <c r="T918" s="16">
        <f>(((I918/60)/60)/24)+DATE(1970,1,1)</f>
        <v>40473.208333333336</v>
      </c>
      <c r="U918" s="19">
        <f>YEAR(S:S)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6">
        <f>(((I919/60)/60)/24)+DATE(1970,1,1)</f>
        <v>41834.104166666664</v>
      </c>
      <c r="U919" s="19">
        <f>YEAR(S:S)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6">
        <f>(((I920/60)/60)/24)+DATE(1970,1,1)</f>
        <v>41974.957881944443</v>
      </c>
      <c r="U920" s="19">
        <f>YEAR(S:S)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6">
        <f>(((I921/60)/60)/24)+DATE(1970,1,1)</f>
        <v>41262.641724537039</v>
      </c>
      <c r="U921" s="19">
        <f>YEAR(S:S)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(((J922/60)/60)/24)+DATE(1970,1,1)</f>
        <v>41562.67155092593</v>
      </c>
      <c r="T922" s="16">
        <f>(((I922/60)/60)/24)+DATE(1970,1,1)</f>
        <v>41592.713217592594</v>
      </c>
      <c r="U922" s="19">
        <f>YEAR(S:S)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6">
        <f>(((I923/60)/60)/24)+DATE(1970,1,1)</f>
        <v>40889.212685185186</v>
      </c>
      <c r="U923" s="19">
        <f>YEAR(S:S)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6">
        <f>(((I924/60)/60)/24)+DATE(1970,1,1)</f>
        <v>41913.530011574076</v>
      </c>
      <c r="U924" s="19">
        <f>YEAR(S:S)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6">
        <f>(((I925/60)/60)/24)+DATE(1970,1,1)</f>
        <v>41965.001423611116</v>
      </c>
      <c r="U925" s="19">
        <f>YEAR(S:S)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6">
        <f>(((I926/60)/60)/24)+DATE(1970,1,1)</f>
        <v>41318.942928240744</v>
      </c>
      <c r="U926" s="19">
        <f>YEAR(S:S)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6">
        <f>(((I927/60)/60)/24)+DATE(1970,1,1)</f>
        <v>41605.922581018516</v>
      </c>
      <c r="U927" s="19">
        <f>YEAR(S:S)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(((J928/60)/60)/24)+DATE(1970,1,1)</f>
        <v>40338.02002314815</v>
      </c>
      <c r="T928" s="16">
        <f>(((I928/60)/60)/24)+DATE(1970,1,1)</f>
        <v>40367.944444444445</v>
      </c>
      <c r="U928" s="19">
        <f>YEAR(S:S)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(((J929/60)/60)/24)+DATE(1970,1,1)</f>
        <v>41013.822858796295</v>
      </c>
      <c r="T929" s="16">
        <f>(((I929/60)/60)/24)+DATE(1970,1,1)</f>
        <v>41043.822858796295</v>
      </c>
      <c r="U929" s="19">
        <f>YEAR(S:S)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6">
        <f>(((I930/60)/60)/24)+DATE(1970,1,1)</f>
        <v>41231</v>
      </c>
      <c r="U930" s="19">
        <f>YEAR(S:S)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(((J931/60)/60)/24)+DATE(1970,1,1)</f>
        <v>40978.238067129627</v>
      </c>
      <c r="T931" s="16">
        <f>(((I931/60)/60)/24)+DATE(1970,1,1)</f>
        <v>41008.196400462963</v>
      </c>
      <c r="U931" s="19">
        <f>YEAR(S:S)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6">
        <f>(((I932/60)/60)/24)+DATE(1970,1,1)</f>
        <v>40354.897222222222</v>
      </c>
      <c r="U932" s="19">
        <f>YEAR(S:S)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6">
        <f>(((I933/60)/60)/24)+DATE(1970,1,1)</f>
        <v>41714.916666666664</v>
      </c>
      <c r="U933" s="19">
        <f>YEAR(S:S)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6">
        <f>(((I934/60)/60)/24)+DATE(1970,1,1)</f>
        <v>41355.927604166667</v>
      </c>
      <c r="U934" s="19">
        <f>YEAR(S:S)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6">
        <f>(((I935/60)/60)/24)+DATE(1970,1,1)</f>
        <v>41771.169085648151</v>
      </c>
      <c r="U935" s="19">
        <f>YEAR(S:S)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6">
        <f>(((I936/60)/60)/24)+DATE(1970,1,1)</f>
        <v>41763.25</v>
      </c>
      <c r="U936" s="19">
        <f>YEAR(S:S)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6">
        <f>(((I937/60)/60)/24)+DATE(1970,1,1)</f>
        <v>42398.333668981482</v>
      </c>
      <c r="U937" s="19">
        <f>YEAR(S:S)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(((J938/60)/60)/24)+DATE(1970,1,1)</f>
        <v>40883.024178240739</v>
      </c>
      <c r="T938" s="16">
        <f>(((I938/60)/60)/24)+DATE(1970,1,1)</f>
        <v>40926.833333333336</v>
      </c>
      <c r="U938" s="19">
        <f>YEAR(S:S)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6">
        <f>(((I939/60)/60)/24)+DATE(1970,1,1)</f>
        <v>41581.839780092596</v>
      </c>
      <c r="U939" s="19">
        <f>YEAR(S:S)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6">
        <f>(((I940/60)/60)/24)+DATE(1970,1,1)</f>
        <v>41154.479722222226</v>
      </c>
      <c r="U940" s="19">
        <f>YEAR(S:S)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6">
        <f>(((I941/60)/60)/24)+DATE(1970,1,1)</f>
        <v>41455.831944444442</v>
      </c>
      <c r="U941" s="19">
        <f>YEAR(S:S)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6">
        <f>(((I942/60)/60)/24)+DATE(1970,1,1)</f>
        <v>42227.008402777778</v>
      </c>
      <c r="U942" s="19">
        <f>YEAR(S:S)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6">
        <f>(((I943/60)/60)/24)+DATE(1970,1,1)</f>
        <v>42776.096585648149</v>
      </c>
      <c r="U943" s="19">
        <f>YEAR(S:S)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6">
        <f>(((I944/60)/60)/24)+DATE(1970,1,1)</f>
        <v>42418.843287037031</v>
      </c>
      <c r="U944" s="19">
        <f>YEAR(S:S)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6">
        <f>(((I945/60)/60)/24)+DATE(1970,1,1)</f>
        <v>42703.709548611107</v>
      </c>
      <c r="U945" s="19">
        <f>YEAR(S:S)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6">
        <f>(((I946/60)/60)/24)+DATE(1970,1,1)</f>
        <v>42478.583333333328</v>
      </c>
      <c r="U946" s="19">
        <f>YEAR(S:S)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6">
        <f>(((I947/60)/60)/24)+DATE(1970,1,1)</f>
        <v>42784.999305555553</v>
      </c>
      <c r="U947" s="19">
        <f>YEAR(S:S)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6">
        <f>(((I948/60)/60)/24)+DATE(1970,1,1)</f>
        <v>42622.750555555554</v>
      </c>
      <c r="U948" s="19">
        <f>YEAR(S:S)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(((J949/60)/60)/24)+DATE(1970,1,1)</f>
        <v>42491.781319444446</v>
      </c>
      <c r="T949" s="16">
        <f>(((I949/60)/60)/24)+DATE(1970,1,1)</f>
        <v>42551.781319444446</v>
      </c>
      <c r="U949" s="19">
        <f>YEAR(S:S)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6">
        <f>(((I950/60)/60)/24)+DATE(1970,1,1)</f>
        <v>42441.828287037039</v>
      </c>
      <c r="U950" s="19">
        <f>YEAR(S:S)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6">
        <f>(((I951/60)/60)/24)+DATE(1970,1,1)</f>
        <v>42421.043703703705</v>
      </c>
      <c r="U951" s="19">
        <f>YEAR(S:S)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6">
        <f>(((I952/60)/60)/24)+DATE(1970,1,1)</f>
        <v>42386.750706018516</v>
      </c>
      <c r="U952" s="19">
        <f>YEAR(S:S)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6">
        <f>(((I953/60)/60)/24)+DATE(1970,1,1)</f>
        <v>42525.653611111105</v>
      </c>
      <c r="U953" s="19">
        <f>YEAR(S:S)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6">
        <f>(((I954/60)/60)/24)+DATE(1970,1,1)</f>
        <v>42692.655231481483</v>
      </c>
      <c r="U954" s="19">
        <f>YEAR(S:S)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6">
        <f>(((I955/60)/60)/24)+DATE(1970,1,1)</f>
        <v>42029.164340277777</v>
      </c>
      <c r="U955" s="19">
        <f>YEAR(S:S)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6">
        <f>(((I956/60)/60)/24)+DATE(1970,1,1)</f>
        <v>42236.833784722221</v>
      </c>
      <c r="U956" s="19">
        <f>YEAR(S:S)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6">
        <f>(((I957/60)/60)/24)+DATE(1970,1,1)</f>
        <v>42626.295138888891</v>
      </c>
      <c r="U957" s="19">
        <f>YEAR(S:S)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6">
        <f>(((I958/60)/60)/24)+DATE(1970,1,1)</f>
        <v>42120.872210648144</v>
      </c>
      <c r="U958" s="19">
        <f>YEAR(S:S)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6">
        <f>(((I959/60)/60)/24)+DATE(1970,1,1)</f>
        <v>42691.594131944439</v>
      </c>
      <c r="U959" s="19">
        <f>YEAR(S:S)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6">
        <f>(((I960/60)/60)/24)+DATE(1970,1,1)</f>
        <v>42104.207638888889</v>
      </c>
      <c r="U960" s="19">
        <f>YEAR(S:S)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6">
        <f>(((I961/60)/60)/24)+DATE(1970,1,1)</f>
        <v>42023.174363425926</v>
      </c>
      <c r="U961" s="19">
        <f>YEAR(S:S)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6">
        <f>(((I962/60)/60)/24)+DATE(1970,1,1)</f>
        <v>42808.585127314815</v>
      </c>
      <c r="U962" s="19">
        <f>YEAR(S:S)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6">
        <f>(((I963/60)/60)/24)+DATE(1970,1,1)</f>
        <v>42786.791666666672</v>
      </c>
      <c r="U963" s="19">
        <f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6">
        <f>(((I964/60)/60)/24)+DATE(1970,1,1)</f>
        <v>42411.712418981479</v>
      </c>
      <c r="U964" s="19">
        <f>YEAR(S:S)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6">
        <f>(((I965/60)/60)/24)+DATE(1970,1,1)</f>
        <v>42660.635636574079</v>
      </c>
      <c r="U965" s="19">
        <f>YEAR(S:S)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6">
        <f>(((I966/60)/60)/24)+DATE(1970,1,1)</f>
        <v>42248.628692129627</v>
      </c>
      <c r="U966" s="19">
        <f>YEAR(S:S)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6">
        <f>(((I967/60)/60)/24)+DATE(1970,1,1)</f>
        <v>42669.165972222225</v>
      </c>
      <c r="U967" s="19">
        <f>YEAR(S:S)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6">
        <f>(((I968/60)/60)/24)+DATE(1970,1,1)</f>
        <v>42649.635787037041</v>
      </c>
      <c r="U968" s="19">
        <f>YEAR(S:S)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6">
        <f>(((I969/60)/60)/24)+DATE(1970,1,1)</f>
        <v>42482.21266203704</v>
      </c>
      <c r="U969" s="19">
        <f>YEAR(S:S)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6">
        <f>(((I970/60)/60)/24)+DATE(1970,1,1)</f>
        <v>41866.847615740742</v>
      </c>
      <c r="U970" s="19">
        <f>YEAR(S:S)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6">
        <f>(((I971/60)/60)/24)+DATE(1970,1,1)</f>
        <v>42775.30332175926</v>
      </c>
      <c r="U971" s="19">
        <f>YEAR(S:S)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6">
        <f>(((I972/60)/60)/24)+DATE(1970,1,1)</f>
        <v>42758.207638888889</v>
      </c>
      <c r="U972" s="19">
        <f>YEAR(S:S)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6">
        <f>(((I973/60)/60)/24)+DATE(1970,1,1)</f>
        <v>42156.709027777775</v>
      </c>
      <c r="U973" s="19">
        <f>YEAR(S:S)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6">
        <f>(((I974/60)/60)/24)+DATE(1970,1,1)</f>
        <v>41886.290972222225</v>
      </c>
      <c r="U974" s="19">
        <f>YEAR(S:S)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6">
        <f>(((I975/60)/60)/24)+DATE(1970,1,1)</f>
        <v>42317.056631944448</v>
      </c>
      <c r="U975" s="19">
        <f>YEAR(S:S)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6">
        <f>(((I976/60)/60)/24)+DATE(1970,1,1)</f>
        <v>42454.707824074074</v>
      </c>
      <c r="U976" s="19">
        <f>YEAR(S:S)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6">
        <f>(((I977/60)/60)/24)+DATE(1970,1,1)</f>
        <v>42549.696585648147</v>
      </c>
      <c r="U977" s="19">
        <f>YEAR(S:S)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6">
        <f>(((I978/60)/60)/24)+DATE(1970,1,1)</f>
        <v>42230.058993055558</v>
      </c>
      <c r="U978" s="19">
        <f>YEAR(S:S)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6">
        <f>(((I979/60)/60)/24)+DATE(1970,1,1)</f>
        <v>42421.942094907412</v>
      </c>
      <c r="U979" s="19">
        <f>YEAR(S:S)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6">
        <f>(((I980/60)/60)/24)+DATE(1970,1,1)</f>
        <v>42425.309039351851</v>
      </c>
      <c r="U980" s="19">
        <f>YEAR(S:S)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6">
        <f>(((I981/60)/60)/24)+DATE(1970,1,1)</f>
        <v>42541.790972222225</v>
      </c>
      <c r="U981" s="19">
        <f>YEAR(S:S)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6">
        <f>(((I982/60)/60)/24)+DATE(1970,1,1)</f>
        <v>41973.945856481485</v>
      </c>
      <c r="U982" s="19">
        <f>YEAR(S:S)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6">
        <f>(((I983/60)/60)/24)+DATE(1970,1,1)</f>
        <v>41860.947013888886</v>
      </c>
      <c r="U983" s="19">
        <f>YEAR(S:S)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6">
        <f>(((I984/60)/60)/24)+DATE(1970,1,1)</f>
        <v>42645.753310185188</v>
      </c>
      <c r="U984" s="19">
        <f>YEAR(S:S)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6">
        <f>(((I985/60)/60)/24)+DATE(1970,1,1)</f>
        <v>42605.870833333334</v>
      </c>
      <c r="U985" s="19">
        <f>YEAR(S:S)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6">
        <f>(((I986/60)/60)/24)+DATE(1970,1,1)</f>
        <v>42091.074166666673</v>
      </c>
      <c r="U986" s="19">
        <f>YEAR(S:S)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6">
        <f>(((I987/60)/60)/24)+DATE(1970,1,1)</f>
        <v>42369.958333333328</v>
      </c>
      <c r="U987" s="19">
        <f>YEAR(S:S)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6">
        <f>(((I988/60)/60)/24)+DATE(1970,1,1)</f>
        <v>42379</v>
      </c>
      <c r="U988" s="19">
        <f>YEAR(S:S)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6">
        <f>(((I989/60)/60)/24)+DATE(1970,1,1)</f>
        <v>41813.294560185182</v>
      </c>
      <c r="U989" s="19">
        <f>YEAR(S:S)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(((J990/60)/60)/24)+DATE(1970,1,1)</f>
        <v>42614.356770833328</v>
      </c>
      <c r="T990" s="16">
        <f>(((I990/60)/60)/24)+DATE(1970,1,1)</f>
        <v>42644.356770833328</v>
      </c>
      <c r="U990" s="19">
        <f>YEAR(S:S)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6">
        <f>(((I991/60)/60)/24)+DATE(1970,1,1)</f>
        <v>42641.933969907404</v>
      </c>
      <c r="U991" s="19">
        <f>YEAR(S:S)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6">
        <f>(((I992/60)/60)/24)+DATE(1970,1,1)</f>
        <v>41885.784305555557</v>
      </c>
      <c r="U992" s="19">
        <f>YEAR(S:S)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6">
        <f>(((I993/60)/60)/24)+DATE(1970,1,1)</f>
        <v>42563.785416666666</v>
      </c>
      <c r="U993" s="19">
        <f>YEAR(S:S)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6">
        <f>(((I994/60)/60)/24)+DATE(1970,1,1)</f>
        <v>42497.883321759262</v>
      </c>
      <c r="U994" s="19">
        <f>YEAR(S:S)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6">
        <f>(((I995/60)/60)/24)+DATE(1970,1,1)</f>
        <v>42686.208333333328</v>
      </c>
      <c r="U995" s="19">
        <f>YEAR(S:S)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6">
        <f>(((I996/60)/60)/24)+DATE(1970,1,1)</f>
        <v>41973.957638888889</v>
      </c>
      <c r="U996" s="19">
        <f>YEAR(S:S)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6">
        <f>(((I997/60)/60)/24)+DATE(1970,1,1)</f>
        <v>41972.666666666672</v>
      </c>
      <c r="U997" s="19">
        <f>YEAR(S:S)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6">
        <f>(((I998/60)/60)/24)+DATE(1970,1,1)</f>
        <v>41847.643750000003</v>
      </c>
      <c r="U998" s="19">
        <f>YEAR(S:S)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6">
        <f>(((I999/60)/60)/24)+DATE(1970,1,1)</f>
        <v>41971.144641203704</v>
      </c>
      <c r="U999" s="19">
        <f>YEAR(S:S)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6">
        <f>(((I1000/60)/60)/24)+DATE(1970,1,1)</f>
        <v>42327.210659722223</v>
      </c>
      <c r="U1000" s="19">
        <f>YEAR(S:S)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6">
        <f>(((I1001/60)/60)/24)+DATE(1970,1,1)</f>
        <v>41956.334722222222</v>
      </c>
      <c r="U1001" s="19">
        <f>YEAR(S:S)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6">
        <f>(((I1002/60)/60)/24)+DATE(1970,1,1)</f>
        <v>42809.018055555556</v>
      </c>
      <c r="U1002" s="19">
        <f>YEAR(S:S)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6">
        <f>(((I1003/60)/60)/24)+DATE(1970,1,1)</f>
        <v>42765.720057870371</v>
      </c>
      <c r="U1003" s="19">
        <f>YEAR(S:S)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6">
        <f>(((I1004/60)/60)/24)+DATE(1970,1,1)</f>
        <v>42355.249305555553</v>
      </c>
      <c r="U1004" s="19">
        <f>YEAR(S:S)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6">
        <f>(((I1005/60)/60)/24)+DATE(1970,1,1)</f>
        <v>42810.667372685188</v>
      </c>
      <c r="U1005" s="19">
        <f>YEAR(S:S)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6">
        <f>(((I1006/60)/60)/24)+DATE(1970,1,1)</f>
        <v>42418.708645833336</v>
      </c>
      <c r="U1006" s="19">
        <f>YEAR(S:S)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6">
        <f>(((I1007/60)/60)/24)+DATE(1970,1,1)</f>
        <v>42307.624803240738</v>
      </c>
      <c r="U1007" s="19">
        <f>YEAR(S:S)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6">
        <f>(((I1008/60)/60)/24)+DATE(1970,1,1)</f>
        <v>41985.299305555556</v>
      </c>
      <c r="U1008" s="19">
        <f>YEAR(S:S)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6">
        <f>(((I1009/60)/60)/24)+DATE(1970,1,1)</f>
        <v>42718.6252662037</v>
      </c>
      <c r="U1009" s="19">
        <f>YEAR(S:S)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6">
        <f>(((I1010/60)/60)/24)+DATE(1970,1,1)</f>
        <v>42732.809201388889</v>
      </c>
      <c r="U1010" s="19">
        <f>YEAR(S:S)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6">
        <f>(((I1011/60)/60)/24)+DATE(1970,1,1)</f>
        <v>42540.604699074072</v>
      </c>
      <c r="U1011" s="19">
        <f>YEAR(S:S)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6">
        <f>(((I1012/60)/60)/24)+DATE(1970,1,1)</f>
        <v>42618.124305555553</v>
      </c>
      <c r="U1012" s="19">
        <f>YEAR(S:S)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6">
        <f>(((I1013/60)/60)/24)+DATE(1970,1,1)</f>
        <v>41991.898090277777</v>
      </c>
      <c r="U1013" s="19">
        <f>YEAR(S:S)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6">
        <f>(((I1014/60)/60)/24)+DATE(1970,1,1)</f>
        <v>42759.440416666665</v>
      </c>
      <c r="U1014" s="19">
        <f>YEAR(S:S)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6">
        <f>(((I1015/60)/60)/24)+DATE(1970,1,1)</f>
        <v>42367.833333333328</v>
      </c>
      <c r="U1015" s="19">
        <f>YEAR(S:S)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6">
        <f>(((I1016/60)/60)/24)+DATE(1970,1,1)</f>
        <v>42005.002488425926</v>
      </c>
      <c r="U1016" s="19">
        <f>YEAR(S:S)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6">
        <f>(((I1017/60)/60)/24)+DATE(1970,1,1)</f>
        <v>42333.920081018514</v>
      </c>
      <c r="U1017" s="19">
        <f>YEAR(S:S)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6">
        <f>(((I1018/60)/60)/24)+DATE(1970,1,1)</f>
        <v>42467.065462962957</v>
      </c>
      <c r="U1018" s="19">
        <f>YEAR(S:S)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6">
        <f>(((I1019/60)/60)/24)+DATE(1970,1,1)</f>
        <v>42329.716840277775</v>
      </c>
      <c r="U1019" s="19">
        <f>YEAR(S:S)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6">
        <f>(((I1020/60)/60)/24)+DATE(1970,1,1)</f>
        <v>42565.492280092592</v>
      </c>
      <c r="U1020" s="19">
        <f>YEAR(S:S)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6">
        <f>(((I1021/60)/60)/24)+DATE(1970,1,1)</f>
        <v>42039.973946759259</v>
      </c>
      <c r="U1021" s="19">
        <f>YEAR(S:S)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6">
        <f>(((I1022/60)/60)/24)+DATE(1970,1,1)</f>
        <v>42157.032638888893</v>
      </c>
      <c r="U1022" s="19">
        <f>YEAR(S:S)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6">
        <f>(((I1023/60)/60)/24)+DATE(1970,1,1)</f>
        <v>42294.166666666672</v>
      </c>
      <c r="U1023" s="19">
        <f>YEAR(S:S)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6">
        <f>(((I1024/60)/60)/24)+DATE(1970,1,1)</f>
        <v>42141.646724537044</v>
      </c>
      <c r="U1024" s="19">
        <f>YEAR(S:S)</f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6">
        <f>(((I1025/60)/60)/24)+DATE(1970,1,1)</f>
        <v>42175.919687500005</v>
      </c>
      <c r="U1025" s="19">
        <f>YEAR(S:S)</f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6">
        <f>(((I1026/60)/60)/24)+DATE(1970,1,1)</f>
        <v>42400.580590277779</v>
      </c>
      <c r="U1026" s="19">
        <f>YEAR(S:S)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6">
        <f>(((I1027/60)/60)/24)+DATE(1970,1,1)</f>
        <v>42079.792094907403</v>
      </c>
      <c r="U1027" s="19">
        <f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6">
        <f>(((I1028/60)/60)/24)+DATE(1970,1,1)</f>
        <v>42460.365925925929</v>
      </c>
      <c r="U1028" s="19">
        <f>YEAR(S:S)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6">
        <f>(((I1029/60)/60)/24)+DATE(1970,1,1)</f>
        <v>41935.034108796295</v>
      </c>
      <c r="U1029" s="19">
        <f>YEAR(S:S)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6">
        <f>(((I1030/60)/60)/24)+DATE(1970,1,1)</f>
        <v>42800.833333333328</v>
      </c>
      <c r="U1030" s="19">
        <f>YEAR(S:S)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6">
        <f>(((I1031/60)/60)/24)+DATE(1970,1,1)</f>
        <v>42098.915972222225</v>
      </c>
      <c r="U1031" s="19">
        <f>YEAR(S:S)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6">
        <f>(((I1032/60)/60)/24)+DATE(1970,1,1)</f>
        <v>42625.483206018514</v>
      </c>
      <c r="U1032" s="19">
        <f>YEAR(S:S)</f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6">
        <f>(((I1033/60)/60)/24)+DATE(1970,1,1)</f>
        <v>42354.764004629629</v>
      </c>
      <c r="U1033" s="19">
        <f>YEAR(S:S)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6">
        <f>(((I1034/60)/60)/24)+DATE(1970,1,1)</f>
        <v>42544.666956018518</v>
      </c>
      <c r="U1034" s="19">
        <f>YEAR(S:S)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6">
        <f>(((I1035/60)/60)/24)+DATE(1970,1,1)</f>
        <v>42716.732407407413</v>
      </c>
      <c r="U1035" s="19">
        <f>YEAR(S:S)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6">
        <f>(((I1036/60)/60)/24)+DATE(1970,1,1)</f>
        <v>42587.165972222225</v>
      </c>
      <c r="U1036" s="19">
        <f>YEAR(S:S)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6">
        <f>(((I1037/60)/60)/24)+DATE(1970,1,1)</f>
        <v>42046.641435185185</v>
      </c>
      <c r="U1037" s="19">
        <f>YEAR(S:S)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6">
        <f>(((I1038/60)/60)/24)+DATE(1970,1,1)</f>
        <v>41281.333333333336</v>
      </c>
      <c r="U1038" s="19">
        <f>YEAR(S:S)</f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6">
        <f>(((I1039/60)/60)/24)+DATE(1970,1,1)</f>
        <v>42142.208333333328</v>
      </c>
      <c r="U1039" s="19">
        <f>YEAR(S:S)</f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6">
        <f>(((I1040/60)/60)/24)+DATE(1970,1,1)</f>
        <v>42448.190081018518</v>
      </c>
      <c r="U1040" s="19">
        <f>YEAR(S:S)</f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6">
        <f>(((I1041/60)/60)/24)+DATE(1970,1,1)</f>
        <v>42717.332638888889</v>
      </c>
      <c r="U1041" s="19">
        <f>YEAR(S:S)</f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6">
        <f>(((I1042/60)/60)/24)+DATE(1970,1,1)</f>
        <v>42609.708437499998</v>
      </c>
      <c r="U1042" s="19">
        <f>YEAR(S:S)</f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6">
        <f>(((I1043/60)/60)/24)+DATE(1970,1,1)</f>
        <v>41851.060092592597</v>
      </c>
      <c r="U1043" s="19">
        <f>YEAR(S:S)</f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6">
        <f>(((I1044/60)/60)/24)+DATE(1970,1,1)</f>
        <v>41894.416666666664</v>
      </c>
      <c r="U1044" s="19">
        <f>YEAR(S:S)</f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6">
        <f>(((I1045/60)/60)/24)+DATE(1970,1,1)</f>
        <v>42144.252951388888</v>
      </c>
      <c r="U1045" s="19">
        <f>YEAR(S:S)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6">
        <f>(((I1046/60)/60)/24)+DATE(1970,1,1)</f>
        <v>42068.852083333331</v>
      </c>
      <c r="U1046" s="19">
        <f>YEAR(S:S)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6">
        <f>(((I1047/60)/60)/24)+DATE(1970,1,1)</f>
        <v>41874.874421296299</v>
      </c>
      <c r="U1047" s="19">
        <f>YEAR(S:S)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6">
        <f>(((I1048/60)/60)/24)+DATE(1970,1,1)</f>
        <v>42364.851388888885</v>
      </c>
      <c r="U1048" s="19">
        <f>YEAR(S:S)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6">
        <f>(((I1049/60)/60)/24)+DATE(1970,1,1)</f>
        <v>41948.860127314816</v>
      </c>
      <c r="U1049" s="19">
        <f>YEAR(S:S)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6">
        <f>(((I1050/60)/60)/24)+DATE(1970,1,1)</f>
        <v>42638.053113425922</v>
      </c>
      <c r="U1050" s="19">
        <f>YEAR(S:S)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6">
        <f>(((I1051/60)/60)/24)+DATE(1970,1,1)</f>
        <v>42412.431076388893</v>
      </c>
      <c r="U1051" s="19">
        <f>YEAR(S:S)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(((J1052/60)/60)/24)+DATE(1970,1,1)</f>
        <v>42231.7971875</v>
      </c>
      <c r="T1052" s="16">
        <f>(((I1052/60)/60)/24)+DATE(1970,1,1)</f>
        <v>42261.7971875</v>
      </c>
      <c r="U1052" s="19">
        <f>YEAR(S:S)</f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6">
        <f>(((I1053/60)/60)/24)+DATE(1970,1,1)</f>
        <v>41878.014178240745</v>
      </c>
      <c r="U1053" s="19">
        <f>YEAR(S:S)</f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6">
        <f>(((I1054/60)/60)/24)+DATE(1970,1,1)</f>
        <v>42527.839583333334</v>
      </c>
      <c r="U1054" s="19">
        <f>YEAR(S:S)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6">
        <f>(((I1055/60)/60)/24)+DATE(1970,1,1)</f>
        <v>42800.172824074078</v>
      </c>
      <c r="U1055" s="19">
        <f>YEAR(S:S)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6">
        <f>(((I1056/60)/60)/24)+DATE(1970,1,1)</f>
        <v>41861.916666666664</v>
      </c>
      <c r="U1056" s="19">
        <f>YEAR(S:S)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6">
        <f>(((I1057/60)/60)/24)+DATE(1970,1,1)</f>
        <v>42436.992418981477</v>
      </c>
      <c r="U1057" s="19">
        <f>YEAR(S:S)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6">
        <f>(((I1058/60)/60)/24)+DATE(1970,1,1)</f>
        <v>42118.677974537044</v>
      </c>
      <c r="U1058" s="19">
        <f>YEAR(S:S)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6">
        <f>(((I1059/60)/60)/24)+DATE(1970,1,1)</f>
        <v>42708.912997685184</v>
      </c>
      <c r="U1059" s="19">
        <f>YEAR(S:S)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6">
        <f>(((I1060/60)/60)/24)+DATE(1970,1,1)</f>
        <v>42089</v>
      </c>
      <c r="U1060" s="19">
        <f>YEAR(S:S)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(((J1061/60)/60)/24)+DATE(1970,1,1)</f>
        <v>42046.79</v>
      </c>
      <c r="T1061" s="16">
        <f>(((I1061/60)/60)/24)+DATE(1970,1,1)</f>
        <v>42076.748333333337</v>
      </c>
      <c r="U1061" s="19">
        <f>YEAR(S:S)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6">
        <f>(((I1062/60)/60)/24)+DATE(1970,1,1)</f>
        <v>42109.913113425922</v>
      </c>
      <c r="U1062" s="19">
        <f>YEAR(S:S)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6">
        <f>(((I1063/60)/60)/24)+DATE(1970,1,1)</f>
        <v>42492.041666666672</v>
      </c>
      <c r="U1063" s="19">
        <f>YEAR(S:S)</f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6">
        <f>(((I1064/60)/60)/24)+DATE(1970,1,1)</f>
        <v>42563.807187500002</v>
      </c>
      <c r="U1064" s="19">
        <f>YEAR(S:S)</f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6">
        <f>(((I1065/60)/60)/24)+DATE(1970,1,1)</f>
        <v>42613.030810185184</v>
      </c>
      <c r="U1065" s="19">
        <f>YEAR(S:S)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6">
        <f>(((I1066/60)/60)/24)+DATE(1970,1,1)</f>
        <v>41462.228043981479</v>
      </c>
      <c r="U1066" s="19">
        <f>YEAR(S:S)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6">
        <f>(((I1067/60)/60)/24)+DATE(1970,1,1)</f>
        <v>41689.381041666667</v>
      </c>
      <c r="U1067" s="19">
        <f>YEAR(S:S)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6">
        <f>(((I1068/60)/60)/24)+DATE(1970,1,1)</f>
        <v>41490.962754629632</v>
      </c>
      <c r="U1068" s="19">
        <f>YEAR(S:S)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6">
        <f>(((I1069/60)/60)/24)+DATE(1970,1,1)</f>
        <v>41629.855682870373</v>
      </c>
      <c r="U1069" s="19">
        <f>YEAR(S:S)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6">
        <f>(((I1070/60)/60)/24)+DATE(1970,1,1)</f>
        <v>42470.329444444447</v>
      </c>
      <c r="U1070" s="19">
        <f>YEAR(S:S)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6">
        <f>(((I1071/60)/60)/24)+DATE(1970,1,1)</f>
        <v>41604.271516203706</v>
      </c>
      <c r="U1071" s="19">
        <f>YEAR(S:S)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6">
        <f>(((I1072/60)/60)/24)+DATE(1970,1,1)</f>
        <v>41183.011828703704</v>
      </c>
      <c r="U1072" s="19">
        <f>YEAR(S:S)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6">
        <f>(((I1073/60)/60)/24)+DATE(1970,1,1)</f>
        <v>42325.795057870375</v>
      </c>
      <c r="U1073" s="19">
        <f>YEAR(S:S)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6">
        <f>(((I1074/60)/60)/24)+DATE(1970,1,1)</f>
        <v>41675.832141203704</v>
      </c>
      <c r="U1074" s="19">
        <f>YEAR(S:S)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6">
        <f>(((I1075/60)/60)/24)+DATE(1970,1,1)</f>
        <v>40832.964594907404</v>
      </c>
      <c r="U1075" s="19">
        <f>YEAR(S:S)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6">
        <f>(((I1076/60)/60)/24)+DATE(1970,1,1)</f>
        <v>41643.172974537039</v>
      </c>
      <c r="U1076" s="19">
        <f>YEAR(S:S)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6">
        <f>(((I1077/60)/60)/24)+DATE(1970,1,1)</f>
        <v>41035.904120370367</v>
      </c>
      <c r="U1077" s="19">
        <f>YEAR(S:S)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6">
        <f>(((I1078/60)/60)/24)+DATE(1970,1,1)</f>
        <v>41893.377893518518</v>
      </c>
      <c r="U1078" s="19">
        <f>YEAR(S:S)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6">
        <f>(((I1079/60)/60)/24)+DATE(1970,1,1)</f>
        <v>42383.16679398148</v>
      </c>
      <c r="U1079" s="19">
        <f>YEAR(S:S)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6">
        <f>(((I1080/60)/60)/24)+DATE(1970,1,1)</f>
        <v>40746.195844907408</v>
      </c>
      <c r="U1080" s="19">
        <f>YEAR(S:S)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6">
        <f>(((I1081/60)/60)/24)+DATE(1970,1,1)</f>
        <v>42504.566388888896</v>
      </c>
      <c r="U1081" s="19">
        <f>YEAR(S:S)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6">
        <f>(((I1082/60)/60)/24)+DATE(1970,1,1)</f>
        <v>41770.138113425928</v>
      </c>
      <c r="U1082" s="19">
        <f>YEAR(S:S)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6">
        <f>(((I1083/60)/60)/24)+DATE(1970,1,1)</f>
        <v>42032.926990740743</v>
      </c>
      <c r="U1083" s="19">
        <f>YEAR(S:S)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6">
        <f>(((I1084/60)/60)/24)+DATE(1970,1,1)</f>
        <v>41131.906111111115</v>
      </c>
      <c r="U1084" s="19">
        <f>YEAR(S:S)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6">
        <f>(((I1085/60)/60)/24)+DATE(1970,1,1)</f>
        <v>41853.659525462965</v>
      </c>
      <c r="U1085" s="19">
        <f>YEAR(S:S)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6">
        <f>(((I1086/60)/60)/24)+DATE(1970,1,1)</f>
        <v>41859.912083333329</v>
      </c>
      <c r="U1086" s="19">
        <f>YEAR(S:S)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6">
        <f>(((I1087/60)/60)/24)+DATE(1970,1,1)</f>
        <v>42443.629340277781</v>
      </c>
      <c r="U1087" s="19">
        <f>YEAR(S:S)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6">
        <f>(((I1088/60)/60)/24)+DATE(1970,1,1)</f>
        <v>41875.866793981484</v>
      </c>
      <c r="U1088" s="19">
        <f>YEAR(S:S)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6">
        <f>(((I1089/60)/60)/24)+DATE(1970,1,1)</f>
        <v>41805.713969907411</v>
      </c>
      <c r="U1089" s="19">
        <f>YEAR(S:S)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6">
        <f>(((I1090/60)/60)/24)+DATE(1970,1,1)</f>
        <v>41753.799386574072</v>
      </c>
      <c r="U1090" s="19">
        <f>YEAR(S:S)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6">
        <f>(((I1091/60)/60)/24)+DATE(1970,1,1)</f>
        <v>42181.189525462964</v>
      </c>
      <c r="U1091" s="19">
        <f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6">
        <f>(((I1092/60)/60)/24)+DATE(1970,1,1)</f>
        <v>42153.185798611114</v>
      </c>
      <c r="U1092" s="19">
        <f>YEAR(S:S)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6">
        <f>(((I1093/60)/60)/24)+DATE(1970,1,1)</f>
        <v>42470.778611111105</v>
      </c>
      <c r="U1093" s="19">
        <f>YEAR(S:S)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6">
        <f>(((I1094/60)/60)/24)+DATE(1970,1,1)</f>
        <v>41280.025902777779</v>
      </c>
      <c r="U1094" s="19">
        <f>YEAR(S:S)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6">
        <f>(((I1095/60)/60)/24)+DATE(1970,1,1)</f>
        <v>42411.973807870367</v>
      </c>
      <c r="U1095" s="19">
        <f>YEAR(S:S)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6">
        <f>(((I1096/60)/60)/24)+DATE(1970,1,1)</f>
        <v>40825.713344907403</v>
      </c>
      <c r="U1096" s="19">
        <f>YEAR(S:S)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6">
        <f>(((I1097/60)/60)/24)+DATE(1970,1,1)</f>
        <v>41516.537268518521</v>
      </c>
      <c r="U1097" s="19">
        <f>YEAR(S:S)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6">
        <f>(((I1098/60)/60)/24)+DATE(1970,1,1)</f>
        <v>41916.145833333336</v>
      </c>
      <c r="U1098" s="19">
        <f>YEAR(S:S)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6">
        <f>(((I1099/60)/60)/24)+DATE(1970,1,1)</f>
        <v>41700.792557870373</v>
      </c>
      <c r="U1099" s="19">
        <f>YEAR(S:S)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6">
        <f>(((I1100/60)/60)/24)+DATE(1970,1,1)</f>
        <v>41742.762673611112</v>
      </c>
      <c r="U1100" s="19">
        <f>YEAR(S:S)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6">
        <f>(((I1101/60)/60)/24)+DATE(1970,1,1)</f>
        <v>42137.836435185185</v>
      </c>
      <c r="U1101" s="19">
        <f>YEAR(S:S)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6">
        <f>(((I1102/60)/60)/24)+DATE(1970,1,1)</f>
        <v>42414.110775462963</v>
      </c>
      <c r="U1102" s="19">
        <f>YEAR(S:S)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6">
        <f>(((I1103/60)/60)/24)+DATE(1970,1,1)</f>
        <v>42565.758333333331</v>
      </c>
      <c r="U1103" s="19">
        <f>YEAR(S:S)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6">
        <f>(((I1104/60)/60)/24)+DATE(1970,1,1)</f>
        <v>41617.249305555553</v>
      </c>
      <c r="U1104" s="19">
        <f>YEAR(S:S)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6">
        <f>(((I1105/60)/60)/24)+DATE(1970,1,1)</f>
        <v>42539.22210648148</v>
      </c>
      <c r="U1105" s="19">
        <f>YEAR(S:S)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6">
        <f>(((I1106/60)/60)/24)+DATE(1970,1,1)</f>
        <v>41801.40996527778</v>
      </c>
      <c r="U1106" s="19">
        <f>YEAR(S:S)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6">
        <f>(((I1107/60)/60)/24)+DATE(1970,1,1)</f>
        <v>41722.0940625</v>
      </c>
      <c r="U1107" s="19">
        <f>YEAR(S:S)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6">
        <f>(((I1108/60)/60)/24)+DATE(1970,1,1)</f>
        <v>41003.698784722219</v>
      </c>
      <c r="U1108" s="19">
        <f>YEAR(S:S)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6">
        <f>(((I1109/60)/60)/24)+DATE(1970,1,1)</f>
        <v>41843.861388888887</v>
      </c>
      <c r="U1109" s="19">
        <f>YEAR(S:S)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6">
        <f>(((I1110/60)/60)/24)+DATE(1970,1,1)</f>
        <v>41012.595312500001</v>
      </c>
      <c r="U1110" s="19">
        <f>YEAR(S:S)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6">
        <f>(((I1111/60)/60)/24)+DATE(1970,1,1)</f>
        <v>42692.793865740736</v>
      </c>
      <c r="U1111" s="19">
        <f>YEAR(S:S)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6">
        <f>(((I1112/60)/60)/24)+DATE(1970,1,1)</f>
        <v>41250.933124999996</v>
      </c>
      <c r="U1112" s="19">
        <f>YEAR(S:S)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6">
        <f>(((I1113/60)/60)/24)+DATE(1970,1,1)</f>
        <v>42377.203587962969</v>
      </c>
      <c r="U1113" s="19">
        <f>YEAR(S:S)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6">
        <f>(((I1114/60)/60)/24)+DATE(1970,1,1)</f>
        <v>42023.354166666672</v>
      </c>
      <c r="U1114" s="19">
        <f>YEAR(S:S)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6">
        <f>(((I1115/60)/60)/24)+DATE(1970,1,1)</f>
        <v>41865.977083333331</v>
      </c>
      <c r="U1115" s="19">
        <f>YEAR(S:S)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6">
        <f>(((I1116/60)/60)/24)+DATE(1970,1,1)</f>
        <v>41556.345914351856</v>
      </c>
      <c r="U1116" s="19">
        <f>YEAR(S:S)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6">
        <f>(((I1117/60)/60)/24)+DATE(1970,1,1)</f>
        <v>42459.653877314813</v>
      </c>
      <c r="U1117" s="19">
        <f>YEAR(S:S)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6">
        <f>(((I1118/60)/60)/24)+DATE(1970,1,1)</f>
        <v>41069.847314814811</v>
      </c>
      <c r="U1118" s="19">
        <f>YEAR(S:S)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6">
        <f>(((I1119/60)/60)/24)+DATE(1970,1,1)</f>
        <v>42363.598530092597</v>
      </c>
      <c r="U1119" s="19">
        <f>YEAR(S:S)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6">
        <f>(((I1120/60)/60)/24)+DATE(1970,1,1)</f>
        <v>41734.124756944446</v>
      </c>
      <c r="U1120" s="19">
        <f>YEAR(S:S)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6">
        <f>(((I1121/60)/60)/24)+DATE(1970,1,1)</f>
        <v>41735.792407407411</v>
      </c>
      <c r="U1121" s="19">
        <f>YEAR(S:S)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6">
        <f>(((I1122/60)/60)/24)+DATE(1970,1,1)</f>
        <v>40844.872685185182</v>
      </c>
      <c r="U1122" s="19">
        <f>YEAR(S:S)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6">
        <f>(((I1123/60)/60)/24)+DATE(1970,1,1)</f>
        <v>42442.892546296294</v>
      </c>
      <c r="U1123" s="19">
        <f>YEAR(S:S)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6">
        <f>(((I1124/60)/60)/24)+DATE(1970,1,1)</f>
        <v>41424.703993055555</v>
      </c>
      <c r="U1124" s="19">
        <f>YEAR(S:S)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6">
        <f>(((I1125/60)/60)/24)+DATE(1970,1,1)</f>
        <v>41748.5237037037</v>
      </c>
      <c r="U1125" s="19">
        <f>YEAR(S:S)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6">
        <f>(((I1126/60)/60)/24)+DATE(1970,1,1)</f>
        <v>42124.667256944449</v>
      </c>
      <c r="U1126" s="19">
        <f>YEAR(S:S)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6">
        <f>(((I1127/60)/60)/24)+DATE(1970,1,1)</f>
        <v>42272.624189814815</v>
      </c>
      <c r="U1127" s="19">
        <f>YEAR(S:S)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6">
        <f>(((I1128/60)/60)/24)+DATE(1970,1,1)</f>
        <v>42565.327476851846</v>
      </c>
      <c r="U1128" s="19">
        <f>YEAR(S:S)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6">
        <f>(((I1129/60)/60)/24)+DATE(1970,1,1)</f>
        <v>41957.895833333328</v>
      </c>
      <c r="U1129" s="19">
        <f>YEAR(S:S)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6">
        <f>(((I1130/60)/60)/24)+DATE(1970,1,1)</f>
        <v>41858.649502314816</v>
      </c>
      <c r="U1130" s="19">
        <f>YEAR(S:S)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6">
        <f>(((I1131/60)/60)/24)+DATE(1970,1,1)</f>
        <v>42526.264965277776</v>
      </c>
      <c r="U1131" s="19">
        <f>YEAR(S:S)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6">
        <f>(((I1132/60)/60)/24)+DATE(1970,1,1)</f>
        <v>41969.038194444445</v>
      </c>
      <c r="U1132" s="19">
        <f>YEAR(S:S)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6">
        <f>(((I1133/60)/60)/24)+DATE(1970,1,1)</f>
        <v>42362.908194444448</v>
      </c>
      <c r="U1133" s="19">
        <f>YEAR(S:S)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6">
        <f>(((I1134/60)/60)/24)+DATE(1970,1,1)</f>
        <v>42736.115405092598</v>
      </c>
      <c r="U1134" s="19">
        <f>YEAR(S:S)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6">
        <f>(((I1135/60)/60)/24)+DATE(1970,1,1)</f>
        <v>41851.407187500001</v>
      </c>
      <c r="U1135" s="19">
        <f>YEAR(S:S)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6">
        <f>(((I1136/60)/60)/24)+DATE(1970,1,1)</f>
        <v>41972.189583333333</v>
      </c>
      <c r="U1136" s="19">
        <f>YEAR(S:S)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6">
        <f>(((I1137/60)/60)/24)+DATE(1970,1,1)</f>
        <v>42588.989513888882</v>
      </c>
      <c r="U1137" s="19">
        <f>YEAR(S:S)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6">
        <f>(((I1138/60)/60)/24)+DATE(1970,1,1)</f>
        <v>42357.671631944439</v>
      </c>
      <c r="U1138" s="19">
        <f>YEAR(S:S)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6">
        <f>(((I1139/60)/60)/24)+DATE(1970,1,1)</f>
        <v>42483.819687499999</v>
      </c>
      <c r="U1139" s="19">
        <f>YEAR(S:S)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6">
        <f>(((I1140/60)/60)/24)+DATE(1970,1,1)</f>
        <v>42756.9066087963</v>
      </c>
      <c r="U1140" s="19">
        <f>YEAR(S:S)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6">
        <f>(((I1141/60)/60)/24)+DATE(1970,1,1)</f>
        <v>42005.347523148142</v>
      </c>
      <c r="U1141" s="19">
        <f>YEAR(S:S)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6">
        <f>(((I1142/60)/60)/24)+DATE(1970,1,1)</f>
        <v>42222.462048611109</v>
      </c>
      <c r="U1142" s="19">
        <f>YEAR(S:S)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6">
        <f>(((I1143/60)/60)/24)+DATE(1970,1,1)</f>
        <v>42194.699652777781</v>
      </c>
      <c r="U1143" s="19">
        <f>YEAR(S:S)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6">
        <f>(((I1144/60)/60)/24)+DATE(1970,1,1)</f>
        <v>42052.006099537044</v>
      </c>
      <c r="U1144" s="19">
        <f>YEAR(S:S)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6">
        <f>(((I1145/60)/60)/24)+DATE(1970,1,1)</f>
        <v>42355.19358796296</v>
      </c>
      <c r="U1145" s="19">
        <f>YEAR(S:S)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6">
        <f>(((I1146/60)/60)/24)+DATE(1970,1,1)</f>
        <v>42123.181944444441</v>
      </c>
      <c r="U1146" s="19">
        <f>YEAR(S:S)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6">
        <f>(((I1147/60)/60)/24)+DATE(1970,1,1)</f>
        <v>41914.747592592597</v>
      </c>
      <c r="U1147" s="19">
        <f>YEAR(S:S)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6">
        <f>(((I1148/60)/60)/24)+DATE(1970,1,1)</f>
        <v>41761.9533912037</v>
      </c>
      <c r="U1148" s="19">
        <f>YEAR(S:S)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6">
        <f>(((I1149/60)/60)/24)+DATE(1970,1,1)</f>
        <v>41931.972025462965</v>
      </c>
      <c r="U1149" s="19">
        <f>YEAR(S:S)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6">
        <f>(((I1150/60)/60)/24)+DATE(1970,1,1)</f>
        <v>42705.212743055556</v>
      </c>
      <c r="U1150" s="19">
        <f>YEAR(S:S)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6">
        <f>(((I1151/60)/60)/24)+DATE(1970,1,1)</f>
        <v>42537.71025462963</v>
      </c>
      <c r="U1151" s="19">
        <f>YEAR(S:S)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6">
        <f>(((I1152/60)/60)/24)+DATE(1970,1,1)</f>
        <v>42377.954571759255</v>
      </c>
      <c r="U1152" s="19">
        <f>YEAR(S:S)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6">
        <f>(((I1153/60)/60)/24)+DATE(1970,1,1)</f>
        <v>42254.102581018517</v>
      </c>
      <c r="U1153" s="19">
        <f>YEAR(S:S)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6">
        <f>(((I1154/60)/60)/24)+DATE(1970,1,1)</f>
        <v>42139.709629629629</v>
      </c>
      <c r="U1154" s="19">
        <f>YEAR(S:S)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6">
        <f>(((I1155/60)/60)/24)+DATE(1970,1,1)</f>
        <v>42173.714178240742</v>
      </c>
      <c r="U1155" s="19">
        <f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6">
        <f>(((I1156/60)/60)/24)+DATE(1970,1,1)</f>
        <v>42253.108865740738</v>
      </c>
      <c r="U1156" s="19">
        <f>YEAR(S:S)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6">
        <f>(((I1157/60)/60)/24)+DATE(1970,1,1)</f>
        <v>41865.763981481483</v>
      </c>
      <c r="U1157" s="19">
        <f>YEAR(S:S)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6">
        <f>(((I1158/60)/60)/24)+DATE(1970,1,1)</f>
        <v>42059.07131944444</v>
      </c>
      <c r="U1158" s="19">
        <f>YEAR(S:S)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6">
        <f>(((I1159/60)/60)/24)+DATE(1970,1,1)</f>
        <v>41978.669907407413</v>
      </c>
      <c r="U1159" s="19">
        <f>YEAR(S:S)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6">
        <f>(((I1160/60)/60)/24)+DATE(1970,1,1)</f>
        <v>41982.09175925926</v>
      </c>
      <c r="U1160" s="19">
        <f>YEAR(S:S)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6">
        <f>(((I1161/60)/60)/24)+DATE(1970,1,1)</f>
        <v>42185.65625</v>
      </c>
      <c r="U1161" s="19">
        <f>YEAR(S:S)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6">
        <f>(((I1162/60)/60)/24)+DATE(1970,1,1)</f>
        <v>42091.113263888896</v>
      </c>
      <c r="U1162" s="19">
        <f>YEAR(S:S)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6">
        <f>(((I1163/60)/60)/24)+DATE(1970,1,1)</f>
        <v>42143.629502314812</v>
      </c>
      <c r="U1163" s="19">
        <f>YEAR(S:S)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6">
        <f>(((I1164/60)/60)/24)+DATE(1970,1,1)</f>
        <v>41907.683611111112</v>
      </c>
      <c r="U1164" s="19">
        <f>YEAR(S:S)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6">
        <f>(((I1165/60)/60)/24)+DATE(1970,1,1)</f>
        <v>41860.723611111112</v>
      </c>
      <c r="U1165" s="19">
        <f>YEAR(S:S)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6">
        <f>(((I1166/60)/60)/24)+DATE(1970,1,1)</f>
        <v>42539.724328703705</v>
      </c>
      <c r="U1166" s="19">
        <f>YEAR(S:S)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6">
        <f>(((I1167/60)/60)/24)+DATE(1970,1,1)</f>
        <v>41826.214467592588</v>
      </c>
      <c r="U1167" s="19">
        <f>YEAR(S:S)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6">
        <f>(((I1168/60)/60)/24)+DATE(1970,1,1)</f>
        <v>42181.166666666672</v>
      </c>
      <c r="U1168" s="19">
        <f>YEAR(S:S)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6">
        <f>(((I1169/60)/60)/24)+DATE(1970,1,1)</f>
        <v>41894.734895833331</v>
      </c>
      <c r="U1169" s="19">
        <f>YEAR(S:S)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6">
        <f>(((I1170/60)/60)/24)+DATE(1970,1,1)</f>
        <v>42635.053993055553</v>
      </c>
      <c r="U1170" s="19">
        <f>YEAR(S:S)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6">
        <f>(((I1171/60)/60)/24)+DATE(1970,1,1)</f>
        <v>42057.353738425925</v>
      </c>
      <c r="U1171" s="19">
        <f>YEAR(S:S)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6">
        <f>(((I1172/60)/60)/24)+DATE(1970,1,1)</f>
        <v>42154.893182870372</v>
      </c>
      <c r="U1172" s="19">
        <f>YEAR(S:S)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6">
        <f>(((I1173/60)/60)/24)+DATE(1970,1,1)</f>
        <v>41956.846377314811</v>
      </c>
      <c r="U1173" s="19">
        <f>YEAR(S:S)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6">
        <f>(((I1174/60)/60)/24)+DATE(1970,1,1)</f>
        <v>41871.682314814818</v>
      </c>
      <c r="U1174" s="19">
        <f>YEAR(S:S)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6">
        <f>(((I1175/60)/60)/24)+DATE(1970,1,1)</f>
        <v>42219.185844907406</v>
      </c>
      <c r="U1175" s="19">
        <f>YEAR(S:S)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6">
        <f>(((I1176/60)/60)/24)+DATE(1970,1,1)</f>
        <v>42498.84174768519</v>
      </c>
      <c r="U1176" s="19">
        <f>YEAR(S:S)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6">
        <f>(((I1177/60)/60)/24)+DATE(1970,1,1)</f>
        <v>42200.728460648148</v>
      </c>
      <c r="U1177" s="19">
        <f>YEAR(S:S)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6">
        <f>(((I1178/60)/60)/24)+DATE(1970,1,1)</f>
        <v>42800.541666666672</v>
      </c>
      <c r="U1178" s="19">
        <f>YEAR(S:S)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6">
        <f>(((I1179/60)/60)/24)+DATE(1970,1,1)</f>
        <v>41927.660833333335</v>
      </c>
      <c r="U1179" s="19">
        <f>YEAR(S:S)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6">
        <f>(((I1180/60)/60)/24)+DATE(1970,1,1)</f>
        <v>41867.905694444446</v>
      </c>
      <c r="U1180" s="19">
        <f>YEAR(S:S)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6">
        <f>(((I1181/60)/60)/24)+DATE(1970,1,1)</f>
        <v>42305.720219907409</v>
      </c>
      <c r="U1181" s="19">
        <f>YEAR(S:S)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6">
        <f>(((I1182/60)/60)/24)+DATE(1970,1,1)</f>
        <v>41818.806875000002</v>
      </c>
      <c r="U1182" s="19">
        <f>YEAR(S:S)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6">
        <f>(((I1183/60)/60)/24)+DATE(1970,1,1)</f>
        <v>42064.339363425926</v>
      </c>
      <c r="U1183" s="19">
        <f>YEAR(S:S)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6">
        <f>(((I1184/60)/60)/24)+DATE(1970,1,1)</f>
        <v>42747.695833333331</v>
      </c>
      <c r="U1184" s="19">
        <f>YEAR(S:S)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6">
        <f>(((I1185/60)/60)/24)+DATE(1970,1,1)</f>
        <v>42676.165972222225</v>
      </c>
      <c r="U1185" s="19">
        <f>YEAR(S:S)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6">
        <f>(((I1186/60)/60)/24)+DATE(1970,1,1)</f>
        <v>42772.599664351852</v>
      </c>
      <c r="U1186" s="19">
        <f>YEAR(S:S)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6">
        <f>(((I1187/60)/60)/24)+DATE(1970,1,1)</f>
        <v>42163.166666666672</v>
      </c>
      <c r="U1187" s="19">
        <f>YEAR(S:S)</f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6">
        <f>(((I1188/60)/60)/24)+DATE(1970,1,1)</f>
        <v>42156.945833333331</v>
      </c>
      <c r="U1188" s="19">
        <f>YEAR(S:S)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6">
        <f>(((I1189/60)/60)/24)+DATE(1970,1,1)</f>
        <v>42141.75</v>
      </c>
      <c r="U1189" s="19">
        <f>YEAR(S:S)</f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6">
        <f>(((I1190/60)/60)/24)+DATE(1970,1,1)</f>
        <v>42732.700694444444</v>
      </c>
      <c r="U1190" s="19">
        <f>YEAR(S:S)</f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6">
        <f>(((I1191/60)/60)/24)+DATE(1970,1,1)</f>
        <v>42550.979108796295</v>
      </c>
      <c r="U1191" s="19">
        <f>YEAR(S:S)</f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6">
        <f>(((I1192/60)/60)/24)+DATE(1970,1,1)</f>
        <v>41882.665798611109</v>
      </c>
      <c r="U1192" s="19">
        <f>YEAR(S:S)</f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6">
        <f>(((I1193/60)/60)/24)+DATE(1970,1,1)</f>
        <v>42449.562037037031</v>
      </c>
      <c r="U1193" s="19">
        <f>YEAR(S:S)</f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6">
        <f>(((I1194/60)/60)/24)+DATE(1970,1,1)</f>
        <v>42777.506689814814</v>
      </c>
      <c r="U1194" s="19">
        <f>YEAR(S:S)</f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6">
        <f>(((I1195/60)/60)/24)+DATE(1970,1,1)</f>
        <v>42469.734409722223</v>
      </c>
      <c r="U1195" s="19">
        <f>YEAR(S:S)</f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6">
        <f>(((I1196/60)/60)/24)+DATE(1970,1,1)</f>
        <v>42102.488182870366</v>
      </c>
      <c r="U1196" s="19">
        <f>YEAR(S:S)</f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6">
        <f>(((I1197/60)/60)/24)+DATE(1970,1,1)</f>
        <v>42358.375</v>
      </c>
      <c r="U1197" s="19">
        <f>YEAR(S:S)</f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6">
        <f>(((I1198/60)/60)/24)+DATE(1970,1,1)</f>
        <v>42356.818738425922</v>
      </c>
      <c r="U1198" s="19">
        <f>YEAR(S:S)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6">
        <f>(((I1199/60)/60)/24)+DATE(1970,1,1)</f>
        <v>42534.249305555553</v>
      </c>
      <c r="U1199" s="19">
        <f>YEAR(S:S)</f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6">
        <f>(((I1200/60)/60)/24)+DATE(1970,1,1)</f>
        <v>42369.125</v>
      </c>
      <c r="U1200" s="19">
        <f>YEAR(S:S)</f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6">
        <f>(((I1201/60)/60)/24)+DATE(1970,1,1)</f>
        <v>42193.770833333328</v>
      </c>
      <c r="U1201" s="19">
        <f>YEAR(S:S)</f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6">
        <f>(((I1202/60)/60)/24)+DATE(1970,1,1)</f>
        <v>42110.477500000001</v>
      </c>
      <c r="U1202" s="19">
        <f>YEAR(S:S)</f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6">
        <f>(((I1203/60)/60)/24)+DATE(1970,1,1)</f>
        <v>42566.60701388889</v>
      </c>
      <c r="U1203" s="19">
        <f>YEAR(S:S)</f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6">
        <f>(((I1204/60)/60)/24)+DATE(1970,1,1)</f>
        <v>42182.288819444439</v>
      </c>
      <c r="U1204" s="19">
        <f>YEAR(S:S)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6">
        <f>(((I1205/60)/60)/24)+DATE(1970,1,1)</f>
        <v>42155.614895833336</v>
      </c>
      <c r="U1205" s="19">
        <f>YEAR(S:S)</f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6">
        <f>(((I1206/60)/60)/24)+DATE(1970,1,1)</f>
        <v>42342.208333333328</v>
      </c>
      <c r="U1206" s="19">
        <f>YEAR(S:S)</f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6">
        <f>(((I1207/60)/60)/24)+DATE(1970,1,1)</f>
        <v>42168.506377314814</v>
      </c>
      <c r="U1207" s="19">
        <f>YEAR(S:S)</f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6">
        <f>(((I1208/60)/60)/24)+DATE(1970,1,1)</f>
        <v>42805.561805555553</v>
      </c>
      <c r="U1208" s="19">
        <f>YEAR(S:S)</f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6">
        <f>(((I1209/60)/60)/24)+DATE(1970,1,1)</f>
        <v>42460.416666666672</v>
      </c>
      <c r="U1209" s="19">
        <f>YEAR(S:S)</f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6">
        <f>(((I1210/60)/60)/24)+DATE(1970,1,1)</f>
        <v>42453.667407407411</v>
      </c>
      <c r="U1210" s="19">
        <f>YEAR(S:S)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6">
        <f>(((I1211/60)/60)/24)+DATE(1970,1,1)</f>
        <v>42791.846122685187</v>
      </c>
      <c r="U1211" s="19">
        <f>YEAR(S:S)</f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6">
        <f>(((I1212/60)/60)/24)+DATE(1970,1,1)</f>
        <v>42155.875</v>
      </c>
      <c r="U1212" s="19">
        <f>YEAR(S:S)</f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6">
        <f>(((I1213/60)/60)/24)+DATE(1970,1,1)</f>
        <v>42530.866446759261</v>
      </c>
      <c r="U1213" s="19">
        <f>YEAR(S:S)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6">
        <f>(((I1214/60)/60)/24)+DATE(1970,1,1)</f>
        <v>42335.041666666672</v>
      </c>
      <c r="U1214" s="19">
        <f>YEAR(S:S)</f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6">
        <f>(((I1215/60)/60)/24)+DATE(1970,1,1)</f>
        <v>42766.755787037036</v>
      </c>
      <c r="U1215" s="19">
        <f>YEAR(S:S)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6">
        <f>(((I1216/60)/60)/24)+DATE(1970,1,1)</f>
        <v>42164.840335648143</v>
      </c>
      <c r="U1216" s="19">
        <f>YEAR(S:S)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6">
        <f>(((I1217/60)/60)/24)+DATE(1970,1,1)</f>
        <v>41789.923101851848</v>
      </c>
      <c r="U1217" s="19">
        <f>YEAR(S:S)</f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6">
        <f>(((I1218/60)/60)/24)+DATE(1970,1,1)</f>
        <v>42279.960416666669</v>
      </c>
      <c r="U1218" s="19">
        <f>YEAR(S:S)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6">
        <f>(((I1219/60)/60)/24)+DATE(1970,1,1)</f>
        <v>42565.809490740736</v>
      </c>
      <c r="U1219" s="19">
        <f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6">
        <f>(((I1220/60)/60)/24)+DATE(1970,1,1)</f>
        <v>42309.125</v>
      </c>
      <c r="U1220" s="19">
        <f>YEAR(S:S)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6">
        <f>(((I1221/60)/60)/24)+DATE(1970,1,1)</f>
        <v>42663.461956018517</v>
      </c>
      <c r="U1221" s="19">
        <f>YEAR(S:S)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6">
        <f>(((I1222/60)/60)/24)+DATE(1970,1,1)</f>
        <v>42241.628611111111</v>
      </c>
      <c r="U1222" s="19">
        <f>YEAR(S:S)</f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6">
        <f>(((I1223/60)/60)/24)+DATE(1970,1,1)</f>
        <v>42708</v>
      </c>
      <c r="U1223" s="19">
        <f>YEAR(S:S)</f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6">
        <f>(((I1224/60)/60)/24)+DATE(1970,1,1)</f>
        <v>42461.166666666672</v>
      </c>
      <c r="U1224" s="19">
        <f>YEAR(S:S)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6">
        <f>(((I1225/60)/60)/24)+DATE(1970,1,1)</f>
        <v>42684.218854166669</v>
      </c>
      <c r="U1225" s="19">
        <f>YEAR(S:S)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6">
        <f>(((I1226/60)/60)/24)+DATE(1970,1,1)</f>
        <v>41796.549791666665</v>
      </c>
      <c r="U1226" s="19">
        <f>YEAR(S:S)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6">
        <f>(((I1227/60)/60)/24)+DATE(1970,1,1)</f>
        <v>41569.905995370369</v>
      </c>
      <c r="U1227" s="19">
        <f>YEAR(S:S)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6">
        <f>(((I1228/60)/60)/24)+DATE(1970,1,1)</f>
        <v>41750.041666666664</v>
      </c>
      <c r="U1228" s="19">
        <f>YEAR(S:S)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6">
        <f>(((I1229/60)/60)/24)+DATE(1970,1,1)</f>
        <v>41858.291666666664</v>
      </c>
      <c r="U1229" s="19">
        <f>YEAR(S:S)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6">
        <f>(((I1230/60)/60)/24)+DATE(1970,1,1)</f>
        <v>40814.729259259257</v>
      </c>
      <c r="U1230" s="19">
        <f>YEAR(S:S)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6">
        <f>(((I1231/60)/60)/24)+DATE(1970,1,1)</f>
        <v>41015.666666666664</v>
      </c>
      <c r="U1231" s="19">
        <f>YEAR(S:S)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6">
        <f>(((I1232/60)/60)/24)+DATE(1970,1,1)</f>
        <v>40598.972569444442</v>
      </c>
      <c r="U1232" s="19">
        <f>YEAR(S:S)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6">
        <f>(((I1233/60)/60)/24)+DATE(1970,1,1)</f>
        <v>42244.041666666672</v>
      </c>
      <c r="U1233" s="19">
        <f>YEAR(S:S)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6">
        <f>(((I1234/60)/60)/24)+DATE(1970,1,1)</f>
        <v>41553.848032407412</v>
      </c>
      <c r="U1234" s="19">
        <f>YEAR(S:S)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6">
        <f>(((I1235/60)/60)/24)+DATE(1970,1,1)</f>
        <v>40960.948773148149</v>
      </c>
      <c r="U1235" s="19">
        <f>YEAR(S:S)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6">
        <f>(((I1236/60)/60)/24)+DATE(1970,1,1)</f>
        <v>42037.788680555561</v>
      </c>
      <c r="U1236" s="19">
        <f>YEAR(S:S)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6">
        <f>(((I1237/60)/60)/24)+DATE(1970,1,1)</f>
        <v>41623.135405092595</v>
      </c>
      <c r="U1237" s="19">
        <f>YEAR(S:S)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6">
        <f>(((I1238/60)/60)/24)+DATE(1970,1,1)</f>
        <v>41118.666666666664</v>
      </c>
      <c r="U1238" s="19">
        <f>YEAR(S:S)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6">
        <f>(((I1239/60)/60)/24)+DATE(1970,1,1)</f>
        <v>41145.283159722225</v>
      </c>
      <c r="U1239" s="19">
        <f>YEAR(S:S)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6">
        <f>(((I1240/60)/60)/24)+DATE(1970,1,1)</f>
        <v>40761.61037037037</v>
      </c>
      <c r="U1240" s="19">
        <f>YEAR(S:S)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6">
        <f>(((I1241/60)/60)/24)+DATE(1970,1,1)</f>
        <v>40913.962581018517</v>
      </c>
      <c r="U1241" s="19">
        <f>YEAR(S:S)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6">
        <f>(((I1242/60)/60)/24)+DATE(1970,1,1)</f>
        <v>41467.910416666666</v>
      </c>
      <c r="U1242" s="19">
        <f>YEAR(S:S)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6">
        <f>(((I1243/60)/60)/24)+DATE(1970,1,1)</f>
        <v>41946.249305555553</v>
      </c>
      <c r="U1243" s="19">
        <f>YEAR(S:S)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6">
        <f>(((I1244/60)/60)/24)+DATE(1970,1,1)</f>
        <v>40797.554166666669</v>
      </c>
      <c r="U1244" s="19">
        <f>YEAR(S:S)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6">
        <f>(((I1245/60)/60)/24)+DATE(1970,1,1)</f>
        <v>40732.875</v>
      </c>
      <c r="U1245" s="19">
        <f>YEAR(S:S)</f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6">
        <f>(((I1246/60)/60)/24)+DATE(1970,1,1)</f>
        <v>41386.875</v>
      </c>
      <c r="U1246" s="19">
        <f>YEAR(S:S)</f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6">
        <f>(((I1247/60)/60)/24)+DATE(1970,1,1)</f>
        <v>41804.599930555552</v>
      </c>
      <c r="U1247" s="19">
        <f>YEAR(S:S)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6">
        <f>(((I1248/60)/60)/24)+DATE(1970,1,1)</f>
        <v>40883.085057870368</v>
      </c>
      <c r="U1248" s="19">
        <f>YEAR(S:S)</f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6">
        <f>(((I1249/60)/60)/24)+DATE(1970,1,1)</f>
        <v>41400.292303240742</v>
      </c>
      <c r="U1249" s="19">
        <f>YEAR(S:S)</f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6">
        <f>(((I1250/60)/60)/24)+DATE(1970,1,1)</f>
        <v>41803.290972222225</v>
      </c>
      <c r="U1250" s="19">
        <f>YEAR(S:S)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6">
        <f>(((I1251/60)/60)/24)+DATE(1970,1,1)</f>
        <v>41097.74086805556</v>
      </c>
      <c r="U1251" s="19">
        <f>YEAR(S:S)</f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6">
        <f>(((I1252/60)/60)/24)+DATE(1970,1,1)</f>
        <v>41888.64271990741</v>
      </c>
      <c r="U1252" s="19">
        <f>YEAR(S:S)</f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6">
        <f>(((I1253/60)/60)/24)+DATE(1970,1,1)</f>
        <v>40811.814432870371</v>
      </c>
      <c r="U1253" s="19">
        <f>YEAR(S:S)</f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6">
        <f>(((I1254/60)/60)/24)+DATE(1970,1,1)</f>
        <v>41571.988067129627</v>
      </c>
      <c r="U1254" s="19">
        <f>YEAR(S:S)</f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6">
        <f>(((I1255/60)/60)/24)+DATE(1970,1,1)</f>
        <v>41885.783645833333</v>
      </c>
      <c r="U1255" s="19">
        <f>YEAR(S:S)</f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6">
        <f>(((I1256/60)/60)/24)+DATE(1970,1,1)</f>
        <v>40544.207638888889</v>
      </c>
      <c r="U1256" s="19">
        <f>YEAR(S:S)</f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6">
        <f>(((I1257/60)/60)/24)+DATE(1970,1,1)</f>
        <v>41609.887175925927</v>
      </c>
      <c r="U1257" s="19">
        <f>YEAR(S:S)</f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6">
        <f>(((I1258/60)/60)/24)+DATE(1970,1,1)</f>
        <v>40951.919340277782</v>
      </c>
      <c r="U1258" s="19">
        <f>YEAR(S:S)</f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6">
        <f>(((I1259/60)/60)/24)+DATE(1970,1,1)</f>
        <v>40636.043865740743</v>
      </c>
      <c r="U1259" s="19">
        <f>YEAR(S:S)</f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6">
        <f>(((I1260/60)/60)/24)+DATE(1970,1,1)</f>
        <v>41517.611250000002</v>
      </c>
      <c r="U1260" s="19">
        <f>YEAR(S:S)</f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6">
        <f>(((I1261/60)/60)/24)+DATE(1970,1,1)</f>
        <v>41799.165972222225</v>
      </c>
      <c r="U1261" s="19">
        <f>YEAR(S:S)</f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6">
        <f>(((I1262/60)/60)/24)+DATE(1970,1,1)</f>
        <v>41696.842824074076</v>
      </c>
      <c r="U1262" s="19">
        <f>YEAR(S:S)</f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6">
        <f>(((I1263/60)/60)/24)+DATE(1970,1,1)</f>
        <v>41668.342905092592</v>
      </c>
      <c r="U1263" s="19">
        <f>YEAR(S:S)</f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6">
        <f>(((I1264/60)/60)/24)+DATE(1970,1,1)</f>
        <v>41686.762638888889</v>
      </c>
      <c r="U1264" s="19">
        <f>YEAR(S:S)</f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6">
        <f>(((I1265/60)/60)/24)+DATE(1970,1,1)</f>
        <v>41727.041666666664</v>
      </c>
      <c r="U1265" s="19">
        <f>YEAR(S:S)</f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6">
        <f>(((I1266/60)/60)/24)+DATE(1970,1,1)</f>
        <v>41576.662997685184</v>
      </c>
      <c r="U1266" s="19">
        <f>YEAR(S:S)</f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6">
        <f>(((I1267/60)/60)/24)+DATE(1970,1,1)</f>
        <v>40512.655266203699</v>
      </c>
      <c r="U1267" s="19">
        <f>YEAR(S:S)</f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6">
        <f>(((I1268/60)/60)/24)+DATE(1970,1,1)</f>
        <v>41650.87667824074</v>
      </c>
      <c r="U1268" s="19">
        <f>YEAR(S:S)</f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6">
        <f>(((I1269/60)/60)/24)+DATE(1970,1,1)</f>
        <v>41479.585162037038</v>
      </c>
      <c r="U1269" s="19">
        <f>YEAR(S:S)</f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6">
        <f>(((I1270/60)/60)/24)+DATE(1970,1,1)</f>
        <v>41537.845451388886</v>
      </c>
      <c r="U1270" s="19">
        <f>YEAR(S:S)</f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6">
        <f>(((I1271/60)/60)/24)+DATE(1970,1,1)</f>
        <v>42476</v>
      </c>
      <c r="U1271" s="19">
        <f>YEAR(S:S)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6">
        <f>(((I1272/60)/60)/24)+DATE(1970,1,1)</f>
        <v>40993.815300925926</v>
      </c>
      <c r="U1272" s="19">
        <f>YEAR(S:S)</f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6">
        <f>(((I1273/60)/60)/24)+DATE(1970,1,1)</f>
        <v>41591.725219907406</v>
      </c>
      <c r="U1273" s="19">
        <f>YEAR(S:S)</f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6">
        <f>(((I1274/60)/60)/24)+DATE(1970,1,1)</f>
        <v>40344.166666666664</v>
      </c>
      <c r="U1274" s="19">
        <f>YEAR(S:S)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6">
        <f>(((I1275/60)/60)/24)+DATE(1970,1,1)</f>
        <v>41882.730219907404</v>
      </c>
      <c r="U1275" s="19">
        <f>YEAR(S:S)</f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6">
        <f>(((I1276/60)/60)/24)+DATE(1970,1,1)</f>
        <v>41151.690104166664</v>
      </c>
      <c r="U1276" s="19">
        <f>YEAR(S:S)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6">
        <f>(((I1277/60)/60)/24)+DATE(1970,1,1)</f>
        <v>41493.867905092593</v>
      </c>
      <c r="U1277" s="19">
        <f>YEAR(S:S)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6">
        <f>(((I1278/60)/60)/24)+DATE(1970,1,1)</f>
        <v>40057.166666666664</v>
      </c>
      <c r="U1278" s="19">
        <f>YEAR(S:S)</f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6">
        <f>(((I1279/60)/60)/24)+DATE(1970,1,1)</f>
        <v>41156.561886574076</v>
      </c>
      <c r="U1279" s="19">
        <f>YEAR(S:S)</f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6">
        <f>(((I1280/60)/60)/24)+DATE(1970,1,1)</f>
        <v>41815.083333333336</v>
      </c>
      <c r="U1280" s="19">
        <f>YEAR(S:S)</f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6">
        <f>(((I1281/60)/60)/24)+DATE(1970,1,1)</f>
        <v>41722.057523148149</v>
      </c>
      <c r="U1281" s="19">
        <f>YEAR(S:S)</f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6">
        <f>(((I1282/60)/60)/24)+DATE(1970,1,1)</f>
        <v>40603.757569444446</v>
      </c>
      <c r="U1282" s="19">
        <f>YEAR(S:S)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6">
        <f>(((I1283/60)/60)/24)+DATE(1970,1,1)</f>
        <v>41483.743472222224</v>
      </c>
      <c r="U1283" s="19">
        <f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6">
        <f>(((I1284/60)/60)/24)+DATE(1970,1,1)</f>
        <v>41617.207638888889</v>
      </c>
      <c r="U1284" s="19">
        <f>YEAR(S:S)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6">
        <f>(((I1285/60)/60)/24)+DATE(1970,1,1)</f>
        <v>41344.166666666664</v>
      </c>
      <c r="U1285" s="19">
        <f>YEAR(S:S)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6">
        <f>(((I1286/60)/60)/24)+DATE(1970,1,1)</f>
        <v>42735.707638888889</v>
      </c>
      <c r="U1286" s="19">
        <f>YEAR(S:S)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6">
        <f>(((I1287/60)/60)/24)+DATE(1970,1,1)</f>
        <v>42175.583043981482</v>
      </c>
      <c r="U1287" s="19">
        <f>YEAR(S:S)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6">
        <f>(((I1288/60)/60)/24)+DATE(1970,1,1)</f>
        <v>42052.583333333328</v>
      </c>
      <c r="U1288" s="19">
        <f>YEAR(S:S)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6">
        <f>(((I1289/60)/60)/24)+DATE(1970,1,1)</f>
        <v>42167.621018518519</v>
      </c>
      <c r="U1289" s="19">
        <f>YEAR(S:S)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6">
        <f>(((I1290/60)/60)/24)+DATE(1970,1,1)</f>
        <v>42592.166666666672</v>
      </c>
      <c r="U1290" s="19">
        <f>YEAR(S:S)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6">
        <f>(((I1291/60)/60)/24)+DATE(1970,1,1)</f>
        <v>42739.134780092587</v>
      </c>
      <c r="U1291" s="19">
        <f>YEAR(S:S)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6">
        <f>(((I1292/60)/60)/24)+DATE(1970,1,1)</f>
        <v>42117.290972222225</v>
      </c>
      <c r="U1292" s="19">
        <f>YEAR(S:S)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6">
        <f>(((I1293/60)/60)/24)+DATE(1970,1,1)</f>
        <v>42101.291666666672</v>
      </c>
      <c r="U1293" s="19">
        <f>YEAR(S:S)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6">
        <f>(((I1294/60)/60)/24)+DATE(1970,1,1)</f>
        <v>42283.957638888889</v>
      </c>
      <c r="U1294" s="19">
        <f>YEAR(S:S)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6">
        <f>(((I1295/60)/60)/24)+DATE(1970,1,1)</f>
        <v>42322.742719907401</v>
      </c>
      <c r="U1295" s="19">
        <f>YEAR(S:S)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6">
        <f>(((I1296/60)/60)/24)+DATE(1970,1,1)</f>
        <v>42296.458333333328</v>
      </c>
      <c r="U1296" s="19">
        <f>YEAR(S:S)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6">
        <f>(((I1297/60)/60)/24)+DATE(1970,1,1)</f>
        <v>42214.708333333328</v>
      </c>
      <c r="U1297" s="19">
        <f>YEAR(S:S)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6">
        <f>(((I1298/60)/60)/24)+DATE(1970,1,1)</f>
        <v>42443.008946759262</v>
      </c>
      <c r="U1298" s="19">
        <f>YEAR(S:S)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6">
        <f>(((I1299/60)/60)/24)+DATE(1970,1,1)</f>
        <v>42491.747199074074</v>
      </c>
      <c r="U1299" s="19">
        <f>YEAR(S:S)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6">
        <f>(((I1300/60)/60)/24)+DATE(1970,1,1)</f>
        <v>42488.680925925932</v>
      </c>
      <c r="U1300" s="19">
        <f>YEAR(S:S)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6">
        <f>(((I1301/60)/60)/24)+DATE(1970,1,1)</f>
        <v>42199.814340277779</v>
      </c>
      <c r="U1301" s="19">
        <f>YEAR(S:S)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6">
        <f>(((I1302/60)/60)/24)+DATE(1970,1,1)</f>
        <v>42522.789583333331</v>
      </c>
      <c r="U1302" s="19">
        <f>YEAR(S:S)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6">
        <f>(((I1303/60)/60)/24)+DATE(1970,1,1)</f>
        <v>42206.125</v>
      </c>
      <c r="U1303" s="19">
        <f>YEAR(S:S)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6">
        <f>(((I1304/60)/60)/24)+DATE(1970,1,1)</f>
        <v>42705.099664351852</v>
      </c>
      <c r="U1304" s="19">
        <f>YEAR(S:S)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6">
        <f>(((I1305/60)/60)/24)+DATE(1970,1,1)</f>
        <v>42582.458333333328</v>
      </c>
      <c r="U1305" s="19">
        <f>YEAR(S:S)</f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6">
        <f>(((I1306/60)/60)/24)+DATE(1970,1,1)</f>
        <v>42807.152835648143</v>
      </c>
      <c r="U1306" s="19">
        <f>YEAR(S:S)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6">
        <f>(((I1307/60)/60)/24)+DATE(1970,1,1)</f>
        <v>42572.729166666672</v>
      </c>
      <c r="U1307" s="19">
        <f>YEAR(S:S)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6">
        <f>(((I1308/60)/60)/24)+DATE(1970,1,1)</f>
        <v>41977.457569444443</v>
      </c>
      <c r="U1308" s="19">
        <f>YEAR(S:S)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6">
        <f>(((I1309/60)/60)/24)+DATE(1970,1,1)</f>
        <v>42417.503229166665</v>
      </c>
      <c r="U1309" s="19">
        <f>YEAR(S:S)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6">
        <f>(((I1310/60)/60)/24)+DATE(1970,1,1)</f>
        <v>42651.613564814819</v>
      </c>
      <c r="U1310" s="19">
        <f>YEAR(S:S)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6">
        <f>(((I1311/60)/60)/24)+DATE(1970,1,1)</f>
        <v>42292.882731481484</v>
      </c>
      <c r="U1311" s="19">
        <f>YEAR(S:S)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6">
        <f>(((I1312/60)/60)/24)+DATE(1970,1,1)</f>
        <v>42601.667245370365</v>
      </c>
      <c r="U1312" s="19">
        <f>YEAR(S:S)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6">
        <f>(((I1313/60)/60)/24)+DATE(1970,1,1)</f>
        <v>42704.843969907408</v>
      </c>
      <c r="U1313" s="19">
        <f>YEAR(S:S)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6">
        <f>(((I1314/60)/60)/24)+DATE(1970,1,1)</f>
        <v>42112.702800925923</v>
      </c>
      <c r="U1314" s="19">
        <f>YEAR(S:S)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6">
        <f>(((I1315/60)/60)/24)+DATE(1970,1,1)</f>
        <v>42432.709652777776</v>
      </c>
      <c r="U1315" s="19">
        <f>YEAR(S:S)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6">
        <f>(((I1316/60)/60)/24)+DATE(1970,1,1)</f>
        <v>42664.669675925921</v>
      </c>
      <c r="U1316" s="19">
        <f>YEAR(S:S)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6">
        <f>(((I1317/60)/60)/24)+DATE(1970,1,1)</f>
        <v>42314.041666666672</v>
      </c>
      <c r="U1317" s="19">
        <f>YEAR(S:S)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6">
        <f>(((I1318/60)/60)/24)+DATE(1970,1,1)</f>
        <v>42428.961909722217</v>
      </c>
      <c r="U1318" s="19">
        <f>YEAR(S:S)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6">
        <f>(((I1319/60)/60)/24)+DATE(1970,1,1)</f>
        <v>42572.583333333328</v>
      </c>
      <c r="U1319" s="19">
        <f>YEAR(S:S)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6">
        <f>(((I1320/60)/60)/24)+DATE(1970,1,1)</f>
        <v>42015.043657407412</v>
      </c>
      <c r="U1320" s="19">
        <f>YEAR(S:S)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6">
        <f>(((I1321/60)/60)/24)+DATE(1970,1,1)</f>
        <v>41831.666666666664</v>
      </c>
      <c r="U1321" s="19">
        <f>YEAR(S:S)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6">
        <f>(((I1322/60)/60)/24)+DATE(1970,1,1)</f>
        <v>42734.958333333328</v>
      </c>
      <c r="U1322" s="19">
        <f>YEAR(S:S)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6">
        <f>(((I1323/60)/60)/24)+DATE(1970,1,1)</f>
        <v>42727.74927083333</v>
      </c>
      <c r="U1323" s="19">
        <f>YEAR(S:S)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6">
        <f>(((I1324/60)/60)/24)+DATE(1970,1,1)</f>
        <v>42145.656539351854</v>
      </c>
      <c r="U1324" s="19">
        <f>YEAR(S:S)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6">
        <f>(((I1325/60)/60)/24)+DATE(1970,1,1)</f>
        <v>42486.288194444445</v>
      </c>
      <c r="U1325" s="19">
        <f>YEAR(S:S)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6">
        <f>(((I1326/60)/60)/24)+DATE(1970,1,1)</f>
        <v>42656.633703703701</v>
      </c>
      <c r="U1326" s="19">
        <f>YEAR(S:S)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6">
        <f>(((I1327/60)/60)/24)+DATE(1970,1,1)</f>
        <v>42734.086053240739</v>
      </c>
      <c r="U1327" s="19">
        <f>YEAR(S:S)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6">
        <f>(((I1328/60)/60)/24)+DATE(1970,1,1)</f>
        <v>42019.791990740734</v>
      </c>
      <c r="U1328" s="19">
        <f>YEAR(S:S)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6">
        <f>(((I1329/60)/60)/24)+DATE(1970,1,1)</f>
        <v>42153.678645833337</v>
      </c>
      <c r="U1329" s="19">
        <f>YEAR(S:S)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6">
        <f>(((I1330/60)/60)/24)+DATE(1970,1,1)</f>
        <v>42657.642754629633</v>
      </c>
      <c r="U1330" s="19">
        <f>YEAR(S:S)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6">
        <f>(((I1331/60)/60)/24)+DATE(1970,1,1)</f>
        <v>41975.263252314813</v>
      </c>
      <c r="U1331" s="19">
        <f>YEAR(S:S)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6">
        <f>(((I1332/60)/60)/24)+DATE(1970,1,1)</f>
        <v>42553.166666666672</v>
      </c>
      <c r="U1332" s="19">
        <f>YEAR(S:S)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6">
        <f>(((I1333/60)/60)/24)+DATE(1970,1,1)</f>
        <v>42599.50409722222</v>
      </c>
      <c r="U1333" s="19">
        <f>YEAR(S:S)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6">
        <f>(((I1334/60)/60)/24)+DATE(1970,1,1)</f>
        <v>42762.060277777782</v>
      </c>
      <c r="U1334" s="19">
        <f>YEAR(S:S)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6">
        <f>(((I1335/60)/60)/24)+DATE(1970,1,1)</f>
        <v>41836.106770833336</v>
      </c>
      <c r="U1335" s="19">
        <f>YEAR(S:S)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6">
        <f>(((I1336/60)/60)/24)+DATE(1970,1,1)</f>
        <v>42440.774155092593</v>
      </c>
      <c r="U1336" s="19">
        <f>YEAR(S:S)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6">
        <f>(((I1337/60)/60)/24)+DATE(1970,1,1)</f>
        <v>42343.936365740738</v>
      </c>
      <c r="U1337" s="19">
        <f>YEAR(S:S)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6">
        <f>(((I1338/60)/60)/24)+DATE(1970,1,1)</f>
        <v>41990.863750000004</v>
      </c>
      <c r="U1338" s="19">
        <f>YEAR(S:S)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6">
        <f>(((I1339/60)/60)/24)+DATE(1970,1,1)</f>
        <v>42797.577303240745</v>
      </c>
      <c r="U1339" s="19">
        <f>YEAR(S:S)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6">
        <f>(((I1340/60)/60)/24)+DATE(1970,1,1)</f>
        <v>42218.803622685184</v>
      </c>
      <c r="U1340" s="19">
        <f>YEAR(S:S)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6">
        <f>(((I1341/60)/60)/24)+DATE(1970,1,1)</f>
        <v>41981.688831018517</v>
      </c>
      <c r="U1341" s="19">
        <f>YEAR(S:S)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6">
        <f>(((I1342/60)/60)/24)+DATE(1970,1,1)</f>
        <v>41866.595520833333</v>
      </c>
      <c r="U1342" s="19">
        <f>YEAR(S:S)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6">
        <f>(((I1343/60)/60)/24)+DATE(1970,1,1)</f>
        <v>42644.624039351853</v>
      </c>
      <c r="U1343" s="19">
        <f>YEAR(S:S)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6">
        <f>(((I1344/60)/60)/24)+DATE(1970,1,1)</f>
        <v>42202.816423611104</v>
      </c>
      <c r="U1344" s="19">
        <f>YEAR(S:S)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6">
        <f>(((I1345/60)/60)/24)+DATE(1970,1,1)</f>
        <v>42601.165972222225</v>
      </c>
      <c r="U1345" s="19">
        <f>YEAR(S:S)</f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6">
        <f>(((I1346/60)/60)/24)+DATE(1970,1,1)</f>
        <v>42551.789803240739</v>
      </c>
      <c r="U1346" s="19">
        <f>YEAR(S:S)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6">
        <f>(((I1347/60)/60)/24)+DATE(1970,1,1)</f>
        <v>41834.814340277779</v>
      </c>
      <c r="U1347" s="19">
        <f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6">
        <f>(((I1348/60)/60)/24)+DATE(1970,1,1)</f>
        <v>41452.075821759259</v>
      </c>
      <c r="U1348" s="19">
        <f>YEAR(S:S)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6">
        <f>(((I1349/60)/60)/24)+DATE(1970,1,1)</f>
        <v>42070.638020833328</v>
      </c>
      <c r="U1349" s="19">
        <f>YEAR(S:S)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6">
        <f>(((I1350/60)/60)/24)+DATE(1970,1,1)</f>
        <v>41991.506168981476</v>
      </c>
      <c r="U1350" s="19">
        <f>YEAR(S:S)</f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6">
        <f>(((I1351/60)/60)/24)+DATE(1970,1,1)</f>
        <v>42354.290972222225</v>
      </c>
      <c r="U1351" s="19">
        <f>YEAR(S:S)</f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6">
        <f>(((I1352/60)/60)/24)+DATE(1970,1,1)</f>
        <v>42364.013124999998</v>
      </c>
      <c r="U1352" s="19">
        <f>YEAR(S:S)</f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6">
        <f>(((I1353/60)/60)/24)+DATE(1970,1,1)</f>
        <v>42412.74009259259</v>
      </c>
      <c r="U1353" s="19">
        <f>YEAR(S:S)</f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6">
        <f>(((I1354/60)/60)/24)+DATE(1970,1,1)</f>
        <v>42252.165972222225</v>
      </c>
      <c r="U1354" s="19">
        <f>YEAR(S:S)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6">
        <f>(((I1355/60)/60)/24)+DATE(1970,1,1)</f>
        <v>41344</v>
      </c>
      <c r="U1355" s="19">
        <f>YEAR(S:S)</f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6">
        <f>(((I1356/60)/60)/24)+DATE(1970,1,1)</f>
        <v>42532.807627314818</v>
      </c>
      <c r="U1356" s="19">
        <f>YEAR(S:S)</f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6">
        <f>(((I1357/60)/60)/24)+DATE(1970,1,1)</f>
        <v>41243.416666666664</v>
      </c>
      <c r="U1357" s="19">
        <f>YEAR(S:S)</f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6">
        <f>(((I1358/60)/60)/24)+DATE(1970,1,1)</f>
        <v>41460.038888888892</v>
      </c>
      <c r="U1358" s="19">
        <f>YEAR(S:S)</f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6">
        <f>(((I1359/60)/60)/24)+DATE(1970,1,1)</f>
        <v>41334.249305555553</v>
      </c>
      <c r="U1359" s="19">
        <f>YEAR(S:S)</f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6">
        <f>(((I1360/60)/60)/24)+DATE(1970,1,1)</f>
        <v>40719.570868055554</v>
      </c>
      <c r="U1360" s="19">
        <f>YEAR(S:S)</f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6">
        <f>(((I1361/60)/60)/24)+DATE(1970,1,1)</f>
        <v>40730.814699074072</v>
      </c>
      <c r="U1361" s="19">
        <f>YEAR(S:S)</f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6">
        <f>(((I1362/60)/60)/24)+DATE(1970,1,1)</f>
        <v>41123.900694444441</v>
      </c>
      <c r="U1362" s="19">
        <f>YEAR(S:S)</f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6">
        <f>(((I1363/60)/60)/24)+DATE(1970,1,1)</f>
        <v>41811.717268518521</v>
      </c>
      <c r="U1363" s="19">
        <f>YEAR(S:S)</f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6">
        <f>(((I1364/60)/60)/24)+DATE(1970,1,1)</f>
        <v>41524.934386574074</v>
      </c>
      <c r="U1364" s="19">
        <f>YEAR(S:S)</f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6">
        <f>(((I1365/60)/60)/24)+DATE(1970,1,1)</f>
        <v>42415.332638888889</v>
      </c>
      <c r="U1365" s="19">
        <f>YEAR(S:S)</f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6">
        <f>(((I1366/60)/60)/24)+DATE(1970,1,1)</f>
        <v>42011.6956712963</v>
      </c>
      <c r="U1366" s="19">
        <f>YEAR(S:S)</f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6">
        <f>(((I1367/60)/60)/24)+DATE(1970,1,1)</f>
        <v>42079.691574074073</v>
      </c>
      <c r="U1367" s="19">
        <f>YEAR(S:S)</f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6">
        <f>(((I1368/60)/60)/24)+DATE(1970,1,1)</f>
        <v>41970.037766203706</v>
      </c>
      <c r="U1368" s="19">
        <f>YEAR(S:S)</f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6">
        <f>(((I1369/60)/60)/24)+DATE(1970,1,1)</f>
        <v>42322.044560185182</v>
      </c>
      <c r="U1369" s="19">
        <f>YEAR(S:S)</f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6">
        <f>(((I1370/60)/60)/24)+DATE(1970,1,1)</f>
        <v>42170.190902777773</v>
      </c>
      <c r="U1370" s="19">
        <f>YEAR(S:S)</f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6">
        <f>(((I1371/60)/60)/24)+DATE(1970,1,1)</f>
        <v>41740.594282407408</v>
      </c>
      <c r="U1371" s="19">
        <f>YEAR(S:S)</f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6">
        <f>(((I1372/60)/60)/24)+DATE(1970,1,1)</f>
        <v>41563.00335648148</v>
      </c>
      <c r="U1372" s="19">
        <f>YEAR(S:S)</f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6">
        <f>(((I1373/60)/60)/24)+DATE(1970,1,1)</f>
        <v>42131.758587962962</v>
      </c>
      <c r="U1373" s="19">
        <f>YEAR(S:S)</f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6">
        <f>(((I1374/60)/60)/24)+DATE(1970,1,1)</f>
        <v>41102.739953703705</v>
      </c>
      <c r="U1374" s="19">
        <f>YEAR(S:S)</f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6">
        <f>(((I1375/60)/60)/24)+DATE(1970,1,1)</f>
        <v>42734.95177083333</v>
      </c>
      <c r="U1375" s="19">
        <f>YEAR(S:S)</f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6">
        <f>(((I1376/60)/60)/24)+DATE(1970,1,1)</f>
        <v>42454.12023148148</v>
      </c>
      <c r="U1376" s="19">
        <f>YEAR(S:S)</f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6">
        <f>(((I1377/60)/60)/24)+DATE(1970,1,1)</f>
        <v>42750.066192129627</v>
      </c>
      <c r="U1377" s="19">
        <f>YEAR(S:S)</f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6">
        <f>(((I1378/60)/60)/24)+DATE(1970,1,1)</f>
        <v>42707.710717592592</v>
      </c>
      <c r="U1378" s="19">
        <f>YEAR(S:S)</f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6">
        <f>(((I1379/60)/60)/24)+DATE(1970,1,1)</f>
        <v>42769.174305555556</v>
      </c>
      <c r="U1379" s="19">
        <f>YEAR(S:S)</f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6">
        <f>(((I1380/60)/60)/24)+DATE(1970,1,1)</f>
        <v>42583.759374999994</v>
      </c>
      <c r="U1380" s="19">
        <f>YEAR(S:S)</f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6">
        <f>(((I1381/60)/60)/24)+DATE(1970,1,1)</f>
        <v>42160.491620370376</v>
      </c>
      <c r="U1381" s="19">
        <f>YEAR(S:S)</f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6">
        <f>(((I1382/60)/60)/24)+DATE(1970,1,1)</f>
        <v>42164.083333333328</v>
      </c>
      <c r="U1382" s="19">
        <f>YEAR(S:S)</f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6">
        <f>(((I1383/60)/60)/24)+DATE(1970,1,1)</f>
        <v>42733.214409722219</v>
      </c>
      <c r="U1383" s="19">
        <f>YEAR(S:S)</f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6">
        <f>(((I1384/60)/60)/24)+DATE(1970,1,1)</f>
        <v>41400.800185185188</v>
      </c>
      <c r="U1384" s="19">
        <f>YEAR(S:S)</f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6">
        <f>(((I1385/60)/60)/24)+DATE(1970,1,1)</f>
        <v>42727.074976851851</v>
      </c>
      <c r="U1385" s="19">
        <f>YEAR(S:S)</f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6">
        <f>(((I1386/60)/60)/24)+DATE(1970,1,1)</f>
        <v>42190.735208333332</v>
      </c>
      <c r="U1386" s="19">
        <f>YEAR(S:S)</f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6">
        <f>(((I1387/60)/60)/24)+DATE(1970,1,1)</f>
        <v>42489.507638888885</v>
      </c>
      <c r="U1387" s="19">
        <f>YEAR(S:S)</f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6">
        <f>(((I1388/60)/60)/24)+DATE(1970,1,1)</f>
        <v>42214.646863425922</v>
      </c>
      <c r="U1388" s="19">
        <f>YEAR(S:S)</f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6">
        <f>(((I1389/60)/60)/24)+DATE(1970,1,1)</f>
        <v>42158.1875</v>
      </c>
      <c r="U1389" s="19">
        <f>YEAR(S:S)</f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6">
        <f>(((I1390/60)/60)/24)+DATE(1970,1,1)</f>
        <v>42660.676388888889</v>
      </c>
      <c r="U1390" s="19">
        <f>YEAR(S:S)</f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6">
        <f>(((I1391/60)/60)/24)+DATE(1970,1,1)</f>
        <v>42595.480983796297</v>
      </c>
      <c r="U1391" s="19">
        <f>YEAR(S:S)</f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6">
        <f>(((I1392/60)/60)/24)+DATE(1970,1,1)</f>
        <v>42121.716666666667</v>
      </c>
      <c r="U1392" s="19">
        <f>YEAR(S:S)</f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6">
        <f>(((I1393/60)/60)/24)+DATE(1970,1,1)</f>
        <v>42238.207638888889</v>
      </c>
      <c r="U1393" s="19">
        <f>YEAR(S:S)</f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6">
        <f>(((I1394/60)/60)/24)+DATE(1970,1,1)</f>
        <v>42432.154930555553</v>
      </c>
      <c r="U1394" s="19">
        <f>YEAR(S:S)</f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6">
        <f>(((I1395/60)/60)/24)+DATE(1970,1,1)</f>
        <v>42583.681979166664</v>
      </c>
      <c r="U1395" s="19">
        <f>YEAR(S:S)</f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6">
        <f>(((I1396/60)/60)/24)+DATE(1970,1,1)</f>
        <v>42795.125</v>
      </c>
      <c r="U1396" s="19">
        <f>YEAR(S:S)</f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6">
        <f>(((I1397/60)/60)/24)+DATE(1970,1,1)</f>
        <v>42749.90834490741</v>
      </c>
      <c r="U1397" s="19">
        <f>YEAR(S:S)</f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6">
        <f>(((I1398/60)/60)/24)+DATE(1970,1,1)</f>
        <v>42048.99863425926</v>
      </c>
      <c r="U1398" s="19">
        <f>YEAR(S:S)</f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6">
        <f>(((I1399/60)/60)/24)+DATE(1970,1,1)</f>
        <v>42670.888194444444</v>
      </c>
      <c r="U1399" s="19">
        <f>YEAR(S:S)</f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6">
        <f>(((I1400/60)/60)/24)+DATE(1970,1,1)</f>
        <v>42556.874236111107</v>
      </c>
      <c r="U1400" s="19">
        <f>YEAR(S:S)</f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6">
        <f>(((I1401/60)/60)/24)+DATE(1970,1,1)</f>
        <v>41919.004317129627</v>
      </c>
      <c r="U1401" s="19">
        <f>YEAR(S:S)</f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6">
        <f>(((I1402/60)/60)/24)+DATE(1970,1,1)</f>
        <v>42533.229166666672</v>
      </c>
      <c r="U1402" s="19">
        <f>YEAR(S:S)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6">
        <f>(((I1403/60)/60)/24)+DATE(1970,1,1)</f>
        <v>41420.99622685185</v>
      </c>
      <c r="U1403" s="19">
        <f>YEAR(S:S)</f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6">
        <f>(((I1404/60)/60)/24)+DATE(1970,1,1)</f>
        <v>42125.011701388896</v>
      </c>
      <c r="U1404" s="19">
        <f>YEAR(S:S)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6">
        <f>(((I1405/60)/60)/24)+DATE(1970,1,1)</f>
        <v>41481.062905092593</v>
      </c>
      <c r="U1405" s="19">
        <f>YEAR(S:S)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6">
        <f>(((I1406/60)/60)/24)+DATE(1970,1,1)</f>
        <v>42057.510243055556</v>
      </c>
      <c r="U1406" s="19">
        <f>YEAR(S:S)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6">
        <f>(((I1407/60)/60)/24)+DATE(1970,1,1)</f>
        <v>41971.722233796296</v>
      </c>
      <c r="U1407" s="19">
        <f>YEAR(S:S)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6">
        <f>(((I1408/60)/60)/24)+DATE(1970,1,1)</f>
        <v>42350.416666666672</v>
      </c>
      <c r="U1408" s="19">
        <f>YEAR(S:S)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6">
        <f>(((I1409/60)/60)/24)+DATE(1970,1,1)</f>
        <v>41863.536782407406</v>
      </c>
      <c r="U1409" s="19">
        <f>YEAR(S:S)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6">
        <f>(((I1410/60)/60)/24)+DATE(1970,1,1)</f>
        <v>42321.913842592592</v>
      </c>
      <c r="U1410" s="19">
        <f>YEAR(S:S)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6">
        <f>(((I1411/60)/60)/24)+DATE(1970,1,1)</f>
        <v>42005.175173611111</v>
      </c>
      <c r="U1411" s="19">
        <f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6">
        <f>(((I1412/60)/60)/24)+DATE(1970,1,1)</f>
        <v>42524.318518518514</v>
      </c>
      <c r="U1412" s="19">
        <f>YEAR(S:S)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6">
        <f>(((I1413/60)/60)/24)+DATE(1970,1,1)</f>
        <v>42041.059027777781</v>
      </c>
      <c r="U1413" s="19">
        <f>YEAR(S:S)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6">
        <f>(((I1414/60)/60)/24)+DATE(1970,1,1)</f>
        <v>41977.063645833332</v>
      </c>
      <c r="U1414" s="19">
        <f>YEAR(S:S)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6">
        <f>(((I1415/60)/60)/24)+DATE(1970,1,1)</f>
        <v>42420.437152777777</v>
      </c>
      <c r="U1415" s="19">
        <f>YEAR(S:S)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6">
        <f>(((I1416/60)/60)/24)+DATE(1970,1,1)</f>
        <v>42738.25309027778</v>
      </c>
      <c r="U1416" s="19">
        <f>YEAR(S:S)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6">
        <f>(((I1417/60)/60)/24)+DATE(1970,1,1)</f>
        <v>42232.675821759258</v>
      </c>
      <c r="U1417" s="19">
        <f>YEAR(S:S)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6">
        <f>(((I1418/60)/60)/24)+DATE(1970,1,1)</f>
        <v>42329.967812499999</v>
      </c>
      <c r="U1418" s="19">
        <f>YEAR(S:S)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6">
        <f>(((I1419/60)/60)/24)+DATE(1970,1,1)</f>
        <v>42262.465972222228</v>
      </c>
      <c r="U1419" s="19">
        <f>YEAR(S:S)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6">
        <f>(((I1420/60)/60)/24)+DATE(1970,1,1)</f>
        <v>42425.456412037034</v>
      </c>
      <c r="U1420" s="19">
        <f>YEAR(S:S)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6">
        <f>(((I1421/60)/60)/24)+DATE(1970,1,1)</f>
        <v>42652.456238425926</v>
      </c>
      <c r="U1421" s="19">
        <f>YEAR(S:S)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6">
        <f>(((I1422/60)/60)/24)+DATE(1970,1,1)</f>
        <v>42549.667662037042</v>
      </c>
      <c r="U1422" s="19">
        <f>YEAR(S:S)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6">
        <f>(((I1423/60)/60)/24)+DATE(1970,1,1)</f>
        <v>42043.915613425925</v>
      </c>
      <c r="U1423" s="19">
        <f>YEAR(S:S)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6">
        <f>(((I1424/60)/60)/24)+DATE(1970,1,1)</f>
        <v>42634.239629629628</v>
      </c>
      <c r="U1424" s="19">
        <f>YEAR(S:S)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6">
        <f>(((I1425/60)/60)/24)+DATE(1970,1,1)</f>
        <v>42370.360312500001</v>
      </c>
      <c r="U1425" s="19">
        <f>YEAR(S:S)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6">
        <f>(((I1426/60)/60)/24)+DATE(1970,1,1)</f>
        <v>42689.759282407409</v>
      </c>
      <c r="U1426" s="19">
        <f>YEAR(S:S)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6">
        <f>(((I1427/60)/60)/24)+DATE(1970,1,1)</f>
        <v>42123.131469907406</v>
      </c>
      <c r="U1427" s="19">
        <f>YEAR(S:S)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6">
        <f>(((I1428/60)/60)/24)+DATE(1970,1,1)</f>
        <v>42240.390277777777</v>
      </c>
      <c r="U1428" s="19">
        <f>YEAR(S:S)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6">
        <f>(((I1429/60)/60)/24)+DATE(1970,1,1)</f>
        <v>42631.851678240739</v>
      </c>
      <c r="U1429" s="19">
        <f>YEAR(S:S)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6">
        <f>(((I1430/60)/60)/24)+DATE(1970,1,1)</f>
        <v>42462.338159722218</v>
      </c>
      <c r="U1430" s="19">
        <f>YEAR(S:S)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6">
        <f>(((I1431/60)/60)/24)+DATE(1970,1,1)</f>
        <v>42104.060671296291</v>
      </c>
      <c r="U1431" s="19">
        <f>YEAR(S:S)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6">
        <f>(((I1432/60)/60)/24)+DATE(1970,1,1)</f>
        <v>41992.813518518517</v>
      </c>
      <c r="U1432" s="19">
        <f>YEAR(S:S)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6">
        <f>(((I1433/60)/60)/24)+DATE(1970,1,1)</f>
        <v>42334.252500000002</v>
      </c>
      <c r="U1433" s="19">
        <f>YEAR(S:S)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6">
        <f>(((I1434/60)/60)/24)+DATE(1970,1,1)</f>
        <v>42205.780416666668</v>
      </c>
      <c r="U1434" s="19">
        <f>YEAR(S:S)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6">
        <f>(((I1435/60)/60)/24)+DATE(1970,1,1)</f>
        <v>42714.458333333328</v>
      </c>
      <c r="U1435" s="19">
        <f>YEAR(S:S)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6">
        <f>(((I1436/60)/60)/24)+DATE(1970,1,1)</f>
        <v>42163.625</v>
      </c>
      <c r="U1436" s="19">
        <f>YEAR(S:S)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6">
        <f>(((I1437/60)/60)/24)+DATE(1970,1,1)</f>
        <v>42288.780324074076</v>
      </c>
      <c r="U1437" s="19">
        <f>YEAR(S:S)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6">
        <f>(((I1438/60)/60)/24)+DATE(1970,1,1)</f>
        <v>42421.35019675926</v>
      </c>
      <c r="U1438" s="19">
        <f>YEAR(S:S)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6">
        <f>(((I1439/60)/60)/24)+DATE(1970,1,1)</f>
        <v>41833.207638888889</v>
      </c>
      <c r="U1439" s="19">
        <f>YEAR(S:S)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6">
        <f>(((I1440/60)/60)/24)+DATE(1970,1,1)</f>
        <v>42487.579861111109</v>
      </c>
      <c r="U1440" s="19">
        <f>YEAR(S:S)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6">
        <f>(((I1441/60)/60)/24)+DATE(1970,1,1)</f>
        <v>42070.829872685179</v>
      </c>
      <c r="U1441" s="19">
        <f>YEAR(S:S)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6">
        <f>(((I1442/60)/60)/24)+DATE(1970,1,1)</f>
        <v>42516.748414351852</v>
      </c>
      <c r="U1442" s="19">
        <f>YEAR(S:S)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6">
        <f>(((I1443/60)/60)/24)+DATE(1970,1,1)</f>
        <v>42258.765844907408</v>
      </c>
      <c r="U1443" s="19">
        <f>YEAR(S:S)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6">
        <f>(((I1444/60)/60)/24)+DATE(1970,1,1)</f>
        <v>42515.64534722222</v>
      </c>
      <c r="U1444" s="19">
        <f>YEAR(S:S)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6">
        <f>(((I1445/60)/60)/24)+DATE(1970,1,1)</f>
        <v>42737.926030092596</v>
      </c>
      <c r="U1445" s="19">
        <f>YEAR(S:S)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6">
        <f>(((I1446/60)/60)/24)+DATE(1970,1,1)</f>
        <v>42259.873402777783</v>
      </c>
      <c r="U1446" s="19">
        <f>YEAR(S:S)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6">
        <f>(((I1447/60)/60)/24)+DATE(1970,1,1)</f>
        <v>42169.542303240742</v>
      </c>
      <c r="U1447" s="19">
        <f>YEAR(S:S)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6">
        <f>(((I1448/60)/60)/24)+DATE(1970,1,1)</f>
        <v>42481.447662037041</v>
      </c>
      <c r="U1448" s="19">
        <f>YEAR(S:S)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6">
        <f>(((I1449/60)/60)/24)+DATE(1970,1,1)</f>
        <v>42559.730717592596</v>
      </c>
      <c r="U1449" s="19">
        <f>YEAR(S:S)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6">
        <f>(((I1450/60)/60)/24)+DATE(1970,1,1)</f>
        <v>42146.225694444445</v>
      </c>
      <c r="U1450" s="19">
        <f>YEAR(S:S)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6">
        <f>(((I1451/60)/60)/24)+DATE(1970,1,1)</f>
        <v>42134.811400462961</v>
      </c>
      <c r="U1451" s="19">
        <f>YEAR(S:S)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6">
        <f>(((I1452/60)/60)/24)+DATE(1970,1,1)</f>
        <v>42420.171261574069</v>
      </c>
      <c r="U1452" s="19">
        <f>YEAR(S:S)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6">
        <f>(((I1453/60)/60)/24)+DATE(1970,1,1)</f>
        <v>41962.00068287037</v>
      </c>
      <c r="U1453" s="19">
        <f>YEAR(S:S)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6">
        <f>(((I1454/60)/60)/24)+DATE(1970,1,1)</f>
        <v>41848.703275462962</v>
      </c>
      <c r="U1454" s="19">
        <f>YEAR(S:S)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6">
        <f>(((I1455/60)/60)/24)+DATE(1970,1,1)</f>
        <v>42840.654479166667</v>
      </c>
      <c r="U1455" s="19">
        <f>YEAR(S:S)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6">
        <f>(((I1456/60)/60)/24)+DATE(1970,1,1)</f>
        <v>42484.915972222225</v>
      </c>
      <c r="U1456" s="19">
        <f>YEAR(S:S)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6">
        <f>(((I1457/60)/60)/24)+DATE(1970,1,1)</f>
        <v>41887.568749999999</v>
      </c>
      <c r="U1457" s="19">
        <f>YEAR(S:S)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6">
        <f>(((I1458/60)/60)/24)+DATE(1970,1,1)</f>
        <v>42738.668576388889</v>
      </c>
      <c r="U1458" s="19">
        <f>YEAR(S:S)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6">
        <f>(((I1459/60)/60)/24)+DATE(1970,1,1)</f>
        <v>42319.938009259262</v>
      </c>
      <c r="U1459" s="19">
        <f>YEAR(S:S)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6">
        <f>(((I1460/60)/60)/24)+DATE(1970,1,1)</f>
        <v>41862.166666666664</v>
      </c>
      <c r="U1460" s="19">
        <f>YEAR(S:S)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6">
        <f>(((I1461/60)/60)/24)+DATE(1970,1,1)</f>
        <v>42340.725694444445</v>
      </c>
      <c r="U1461" s="19">
        <f>YEAR(S:S)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6">
        <f>(((I1462/60)/60)/24)+DATE(1970,1,1)</f>
        <v>41973.989583333328</v>
      </c>
      <c r="U1462" s="19">
        <f>YEAR(S:S)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6">
        <f>(((I1463/60)/60)/24)+DATE(1970,1,1)</f>
        <v>41933</v>
      </c>
      <c r="U1463" s="19">
        <f>YEAR(S:S)</f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6">
        <f>(((I1464/60)/60)/24)+DATE(1970,1,1)</f>
        <v>41374.662858796299</v>
      </c>
      <c r="U1464" s="19">
        <f>YEAR(S:S)</f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6">
        <f>(((I1465/60)/60)/24)+DATE(1970,1,1)</f>
        <v>41371.869652777779</v>
      </c>
      <c r="U1465" s="19">
        <f>YEAR(S:S)</f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6">
        <f>(((I1466/60)/60)/24)+DATE(1970,1,1)</f>
        <v>41321.661550925928</v>
      </c>
      <c r="U1466" s="19">
        <f>YEAR(S:S)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6">
        <f>(((I1467/60)/60)/24)+DATE(1970,1,1)</f>
        <v>40990.125</v>
      </c>
      <c r="U1467" s="19">
        <f>YEAR(S:S)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6">
        <f>(((I1468/60)/60)/24)+DATE(1970,1,1)</f>
        <v>42381.208333333328</v>
      </c>
      <c r="U1468" s="19">
        <f>YEAR(S:S)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6">
        <f>(((I1469/60)/60)/24)+DATE(1970,1,1)</f>
        <v>40993.760243055556</v>
      </c>
      <c r="U1469" s="19">
        <f>YEAR(S:S)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6">
        <f>(((I1470/60)/60)/24)+DATE(1970,1,1)</f>
        <v>40706.014456018522</v>
      </c>
      <c r="U1470" s="19">
        <f>YEAR(S:S)</f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6">
        <f>(((I1471/60)/60)/24)+DATE(1970,1,1)</f>
        <v>41320.598483796297</v>
      </c>
      <c r="U1471" s="19">
        <f>YEAR(S:S)</f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6">
        <f>(((I1472/60)/60)/24)+DATE(1970,1,1)</f>
        <v>41271.827118055553</v>
      </c>
      <c r="U1472" s="19">
        <f>YEAR(S:S)</f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6">
        <f>(((I1473/60)/60)/24)+DATE(1970,1,1)</f>
        <v>42103.957569444443</v>
      </c>
      <c r="U1473" s="19">
        <f>YEAR(S:S)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6">
        <f>(((I1474/60)/60)/24)+DATE(1970,1,1)</f>
        <v>41563.542858796296</v>
      </c>
      <c r="U1474" s="19">
        <f>YEAR(S:S)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6">
        <f>(((I1475/60)/60)/24)+DATE(1970,1,1)</f>
        <v>40969.979618055557</v>
      </c>
      <c r="U1475" s="19">
        <f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6">
        <f>(((I1476/60)/60)/24)+DATE(1970,1,1)</f>
        <v>41530.727916666663</v>
      </c>
      <c r="U1476" s="19">
        <f>YEAR(S:S)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6">
        <f>(((I1477/60)/60)/24)+DATE(1970,1,1)</f>
        <v>41993.207638888889</v>
      </c>
      <c r="U1477" s="19">
        <f>YEAR(S:S)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6">
        <f>(((I1478/60)/60)/24)+DATE(1970,1,1)</f>
        <v>40796.041921296295</v>
      </c>
      <c r="U1478" s="19">
        <f>YEAR(S:S)</f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6">
        <f>(((I1479/60)/60)/24)+DATE(1970,1,1)</f>
        <v>40900.125</v>
      </c>
      <c r="U1479" s="19">
        <f>YEAR(S:S)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6">
        <f>(((I1480/60)/60)/24)+DATE(1970,1,1)</f>
        <v>41408.871678240743</v>
      </c>
      <c r="U1480" s="19">
        <f>YEAR(S:S)</f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6">
        <f>(((I1481/60)/60)/24)+DATE(1970,1,1)</f>
        <v>41769.165972222225</v>
      </c>
      <c r="U1481" s="19">
        <f>YEAR(S:S)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6">
        <f>(((I1482/60)/60)/24)+DATE(1970,1,1)</f>
        <v>41481.708333333336</v>
      </c>
      <c r="U1482" s="19">
        <f>YEAR(S:S)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6">
        <f>(((I1483/60)/60)/24)+DATE(1970,1,1)</f>
        <v>41580.922974537039</v>
      </c>
      <c r="U1483" s="19">
        <f>YEAR(S:S)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6">
        <f>(((I1484/60)/60)/24)+DATE(1970,1,1)</f>
        <v>41159.32708333333</v>
      </c>
      <c r="U1484" s="19">
        <f>YEAR(S:S)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6">
        <f>(((I1485/60)/60)/24)+DATE(1970,1,1)</f>
        <v>42573.192997685182</v>
      </c>
      <c r="U1485" s="19">
        <f>YEAR(S:S)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6">
        <f>(((I1486/60)/60)/24)+DATE(1970,1,1)</f>
        <v>41111.618750000001</v>
      </c>
      <c r="U1486" s="19">
        <f>YEAR(S:S)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6">
        <f>(((I1487/60)/60)/24)+DATE(1970,1,1)</f>
        <v>42175.795983796299</v>
      </c>
      <c r="U1487" s="19">
        <f>YEAR(S:S)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6">
        <f>(((I1488/60)/60)/24)+DATE(1970,1,1)</f>
        <v>42062.168530092589</v>
      </c>
      <c r="U1488" s="19">
        <f>YEAR(S:S)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6">
        <f>(((I1489/60)/60)/24)+DATE(1970,1,1)</f>
        <v>42584.917488425926</v>
      </c>
      <c r="U1489" s="19">
        <f>YEAR(S:S)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6">
        <f>(((I1490/60)/60)/24)+DATE(1970,1,1)</f>
        <v>41644.563194444447</v>
      </c>
      <c r="U1490" s="19">
        <f>YEAR(S:S)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6">
        <f>(((I1491/60)/60)/24)+DATE(1970,1,1)</f>
        <v>41228.653379629628</v>
      </c>
      <c r="U1491" s="19">
        <f>YEAR(S:S)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6">
        <f>(((I1492/60)/60)/24)+DATE(1970,1,1)</f>
        <v>41549.561041666668</v>
      </c>
      <c r="U1492" s="19">
        <f>YEAR(S:S)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6">
        <f>(((I1493/60)/60)/24)+DATE(1970,1,1)</f>
        <v>42050.651388888888</v>
      </c>
      <c r="U1493" s="19">
        <f>YEAR(S:S)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6">
        <f>(((I1494/60)/60)/24)+DATE(1970,1,1)</f>
        <v>40712.884791666671</v>
      </c>
      <c r="U1494" s="19">
        <f>YEAR(S:S)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6">
        <f>(((I1495/60)/60)/24)+DATE(1970,1,1)</f>
        <v>41441.866608796299</v>
      </c>
      <c r="U1495" s="19">
        <f>YEAR(S:S)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6">
        <f>(((I1496/60)/60)/24)+DATE(1970,1,1)</f>
        <v>42097.651388888888</v>
      </c>
      <c r="U1496" s="19">
        <f>YEAR(S:S)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6">
        <f>(((I1497/60)/60)/24)+DATE(1970,1,1)</f>
        <v>40782.789710648147</v>
      </c>
      <c r="U1497" s="19">
        <f>YEAR(S:S)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6">
        <f>(((I1498/60)/60)/24)+DATE(1970,1,1)</f>
        <v>41898.475219907406</v>
      </c>
      <c r="U1498" s="19">
        <f>YEAR(S:S)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6">
        <f>(((I1499/60)/60)/24)+DATE(1970,1,1)</f>
        <v>41486.821527777778</v>
      </c>
      <c r="U1499" s="19">
        <f>YEAR(S:S)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6">
        <f>(((I1500/60)/60)/24)+DATE(1970,1,1)</f>
        <v>41885.983541666668</v>
      </c>
      <c r="U1500" s="19">
        <f>YEAR(S:S)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6">
        <f>(((I1501/60)/60)/24)+DATE(1970,1,1)</f>
        <v>42587.007326388892</v>
      </c>
      <c r="U1501" s="19">
        <f>YEAR(S:S)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6">
        <f>(((I1502/60)/60)/24)+DATE(1970,1,1)</f>
        <v>41395.904594907406</v>
      </c>
      <c r="U1502" s="19">
        <f>YEAR(S:S)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6">
        <f>(((I1503/60)/60)/24)+DATE(1970,1,1)</f>
        <v>42193.583599537036</v>
      </c>
      <c r="U1503" s="19">
        <f>YEAR(S:S)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6">
        <f>(((I1504/60)/60)/24)+DATE(1970,1,1)</f>
        <v>42454.916666666672</v>
      </c>
      <c r="U1504" s="19">
        <f>YEAR(S:S)</f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6">
        <f>(((I1505/60)/60)/24)+DATE(1970,1,1)</f>
        <v>42666.347233796296</v>
      </c>
      <c r="U1505" s="19">
        <f>YEAR(S:S)</f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6">
        <f>(((I1506/60)/60)/24)+DATE(1970,1,1)</f>
        <v>41800.356249999997</v>
      </c>
      <c r="U1506" s="19">
        <f>YEAR(S:S)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6">
        <f>(((I1507/60)/60)/24)+DATE(1970,1,1)</f>
        <v>42451.834027777775</v>
      </c>
      <c r="U1507" s="19">
        <f>YEAR(S:S)</f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6">
        <f>(((I1508/60)/60)/24)+DATE(1970,1,1)</f>
        <v>41844.785925925928</v>
      </c>
      <c r="U1508" s="19">
        <f>YEAR(S:S)</f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6">
        <f>(((I1509/60)/60)/24)+DATE(1970,1,1)</f>
        <v>40313.340277777781</v>
      </c>
      <c r="U1509" s="19">
        <f>YEAR(S:S)</f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6">
        <f>(((I1510/60)/60)/24)+DATE(1970,1,1)</f>
        <v>41817.614363425928</v>
      </c>
      <c r="U1510" s="19">
        <f>YEAR(S:S)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6">
        <f>(((I1511/60)/60)/24)+DATE(1970,1,1)</f>
        <v>42780.957638888889</v>
      </c>
      <c r="U1511" s="19">
        <f>YEAR(S:S)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6">
        <f>(((I1512/60)/60)/24)+DATE(1970,1,1)</f>
        <v>41839.385162037033</v>
      </c>
      <c r="U1512" s="19">
        <f>YEAR(S:S)</f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6">
        <f>(((I1513/60)/60)/24)+DATE(1970,1,1)</f>
        <v>42326.625046296293</v>
      </c>
      <c r="U1513" s="19">
        <f>YEAR(S:S)</f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6">
        <f>(((I1514/60)/60)/24)+DATE(1970,1,1)</f>
        <v>42771.684479166666</v>
      </c>
      <c r="U1514" s="19">
        <f>YEAR(S:S)</f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6">
        <f>(((I1515/60)/60)/24)+DATE(1970,1,1)</f>
        <v>41836.637337962966</v>
      </c>
      <c r="U1515" s="19">
        <f>YEAR(S:S)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6">
        <f>(((I1516/60)/60)/24)+DATE(1970,1,1)</f>
        <v>42274.597685185188</v>
      </c>
      <c r="U1516" s="19">
        <f>YEAR(S:S)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6">
        <f>(((I1517/60)/60)/24)+DATE(1970,1,1)</f>
        <v>42445.211770833332</v>
      </c>
      <c r="U1517" s="19">
        <f>YEAR(S:S)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6">
        <f>(((I1518/60)/60)/24)+DATE(1970,1,1)</f>
        <v>42649.583333333328</v>
      </c>
      <c r="U1518" s="19">
        <f>YEAR(S:S)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6">
        <f>(((I1519/60)/60)/24)+DATE(1970,1,1)</f>
        <v>41979.25</v>
      </c>
      <c r="U1519" s="19">
        <f>YEAR(S:S)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6">
        <f>(((I1520/60)/60)/24)+DATE(1970,1,1)</f>
        <v>41790.8200462963</v>
      </c>
      <c r="U1520" s="19">
        <f>YEAR(S:S)</f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6">
        <f>(((I1521/60)/60)/24)+DATE(1970,1,1)</f>
        <v>41810.915972222225</v>
      </c>
      <c r="U1521" s="19">
        <f>YEAR(S:S)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6">
        <f>(((I1522/60)/60)/24)+DATE(1970,1,1)</f>
        <v>41992.166666666672</v>
      </c>
      <c r="U1522" s="19">
        <f>YEAR(S:S)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6">
        <f>(((I1523/60)/60)/24)+DATE(1970,1,1)</f>
        <v>42528.167719907404</v>
      </c>
      <c r="U1523" s="19">
        <f>YEAR(S:S)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6">
        <f>(((I1524/60)/60)/24)+DATE(1970,1,1)</f>
        <v>41929.830312500002</v>
      </c>
      <c r="U1524" s="19">
        <f>YEAR(S:S)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6">
        <f>(((I1525/60)/60)/24)+DATE(1970,1,1)</f>
        <v>41996</v>
      </c>
      <c r="U1525" s="19">
        <f>YEAR(S:S)</f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6">
        <f>(((I1526/60)/60)/24)+DATE(1970,1,1)</f>
        <v>42786.501041666663</v>
      </c>
      <c r="U1526" s="19">
        <f>YEAR(S:S)</f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6">
        <f>(((I1527/60)/60)/24)+DATE(1970,1,1)</f>
        <v>42600.702986111108</v>
      </c>
      <c r="U1527" s="19">
        <f>YEAR(S:S)</f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6">
        <f>(((I1528/60)/60)/24)+DATE(1970,1,1)</f>
        <v>42388.276006944448</v>
      </c>
      <c r="U1528" s="19">
        <f>YEAR(S:S)</f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6">
        <f>(((I1529/60)/60)/24)+DATE(1970,1,1)</f>
        <v>42808.558865740735</v>
      </c>
      <c r="U1529" s="19">
        <f>YEAR(S:S)</f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6">
        <f>(((I1530/60)/60)/24)+DATE(1970,1,1)</f>
        <v>42767</v>
      </c>
      <c r="U1530" s="19">
        <f>YEAR(S:S)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6">
        <f>(((I1531/60)/60)/24)+DATE(1970,1,1)</f>
        <v>42082.587037037039</v>
      </c>
      <c r="U1531" s="19">
        <f>YEAR(S:S)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6">
        <f>(((I1532/60)/60)/24)+DATE(1970,1,1)</f>
        <v>42300.767303240747</v>
      </c>
      <c r="U1532" s="19">
        <f>YEAR(S:S)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6">
        <f>(((I1533/60)/60)/24)+DATE(1970,1,1)</f>
        <v>41974.125</v>
      </c>
      <c r="U1533" s="19">
        <f>YEAR(S:S)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6">
        <f>(((I1534/60)/60)/24)+DATE(1970,1,1)</f>
        <v>42415.625</v>
      </c>
      <c r="U1534" s="19">
        <f>YEAR(S:S)</f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6">
        <f>(((I1535/60)/60)/24)+DATE(1970,1,1)</f>
        <v>42492.165972222225</v>
      </c>
      <c r="U1535" s="19">
        <f>YEAR(S:S)</f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6">
        <f>(((I1536/60)/60)/24)+DATE(1970,1,1)</f>
        <v>42251.67432870371</v>
      </c>
      <c r="U1536" s="19">
        <f>YEAR(S:S)</f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6">
        <f>(((I1537/60)/60)/24)+DATE(1970,1,1)</f>
        <v>42513.916666666672</v>
      </c>
      <c r="U1537" s="19">
        <f>YEAR(S:S)</f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6">
        <f>(((I1538/60)/60)/24)+DATE(1970,1,1)</f>
        <v>42243.802199074074</v>
      </c>
      <c r="U1538" s="19">
        <f>YEAR(S:S)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6">
        <f>(((I1539/60)/60)/24)+DATE(1970,1,1)</f>
        <v>42588.75</v>
      </c>
      <c r="U1539" s="19">
        <f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6">
        <f>(((I1540/60)/60)/24)+DATE(1970,1,1)</f>
        <v>42026.782060185185</v>
      </c>
      <c r="U1540" s="19">
        <f>YEAR(S:S)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6">
        <f>(((I1541/60)/60)/24)+DATE(1970,1,1)</f>
        <v>42738.919201388882</v>
      </c>
      <c r="U1541" s="19">
        <f>YEAR(S:S)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6">
        <f>(((I1542/60)/60)/24)+DATE(1970,1,1)</f>
        <v>41969.052083333328</v>
      </c>
      <c r="U1542" s="19">
        <f>YEAR(S:S)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6">
        <f>(((I1543/60)/60)/24)+DATE(1970,1,1)</f>
        <v>42004.712245370371</v>
      </c>
      <c r="U1543" s="19">
        <f>YEAR(S:S)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6">
        <f>(((I1544/60)/60)/24)+DATE(1970,1,1)</f>
        <v>42185.996527777781</v>
      </c>
      <c r="U1544" s="19">
        <f>YEAR(S:S)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6">
        <f>(((I1545/60)/60)/24)+DATE(1970,1,1)</f>
        <v>41965.551319444443</v>
      </c>
      <c r="U1545" s="19">
        <f>YEAR(S:S)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6">
        <f>(((I1546/60)/60)/24)+DATE(1970,1,1)</f>
        <v>42095.012499999997</v>
      </c>
      <c r="U1546" s="19">
        <f>YEAR(S:S)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6">
        <f>(((I1547/60)/60)/24)+DATE(1970,1,1)</f>
        <v>42065.886111111111</v>
      </c>
      <c r="U1547" s="19">
        <f>YEAR(S:S)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6">
        <f>(((I1548/60)/60)/24)+DATE(1970,1,1)</f>
        <v>41899.212951388887</v>
      </c>
      <c r="U1548" s="19">
        <f>YEAR(S:S)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6">
        <f>(((I1549/60)/60)/24)+DATE(1970,1,1)</f>
        <v>42789.426875000005</v>
      </c>
      <c r="U1549" s="19">
        <f>YEAR(S:S)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6">
        <f>(((I1550/60)/60)/24)+DATE(1970,1,1)</f>
        <v>42316.923842592587</v>
      </c>
      <c r="U1550" s="19">
        <f>YEAR(S:S)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6">
        <f>(((I1551/60)/60)/24)+DATE(1970,1,1)</f>
        <v>42311.177766203706</v>
      </c>
      <c r="U1551" s="19">
        <f>YEAR(S:S)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6">
        <f>(((I1552/60)/60)/24)+DATE(1970,1,1)</f>
        <v>42502.449467592596</v>
      </c>
      <c r="U1552" s="19">
        <f>YEAR(S:S)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6">
        <f>(((I1553/60)/60)/24)+DATE(1970,1,1)</f>
        <v>42151.824525462958</v>
      </c>
      <c r="U1553" s="19">
        <f>YEAR(S:S)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6">
        <f>(((I1554/60)/60)/24)+DATE(1970,1,1)</f>
        <v>41913.165972222225</v>
      </c>
      <c r="U1554" s="19">
        <f>YEAR(S:S)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6">
        <f>(((I1555/60)/60)/24)+DATE(1970,1,1)</f>
        <v>42249.282951388886</v>
      </c>
      <c r="U1555" s="19">
        <f>YEAR(S:S)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6">
        <f>(((I1556/60)/60)/24)+DATE(1970,1,1)</f>
        <v>42218.252199074079</v>
      </c>
      <c r="U1556" s="19">
        <f>YEAR(S:S)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6">
        <f>(((I1557/60)/60)/24)+DATE(1970,1,1)</f>
        <v>42264.708333333328</v>
      </c>
      <c r="U1557" s="19">
        <f>YEAR(S:S)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6">
        <f>(((I1558/60)/60)/24)+DATE(1970,1,1)</f>
        <v>42555.153055555551</v>
      </c>
      <c r="U1558" s="19">
        <f>YEAR(S:S)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6">
        <f>(((I1559/60)/60)/24)+DATE(1970,1,1)</f>
        <v>41902.65315972222</v>
      </c>
      <c r="U1559" s="19">
        <f>YEAR(S:S)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6">
        <f>(((I1560/60)/60)/24)+DATE(1970,1,1)</f>
        <v>42244.508333333331</v>
      </c>
      <c r="U1560" s="19">
        <f>YEAR(S:S)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6">
        <f>(((I1561/60)/60)/24)+DATE(1970,1,1)</f>
        <v>42123.05322916666</v>
      </c>
      <c r="U1561" s="19">
        <f>YEAR(S:S)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6">
        <f>(((I1562/60)/60)/24)+DATE(1970,1,1)</f>
        <v>41956.062418981484</v>
      </c>
      <c r="U1562" s="19">
        <f>YEAR(S:S)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6">
        <f>(((I1563/60)/60)/24)+DATE(1970,1,1)</f>
        <v>41585.083368055559</v>
      </c>
      <c r="U1563" s="19">
        <f>YEAR(S:S)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6">
        <f>(((I1564/60)/60)/24)+DATE(1970,1,1)</f>
        <v>40149.034722222219</v>
      </c>
      <c r="U1564" s="19">
        <f>YEAR(S:S)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6">
        <f>(((I1565/60)/60)/24)+DATE(1970,1,1)</f>
        <v>41712.700821759259</v>
      </c>
      <c r="U1565" s="19">
        <f>YEAR(S:S)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6">
        <f>(((I1566/60)/60)/24)+DATE(1970,1,1)</f>
        <v>42152.836805555555</v>
      </c>
      <c r="U1566" s="19">
        <f>YEAR(S:S)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6">
        <f>(((I1567/60)/60)/24)+DATE(1970,1,1)</f>
        <v>40702.729872685188</v>
      </c>
      <c r="U1567" s="19">
        <f>YEAR(S:S)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6">
        <f>(((I1568/60)/60)/24)+DATE(1970,1,1)</f>
        <v>42578.916666666672</v>
      </c>
      <c r="U1568" s="19">
        <f>YEAR(S:S)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6">
        <f>(((I1569/60)/60)/24)+DATE(1970,1,1)</f>
        <v>41687</v>
      </c>
      <c r="U1569" s="19">
        <f>YEAR(S:S)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6">
        <f>(((I1570/60)/60)/24)+DATE(1970,1,1)</f>
        <v>41997.062326388885</v>
      </c>
      <c r="U1570" s="19">
        <f>YEAR(S:S)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6">
        <f>(((I1571/60)/60)/24)+DATE(1970,1,1)</f>
        <v>41419.679560185185</v>
      </c>
      <c r="U1571" s="19">
        <f>YEAR(S:S)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6">
        <f>(((I1572/60)/60)/24)+DATE(1970,1,1)</f>
        <v>42468.771782407406</v>
      </c>
      <c r="U1572" s="19">
        <f>YEAR(S:S)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6">
        <f>(((I1573/60)/60)/24)+DATE(1970,1,1)</f>
        <v>42174.769479166673</v>
      </c>
      <c r="U1573" s="19">
        <f>YEAR(S:S)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6">
        <f>(((I1574/60)/60)/24)+DATE(1970,1,1)</f>
        <v>42428.999305555553</v>
      </c>
      <c r="U1574" s="19">
        <f>YEAR(S:S)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6">
        <f>(((I1575/60)/60)/24)+DATE(1970,1,1)</f>
        <v>42826.165972222225</v>
      </c>
      <c r="U1575" s="19">
        <f>YEAR(S:S)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6">
        <f>(((I1576/60)/60)/24)+DATE(1970,1,1)</f>
        <v>42052.927418981482</v>
      </c>
      <c r="U1576" s="19">
        <f>YEAR(S:S)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6">
        <f>(((I1577/60)/60)/24)+DATE(1970,1,1)</f>
        <v>41829.524259259262</v>
      </c>
      <c r="U1577" s="19">
        <f>YEAR(S:S)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6">
        <f>(((I1578/60)/60)/24)+DATE(1970,1,1)</f>
        <v>42185.879259259258</v>
      </c>
      <c r="U1578" s="19">
        <f>YEAR(S:S)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6">
        <f>(((I1579/60)/60)/24)+DATE(1970,1,1)</f>
        <v>41114.847777777781</v>
      </c>
      <c r="U1579" s="19">
        <f>YEAR(S:S)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6">
        <f>(((I1580/60)/60)/24)+DATE(1970,1,1)</f>
        <v>40423.083333333336</v>
      </c>
      <c r="U1580" s="19">
        <f>YEAR(S:S)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6">
        <f>(((I1581/60)/60)/24)+DATE(1970,1,1)</f>
        <v>41514.996423611112</v>
      </c>
      <c r="U1581" s="19">
        <f>YEAR(S:S)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6">
        <f>(((I1582/60)/60)/24)+DATE(1970,1,1)</f>
        <v>41050.050069444449</v>
      </c>
      <c r="U1582" s="19">
        <f>YEAR(S:S)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6">
        <f>(((I1583/60)/60)/24)+DATE(1970,1,1)</f>
        <v>42357.448958333334</v>
      </c>
      <c r="U1583" s="19">
        <f>YEAR(S:S)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6">
        <f>(((I1584/60)/60)/24)+DATE(1970,1,1)</f>
        <v>42303.888888888891</v>
      </c>
      <c r="U1584" s="19">
        <f>YEAR(S:S)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6">
        <f>(((I1585/60)/60)/24)+DATE(1970,1,1)</f>
        <v>41907.904988425929</v>
      </c>
      <c r="U1585" s="19">
        <f>YEAR(S:S)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6">
        <f>(((I1586/60)/60)/24)+DATE(1970,1,1)</f>
        <v>41789.649317129632</v>
      </c>
      <c r="U1586" s="19">
        <f>YEAR(S:S)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6">
        <f>(((I1587/60)/60)/24)+DATE(1970,1,1)</f>
        <v>42729.458333333328</v>
      </c>
      <c r="U1587" s="19">
        <f>YEAR(S:S)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6">
        <f>(((I1588/60)/60)/24)+DATE(1970,1,1)</f>
        <v>42099.062754629631</v>
      </c>
      <c r="U1588" s="19">
        <f>YEAR(S:S)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6">
        <f>(((I1589/60)/60)/24)+DATE(1970,1,1)</f>
        <v>41986.950983796298</v>
      </c>
      <c r="U1589" s="19">
        <f>YEAR(S:S)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6">
        <f>(((I1590/60)/60)/24)+DATE(1970,1,1)</f>
        <v>42035.841666666667</v>
      </c>
      <c r="U1590" s="19">
        <f>YEAR(S:S)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6">
        <f>(((I1591/60)/60)/24)+DATE(1970,1,1)</f>
        <v>42286.984791666662</v>
      </c>
      <c r="U1591" s="19">
        <f>YEAR(S:S)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6">
        <f>(((I1592/60)/60)/24)+DATE(1970,1,1)</f>
        <v>42270.857222222221</v>
      </c>
      <c r="U1592" s="19">
        <f>YEAR(S:S)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6">
        <f>(((I1593/60)/60)/24)+DATE(1970,1,1)</f>
        <v>42463.68450231482</v>
      </c>
      <c r="U1593" s="19">
        <f>YEAR(S:S)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6">
        <f>(((I1594/60)/60)/24)+DATE(1970,1,1)</f>
        <v>42091.031076388885</v>
      </c>
      <c r="U1594" s="19">
        <f>YEAR(S:S)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6">
        <f>(((I1595/60)/60)/24)+DATE(1970,1,1)</f>
        <v>42063.845543981486</v>
      </c>
      <c r="U1595" s="19">
        <f>YEAR(S:S)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6">
        <f>(((I1596/60)/60)/24)+DATE(1970,1,1)</f>
        <v>42505.681249999994</v>
      </c>
      <c r="U1596" s="19">
        <f>YEAR(S:S)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6">
        <f>(((I1597/60)/60)/24)+DATE(1970,1,1)</f>
        <v>41808.842361111114</v>
      </c>
      <c r="U1597" s="19">
        <f>YEAR(S:S)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6">
        <f>(((I1598/60)/60)/24)+DATE(1970,1,1)</f>
        <v>41986.471863425926</v>
      </c>
      <c r="U1598" s="19">
        <f>YEAR(S:S)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6">
        <f>(((I1599/60)/60)/24)+DATE(1970,1,1)</f>
        <v>42633.354131944448</v>
      </c>
      <c r="U1599" s="19">
        <f>YEAR(S:S)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6">
        <f>(((I1600/60)/60)/24)+DATE(1970,1,1)</f>
        <v>42211.667337962965</v>
      </c>
      <c r="U1600" s="19">
        <f>YEAR(S:S)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6">
        <f>(((I1601/60)/60)/24)+DATE(1970,1,1)</f>
        <v>42468.497407407413</v>
      </c>
      <c r="U1601" s="19">
        <f>YEAR(S:S)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6">
        <f>(((I1602/60)/60)/24)+DATE(1970,1,1)</f>
        <v>41835.21597222222</v>
      </c>
      <c r="U1602" s="19">
        <f>YEAR(S:S)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6">
        <f>(((I1603/60)/60)/24)+DATE(1970,1,1)</f>
        <v>40668.092974537038</v>
      </c>
      <c r="U1603" s="19">
        <f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6">
        <f>(((I1604/60)/60)/24)+DATE(1970,1,1)</f>
        <v>40830.958333333336</v>
      </c>
      <c r="U1604" s="19">
        <f>YEAR(S:S)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6">
        <f>(((I1605/60)/60)/24)+DATE(1970,1,1)</f>
        <v>40936.169664351852</v>
      </c>
      <c r="U1605" s="19">
        <f>YEAR(S:S)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6">
        <f>(((I1606/60)/60)/24)+DATE(1970,1,1)</f>
        <v>40985.80364583333</v>
      </c>
      <c r="U1606" s="19">
        <f>YEAR(S:S)</f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6">
        <f>(((I1607/60)/60)/24)+DATE(1970,1,1)</f>
        <v>40756.291666666664</v>
      </c>
      <c r="U1607" s="19">
        <f>YEAR(S:S)</f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6">
        <f>(((I1608/60)/60)/24)+DATE(1970,1,1)</f>
        <v>40626.069884259261</v>
      </c>
      <c r="U1608" s="19">
        <f>YEAR(S:S)</f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6">
        <f>(((I1609/60)/60)/24)+DATE(1970,1,1)</f>
        <v>41074.80846064815</v>
      </c>
      <c r="U1609" s="19">
        <f>YEAR(S:S)</f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6">
        <f>(((I1610/60)/60)/24)+DATE(1970,1,1)</f>
        <v>41640.226388888892</v>
      </c>
      <c r="U1610" s="19">
        <f>YEAR(S:S)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6">
        <f>(((I1611/60)/60)/24)+DATE(1970,1,1)</f>
        <v>40849.333333333336</v>
      </c>
      <c r="U1611" s="19">
        <f>YEAR(S:S)</f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6">
        <f>(((I1612/60)/60)/24)+DATE(1970,1,1)</f>
        <v>41258.924884259257</v>
      </c>
      <c r="U1612" s="19">
        <f>YEAR(S:S)</f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6">
        <f>(((I1613/60)/60)/24)+DATE(1970,1,1)</f>
        <v>41430.00037037037</v>
      </c>
      <c r="U1613" s="19">
        <f>YEAR(S:S)</f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6">
        <f>(((I1614/60)/60)/24)+DATE(1970,1,1)</f>
        <v>41276.874814814815</v>
      </c>
      <c r="U1614" s="19">
        <f>YEAR(S:S)</f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6">
        <f>(((I1615/60)/60)/24)+DATE(1970,1,1)</f>
        <v>41112.069467592592</v>
      </c>
      <c r="U1615" s="19">
        <f>YEAR(S:S)</f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6">
        <f>(((I1616/60)/60)/24)+DATE(1970,1,1)</f>
        <v>41854.708333333336</v>
      </c>
      <c r="U1616" s="19">
        <f>YEAR(S:S)</f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6">
        <f>(((I1617/60)/60)/24)+DATE(1970,1,1)</f>
        <v>40890.092546296299</v>
      </c>
      <c r="U1617" s="19">
        <f>YEAR(S:S)</f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6">
        <f>(((I1618/60)/60)/24)+DATE(1970,1,1)</f>
        <v>41235.916666666664</v>
      </c>
      <c r="U1618" s="19">
        <f>YEAR(S:S)</f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6">
        <f>(((I1619/60)/60)/24)+DATE(1970,1,1)</f>
        <v>41579.791666666664</v>
      </c>
      <c r="U1619" s="19">
        <f>YEAR(S:S)</f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6">
        <f>(((I1620/60)/60)/24)+DATE(1970,1,1)</f>
        <v>41341.654340277775</v>
      </c>
      <c r="U1620" s="19">
        <f>YEAR(S:S)</f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6">
        <f>(((I1621/60)/60)/24)+DATE(1970,1,1)</f>
        <v>41897.18618055556</v>
      </c>
      <c r="U1621" s="19">
        <f>YEAR(S:S)</f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6">
        <f>(((I1622/60)/60)/24)+DATE(1970,1,1)</f>
        <v>41328.339583333334</v>
      </c>
      <c r="U1622" s="19">
        <f>YEAR(S:S)</f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6">
        <f>(((I1623/60)/60)/24)+DATE(1970,1,1)</f>
        <v>41057.165972222225</v>
      </c>
      <c r="U1623" s="19">
        <f>YEAR(S:S)</f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6">
        <f>(((I1624/60)/60)/24)+DATE(1970,1,1)</f>
        <v>41990.332638888889</v>
      </c>
      <c r="U1624" s="19">
        <f>YEAR(S:S)</f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6">
        <f>(((I1625/60)/60)/24)+DATE(1970,1,1)</f>
        <v>41513.688530092593</v>
      </c>
      <c r="U1625" s="19">
        <f>YEAR(S:S)</f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6">
        <f>(((I1626/60)/60)/24)+DATE(1970,1,1)</f>
        <v>41283.367303240739</v>
      </c>
      <c r="U1626" s="19">
        <f>YEAR(S:S)</f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6">
        <f>(((I1627/60)/60)/24)+DATE(1970,1,1)</f>
        <v>41163.699687500004</v>
      </c>
      <c r="U1627" s="19">
        <f>YEAR(S:S)</f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6">
        <f>(((I1628/60)/60)/24)+DATE(1970,1,1)</f>
        <v>41609.889664351853</v>
      </c>
      <c r="U1628" s="19">
        <f>YEAR(S:S)</f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6">
        <f>(((I1629/60)/60)/24)+DATE(1970,1,1)</f>
        <v>41239.207638888889</v>
      </c>
      <c r="U1629" s="19">
        <f>YEAR(S:S)</f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6">
        <f>(((I1630/60)/60)/24)+DATE(1970,1,1)</f>
        <v>41807.737060185187</v>
      </c>
      <c r="U1630" s="19">
        <f>YEAR(S:S)</f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6">
        <f>(((I1631/60)/60)/24)+DATE(1970,1,1)</f>
        <v>41690.867280092592</v>
      </c>
      <c r="U1631" s="19">
        <f>YEAR(S:S)</f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6">
        <f>(((I1632/60)/60)/24)+DATE(1970,1,1)</f>
        <v>40970.290972222225</v>
      </c>
      <c r="U1632" s="19">
        <f>YEAR(S:S)</f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6">
        <f>(((I1633/60)/60)/24)+DATE(1970,1,1)</f>
        <v>41194.859502314815</v>
      </c>
      <c r="U1633" s="19">
        <f>YEAR(S:S)</f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6">
        <f>(((I1634/60)/60)/24)+DATE(1970,1,1)</f>
        <v>40810.340902777774</v>
      </c>
      <c r="U1634" s="19">
        <f>YEAR(S:S)</f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6">
        <f>(((I1635/60)/60)/24)+DATE(1970,1,1)</f>
        <v>40924.208333333336</v>
      </c>
      <c r="U1635" s="19">
        <f>YEAR(S:S)</f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6">
        <f>(((I1636/60)/60)/24)+DATE(1970,1,1)</f>
        <v>40696.249305555553</v>
      </c>
      <c r="U1636" s="19">
        <f>YEAR(S:S)</f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6">
        <f>(((I1637/60)/60)/24)+DATE(1970,1,1)</f>
        <v>42562.868761574078</v>
      </c>
      <c r="U1637" s="19">
        <f>YEAR(S:S)</f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6">
        <f>(((I1638/60)/60)/24)+DATE(1970,1,1)</f>
        <v>40706.166666666664</v>
      </c>
      <c r="U1638" s="19">
        <f>YEAR(S:S)</f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6">
        <f>(((I1639/60)/60)/24)+DATE(1970,1,1)</f>
        <v>40178.98541666667</v>
      </c>
      <c r="U1639" s="19">
        <f>YEAR(S:S)</f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6">
        <f>(((I1640/60)/60)/24)+DATE(1970,1,1)</f>
        <v>41333.892361111109</v>
      </c>
      <c r="U1640" s="19">
        <f>YEAR(S:S)</f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6">
        <f>(((I1641/60)/60)/24)+DATE(1970,1,1)</f>
        <v>40971.652372685188</v>
      </c>
      <c r="U1641" s="19">
        <f>YEAR(S:S)</f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6">
        <f>(((I1642/60)/60)/24)+DATE(1970,1,1)</f>
        <v>40393.082638888889</v>
      </c>
      <c r="U1642" s="19">
        <f>YEAR(S:S)</f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6">
        <f>(((I1643/60)/60)/24)+DATE(1970,1,1)</f>
        <v>41992.596574074079</v>
      </c>
      <c r="U1643" s="19">
        <f>YEAR(S:S)</f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6">
        <f>(((I1644/60)/60)/24)+DATE(1970,1,1)</f>
        <v>40708.024618055555</v>
      </c>
      <c r="U1644" s="19">
        <f>YEAR(S:S)</f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6">
        <f>(((I1645/60)/60)/24)+DATE(1970,1,1)</f>
        <v>41176.824212962965</v>
      </c>
      <c r="U1645" s="19">
        <f>YEAR(S:S)</f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6">
        <f>(((I1646/60)/60)/24)+DATE(1970,1,1)</f>
        <v>41235.101388888892</v>
      </c>
      <c r="U1646" s="19">
        <f>YEAR(S:S)</f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6">
        <f>(((I1647/60)/60)/24)+DATE(1970,1,1)</f>
        <v>41535.617361111108</v>
      </c>
      <c r="U1647" s="19">
        <f>YEAR(S:S)</f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6">
        <f>(((I1648/60)/60)/24)+DATE(1970,1,1)</f>
        <v>41865.757638888892</v>
      </c>
      <c r="U1648" s="19">
        <f>YEAR(S:S)</f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6">
        <f>(((I1649/60)/60)/24)+DATE(1970,1,1)</f>
        <v>41069.409456018519</v>
      </c>
      <c r="U1649" s="19">
        <f>YEAR(S:S)</f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6">
        <f>(((I1650/60)/60)/24)+DATE(1970,1,1)</f>
        <v>40622.662986111114</v>
      </c>
      <c r="U1650" s="19">
        <f>YEAR(S:S)</f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6">
        <f>(((I1651/60)/60)/24)+DATE(1970,1,1)</f>
        <v>41782.684664351851</v>
      </c>
      <c r="U1651" s="19">
        <f>YEAR(S:S)</f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6">
        <f>(((I1652/60)/60)/24)+DATE(1970,1,1)</f>
        <v>41556.435613425929</v>
      </c>
      <c r="U1652" s="19">
        <f>YEAR(S:S)</f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6">
        <f>(((I1653/60)/60)/24)+DATE(1970,1,1)</f>
        <v>40659.290972222225</v>
      </c>
      <c r="U1653" s="19">
        <f>YEAR(S:S)</f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6">
        <f>(((I1654/60)/60)/24)+DATE(1970,1,1)</f>
        <v>41602.534641203703</v>
      </c>
      <c r="U1654" s="19">
        <f>YEAR(S:S)</f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6">
        <f>(((I1655/60)/60)/24)+DATE(1970,1,1)</f>
        <v>40657.834444444445</v>
      </c>
      <c r="U1655" s="19">
        <f>YEAR(S:S)</f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6">
        <f>(((I1656/60)/60)/24)+DATE(1970,1,1)</f>
        <v>41017.890740740739</v>
      </c>
      <c r="U1656" s="19">
        <f>YEAR(S:S)</f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6">
        <f>(((I1657/60)/60)/24)+DATE(1970,1,1)</f>
        <v>41004.750231481477</v>
      </c>
      <c r="U1657" s="19">
        <f>YEAR(S:S)</f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6">
        <f>(((I1658/60)/60)/24)+DATE(1970,1,1)</f>
        <v>41256.928842592592</v>
      </c>
      <c r="U1658" s="19">
        <f>YEAR(S:S)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6">
        <f>(((I1659/60)/60)/24)+DATE(1970,1,1)</f>
        <v>41053.782037037039</v>
      </c>
      <c r="U1659" s="19">
        <f>YEAR(S:S)</f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6">
        <f>(((I1660/60)/60)/24)+DATE(1970,1,1)</f>
        <v>41261.597222222219</v>
      </c>
      <c r="U1660" s="19">
        <f>YEAR(S:S)</f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6">
        <f>(((I1661/60)/60)/24)+DATE(1970,1,1)</f>
        <v>41625.5</v>
      </c>
      <c r="U1661" s="19">
        <f>YEAR(S:S)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6">
        <f>(((I1662/60)/60)/24)+DATE(1970,1,1)</f>
        <v>42490.915972222225</v>
      </c>
      <c r="U1662" s="19">
        <f>YEAR(S:S)</f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6">
        <f>(((I1663/60)/60)/24)+DATE(1970,1,1)</f>
        <v>42386.875</v>
      </c>
      <c r="U1663" s="19">
        <f>YEAR(S:S)</f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6">
        <f>(((I1664/60)/60)/24)+DATE(1970,1,1)</f>
        <v>40908.239999999998</v>
      </c>
      <c r="U1664" s="19">
        <f>YEAR(S:S)</f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6">
        <f>(((I1665/60)/60)/24)+DATE(1970,1,1)</f>
        <v>42036.02207175926</v>
      </c>
      <c r="U1665" s="19">
        <f>YEAR(S:S)</f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6">
        <f>(((I1666/60)/60)/24)+DATE(1970,1,1)</f>
        <v>40984.165972222225</v>
      </c>
      <c r="U1666" s="19">
        <f>YEAR(S:S)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6">
        <f>(((I1667/60)/60)/24)+DATE(1970,1,1)</f>
        <v>40596.125</v>
      </c>
      <c r="U1667" s="19">
        <f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6">
        <f>(((I1668/60)/60)/24)+DATE(1970,1,1)</f>
        <v>41361.211493055554</v>
      </c>
      <c r="U1668" s="19">
        <f>YEAR(S:S)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6">
        <f>(((I1669/60)/60)/24)+DATE(1970,1,1)</f>
        <v>41709.290972222225</v>
      </c>
      <c r="U1669" s="19">
        <f>YEAR(S:S)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6">
        <f>(((I1670/60)/60)/24)+DATE(1970,1,1)</f>
        <v>40875.191423611112</v>
      </c>
      <c r="U1670" s="19">
        <f>YEAR(S:S)</f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6">
        <f>(((I1671/60)/60)/24)+DATE(1970,1,1)</f>
        <v>42521.885138888887</v>
      </c>
      <c r="U1671" s="19">
        <f>YEAR(S:S)</f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6">
        <f>(((I1672/60)/60)/24)+DATE(1970,1,1)</f>
        <v>40364.166666666664</v>
      </c>
      <c r="U1672" s="19">
        <f>YEAR(S:S)</f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6">
        <f>(((I1673/60)/60)/24)+DATE(1970,1,1)</f>
        <v>42583.54414351852</v>
      </c>
      <c r="U1673" s="19">
        <f>YEAR(S:S)</f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6">
        <f>(((I1674/60)/60)/24)+DATE(1970,1,1)</f>
        <v>41064.656597222223</v>
      </c>
      <c r="U1674" s="19">
        <f>YEAR(S:S)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6">
        <f>(((I1675/60)/60)/24)+DATE(1970,1,1)</f>
        <v>42069.878379629634</v>
      </c>
      <c r="U1675" s="19">
        <f>YEAR(S:S)</f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6">
        <f>(((I1676/60)/60)/24)+DATE(1970,1,1)</f>
        <v>42600.290972222225</v>
      </c>
      <c r="U1676" s="19">
        <f>YEAR(S:S)</f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6">
        <f>(((I1677/60)/60)/24)+DATE(1970,1,1)</f>
        <v>40832.918749999997</v>
      </c>
      <c r="U1677" s="19">
        <f>YEAR(S:S)</f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6">
        <f>(((I1678/60)/60)/24)+DATE(1970,1,1)</f>
        <v>41020.165972222225</v>
      </c>
      <c r="U1678" s="19">
        <f>YEAR(S:S)</f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6">
        <f>(((I1679/60)/60)/24)+DATE(1970,1,1)</f>
        <v>42476.249305555553</v>
      </c>
      <c r="U1679" s="19">
        <f>YEAR(S:S)</f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6">
        <f>(((I1680/60)/60)/24)+DATE(1970,1,1)</f>
        <v>41676.854988425926</v>
      </c>
      <c r="U1680" s="19">
        <f>YEAR(S:S)</f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6">
        <f>(((I1681/60)/60)/24)+DATE(1970,1,1)</f>
        <v>40746.068807870368</v>
      </c>
      <c r="U1681" s="19">
        <f>YEAR(S:S)</f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6">
        <f>(((I1682/60)/60)/24)+DATE(1970,1,1)</f>
        <v>41832.757719907408</v>
      </c>
      <c r="U1682" s="19">
        <f>YEAR(S:S)</f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6">
        <f>(((I1683/60)/60)/24)+DATE(1970,1,1)</f>
        <v>42823.083333333328</v>
      </c>
      <c r="U1683" s="19">
        <f>YEAR(S:S)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6">
        <f>(((I1684/60)/60)/24)+DATE(1970,1,1)</f>
        <v>42839.171990740739</v>
      </c>
      <c r="U1684" s="19">
        <f>YEAR(S:S)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6">
        <f>(((I1685/60)/60)/24)+DATE(1970,1,1)</f>
        <v>42832.781689814816</v>
      </c>
      <c r="U1685" s="19">
        <f>YEAR(S:S)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6">
        <f>(((I1686/60)/60)/24)+DATE(1970,1,1)</f>
        <v>42811.773622685185</v>
      </c>
      <c r="U1686" s="19">
        <f>YEAR(S:S)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6">
        <f>(((I1687/60)/60)/24)+DATE(1970,1,1)</f>
        <v>42818.208599537036</v>
      </c>
      <c r="U1687" s="19">
        <f>YEAR(S:S)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6">
        <f>(((I1688/60)/60)/24)+DATE(1970,1,1)</f>
        <v>42852.802303240736</v>
      </c>
      <c r="U1688" s="19">
        <f>YEAR(S:S)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6">
        <f>(((I1689/60)/60)/24)+DATE(1970,1,1)</f>
        <v>42835.84375</v>
      </c>
      <c r="U1689" s="19">
        <f>YEAR(S:S)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6">
        <f>(((I1690/60)/60)/24)+DATE(1970,1,1)</f>
        <v>42834.492986111116</v>
      </c>
      <c r="U1690" s="19">
        <f>YEAR(S:S)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6">
        <f>(((I1691/60)/60)/24)+DATE(1970,1,1)</f>
        <v>42810.900810185187</v>
      </c>
      <c r="U1691" s="19">
        <f>YEAR(S:S)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6">
        <f>(((I1692/60)/60)/24)+DATE(1970,1,1)</f>
        <v>42831.389374999999</v>
      </c>
      <c r="U1692" s="19">
        <f>YEAR(S:S)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6">
        <f>(((I1693/60)/60)/24)+DATE(1970,1,1)</f>
        <v>42828.041666666672</v>
      </c>
      <c r="U1693" s="19">
        <f>YEAR(S:S)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6">
        <f>(((I1694/60)/60)/24)+DATE(1970,1,1)</f>
        <v>42820.999305555553</v>
      </c>
      <c r="U1694" s="19">
        <f>YEAR(S:S)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6">
        <f>(((I1695/60)/60)/24)+DATE(1970,1,1)</f>
        <v>42834.833333333328</v>
      </c>
      <c r="U1695" s="19">
        <f>YEAR(S:S)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6">
        <f>(((I1696/60)/60)/24)+DATE(1970,1,1)</f>
        <v>42821.191666666666</v>
      </c>
      <c r="U1696" s="19">
        <f>YEAR(S:S)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6">
        <f>(((I1697/60)/60)/24)+DATE(1970,1,1)</f>
        <v>42835.041666666672</v>
      </c>
      <c r="U1697" s="19">
        <f>YEAR(S:S)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6">
        <f>(((I1698/60)/60)/24)+DATE(1970,1,1)</f>
        <v>42826.027905092589</v>
      </c>
      <c r="U1698" s="19">
        <f>YEAR(S:S)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6">
        <f>(((I1699/60)/60)/24)+DATE(1970,1,1)</f>
        <v>42834.991296296299</v>
      </c>
      <c r="U1699" s="19">
        <f>YEAR(S:S)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6">
        <f>(((I1700/60)/60)/24)+DATE(1970,1,1)</f>
        <v>42820.147916666669</v>
      </c>
      <c r="U1700" s="19">
        <f>YEAR(S:S)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6">
        <f>(((I1701/60)/60)/24)+DATE(1970,1,1)</f>
        <v>42836.863946759258</v>
      </c>
      <c r="U1701" s="19">
        <f>YEAR(S:S)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6">
        <f>(((I1702/60)/60)/24)+DATE(1970,1,1)</f>
        <v>42826.166666666672</v>
      </c>
      <c r="U1702" s="19">
        <f>YEAR(S:S)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6">
        <f>(((I1703/60)/60)/24)+DATE(1970,1,1)</f>
        <v>42019.664409722223</v>
      </c>
      <c r="U1703" s="19">
        <f>YEAR(S:S)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6">
        <f>(((I1704/60)/60)/24)+DATE(1970,1,1)</f>
        <v>42093.828125</v>
      </c>
      <c r="U1704" s="19">
        <f>YEAR(S:S)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6">
        <f>(((I1705/60)/60)/24)+DATE(1970,1,1)</f>
        <v>42247.281678240746</v>
      </c>
      <c r="U1705" s="19">
        <f>YEAR(S:S)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6">
        <f>(((I1706/60)/60)/24)+DATE(1970,1,1)</f>
        <v>42051.139733796299</v>
      </c>
      <c r="U1706" s="19">
        <f>YEAR(S:S)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6">
        <f>(((I1707/60)/60)/24)+DATE(1970,1,1)</f>
        <v>42256.666666666672</v>
      </c>
      <c r="U1707" s="19">
        <f>YEAR(S:S)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6">
        <f>(((I1708/60)/60)/24)+DATE(1970,1,1)</f>
        <v>42239.306388888886</v>
      </c>
      <c r="U1708" s="19">
        <f>YEAR(S:S)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6">
        <f>(((I1709/60)/60)/24)+DATE(1970,1,1)</f>
        <v>42457.679340277777</v>
      </c>
      <c r="U1709" s="19">
        <f>YEAR(S:S)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6">
        <f>(((I1710/60)/60)/24)+DATE(1970,1,1)</f>
        <v>42491.866967592592</v>
      </c>
      <c r="U1710" s="19">
        <f>YEAR(S:S)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6">
        <f>(((I1711/60)/60)/24)+DATE(1970,1,1)</f>
        <v>41882.818749999999</v>
      </c>
      <c r="U1711" s="19">
        <f>YEAR(S:S)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6">
        <f>(((I1712/60)/60)/24)+DATE(1970,1,1)</f>
        <v>42387.541666666672</v>
      </c>
      <c r="U1712" s="19">
        <f>YEAR(S:S)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6">
        <f>(((I1713/60)/60)/24)+DATE(1970,1,1)</f>
        <v>41883.646226851852</v>
      </c>
      <c r="U1713" s="19">
        <f>YEAR(S:S)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6">
        <f>(((I1714/60)/60)/24)+DATE(1970,1,1)</f>
        <v>42185.913807870369</v>
      </c>
      <c r="U1714" s="19">
        <f>YEAR(S:S)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6">
        <f>(((I1715/60)/60)/24)+DATE(1970,1,1)</f>
        <v>41917.801064814819</v>
      </c>
      <c r="U1715" s="19">
        <f>YEAR(S:S)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6">
        <f>(((I1716/60)/60)/24)+DATE(1970,1,1)</f>
        <v>42125.918530092589</v>
      </c>
      <c r="U1716" s="19">
        <f>YEAR(S:S)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6">
        <f>(((I1717/60)/60)/24)+DATE(1970,1,1)</f>
        <v>42094.140277777777</v>
      </c>
      <c r="U1717" s="19">
        <f>YEAR(S:S)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6">
        <f>(((I1718/60)/60)/24)+DATE(1970,1,1)</f>
        <v>42713.619201388887</v>
      </c>
      <c r="U1718" s="19">
        <f>YEAR(S:S)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6">
        <f>(((I1719/60)/60)/24)+DATE(1970,1,1)</f>
        <v>42481.166666666672</v>
      </c>
      <c r="U1719" s="19">
        <f>YEAR(S:S)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6">
        <f>(((I1720/60)/60)/24)+DATE(1970,1,1)</f>
        <v>42504.207638888889</v>
      </c>
      <c r="U1720" s="19">
        <f>YEAR(S:S)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6">
        <f>(((I1721/60)/60)/24)+DATE(1970,1,1)</f>
        <v>41899.534618055557</v>
      </c>
      <c r="U1721" s="19">
        <f>YEAR(S:S)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6">
        <f>(((I1722/60)/60)/24)+DATE(1970,1,1)</f>
        <v>41952.824895833335</v>
      </c>
      <c r="U1722" s="19">
        <f>YEAR(S:S)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6">
        <f>(((I1723/60)/60)/24)+DATE(1970,1,1)</f>
        <v>42349.461377314816</v>
      </c>
      <c r="U1723" s="19">
        <f>YEAR(S:S)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6">
        <f>(((I1724/60)/60)/24)+DATE(1970,1,1)</f>
        <v>42463.006944444445</v>
      </c>
      <c r="U1724" s="19">
        <f>YEAR(S:S)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6">
        <f>(((I1725/60)/60)/24)+DATE(1970,1,1)</f>
        <v>42186.25</v>
      </c>
      <c r="U1725" s="19">
        <f>YEAR(S:S)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6">
        <f>(((I1726/60)/60)/24)+DATE(1970,1,1)</f>
        <v>41942.932430555556</v>
      </c>
      <c r="U1726" s="19">
        <f>YEAR(S:S)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6">
        <f>(((I1727/60)/60)/24)+DATE(1970,1,1)</f>
        <v>41875.968159722222</v>
      </c>
      <c r="U1727" s="19">
        <f>YEAR(S:S)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6">
        <f>(((I1728/60)/60)/24)+DATE(1970,1,1)</f>
        <v>41817.919722222221</v>
      </c>
      <c r="U1728" s="19">
        <f>YEAR(S:S)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6">
        <f>(((I1729/60)/60)/24)+DATE(1970,1,1)</f>
        <v>42099.458333333328</v>
      </c>
      <c r="U1729" s="19">
        <f>YEAR(S:S)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6">
        <f>(((I1730/60)/60)/24)+DATE(1970,1,1)</f>
        <v>42298.625856481478</v>
      </c>
      <c r="U1730" s="19">
        <f>YEAR(S:S)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6">
        <f>(((I1731/60)/60)/24)+DATE(1970,1,1)</f>
        <v>42531.052152777775</v>
      </c>
      <c r="U1731" s="19">
        <f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6">
        <f>(((I1732/60)/60)/24)+DATE(1970,1,1)</f>
        <v>42302.087766203709</v>
      </c>
      <c r="U1732" s="19">
        <f>YEAR(S:S)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6">
        <f>(((I1733/60)/60)/24)+DATE(1970,1,1)</f>
        <v>42166.625</v>
      </c>
      <c r="U1733" s="19">
        <f>YEAR(S:S)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6">
        <f>(((I1734/60)/60)/24)+DATE(1970,1,1)</f>
        <v>42385.208333333328</v>
      </c>
      <c r="U1734" s="19">
        <f>YEAR(S:S)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6">
        <f>(((I1735/60)/60)/24)+DATE(1970,1,1)</f>
        <v>42626.895833333328</v>
      </c>
      <c r="U1735" s="19">
        <f>YEAR(S:S)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6">
        <f>(((I1736/60)/60)/24)+DATE(1970,1,1)</f>
        <v>42132.036527777775</v>
      </c>
      <c r="U1736" s="19">
        <f>YEAR(S:S)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6">
        <f>(((I1737/60)/60)/24)+DATE(1970,1,1)</f>
        <v>42589.814178240747</v>
      </c>
      <c r="U1737" s="19">
        <f>YEAR(S:S)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6">
        <f>(((I1738/60)/60)/24)+DATE(1970,1,1)</f>
        <v>42316.90315972222</v>
      </c>
      <c r="U1738" s="19">
        <f>YEAR(S:S)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6">
        <f>(((I1739/60)/60)/24)+DATE(1970,1,1)</f>
        <v>42205.948981481488</v>
      </c>
      <c r="U1739" s="19">
        <f>YEAR(S:S)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6">
        <f>(((I1740/60)/60)/24)+DATE(1970,1,1)</f>
        <v>41914.874328703707</v>
      </c>
      <c r="U1740" s="19">
        <f>YEAR(S:S)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6">
        <f>(((I1741/60)/60)/24)+DATE(1970,1,1)</f>
        <v>42494.832546296297</v>
      </c>
      <c r="U1741" s="19">
        <f>YEAR(S:S)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6">
        <f>(((I1742/60)/60)/24)+DATE(1970,1,1)</f>
        <v>42201.817384259266</v>
      </c>
      <c r="U1742" s="19">
        <f>YEAR(S:S)</f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6">
        <f>(((I1743/60)/60)/24)+DATE(1970,1,1)</f>
        <v>42165.628136574072</v>
      </c>
      <c r="U1743" s="19">
        <f>YEAR(S:S)</f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6">
        <f>(((I1744/60)/60)/24)+DATE(1970,1,1)</f>
        <v>42742.875</v>
      </c>
      <c r="U1744" s="19">
        <f>YEAR(S:S)</f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6">
        <f>(((I1745/60)/60)/24)+DATE(1970,1,1)</f>
        <v>42609.165972222225</v>
      </c>
      <c r="U1745" s="19">
        <f>YEAR(S:S)</f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6">
        <f>(((I1746/60)/60)/24)+DATE(1970,1,1)</f>
        <v>42071.563391203701</v>
      </c>
      <c r="U1746" s="19">
        <f>YEAR(S:S)</f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6">
        <f>(((I1747/60)/60)/24)+DATE(1970,1,1)</f>
        <v>42726.083333333328</v>
      </c>
      <c r="U1747" s="19">
        <f>YEAR(S:S)</f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6">
        <f>(((I1748/60)/60)/24)+DATE(1970,1,1)</f>
        <v>42698.083333333328</v>
      </c>
      <c r="U1748" s="19">
        <f>YEAR(S:S)</f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6">
        <f>(((I1749/60)/60)/24)+DATE(1970,1,1)</f>
        <v>42321.625</v>
      </c>
      <c r="U1749" s="19">
        <f>YEAR(S:S)</f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6">
        <f>(((I1750/60)/60)/24)+DATE(1970,1,1)</f>
        <v>42249.950729166667</v>
      </c>
      <c r="U1750" s="19">
        <f>YEAR(S:S)</f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6">
        <f>(((I1751/60)/60)/24)+DATE(1970,1,1)</f>
        <v>42795.791666666672</v>
      </c>
      <c r="U1751" s="19">
        <f>YEAR(S:S)</f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6">
        <f>(((I1752/60)/60)/24)+DATE(1970,1,1)</f>
        <v>42479.836851851855</v>
      </c>
      <c r="U1752" s="19">
        <f>YEAR(S:S)</f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6">
        <f>(((I1753/60)/60)/24)+DATE(1970,1,1)</f>
        <v>42082.739849537036</v>
      </c>
      <c r="U1753" s="19">
        <f>YEAR(S:S)</f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6">
        <f>(((I1754/60)/60)/24)+DATE(1970,1,1)</f>
        <v>42657.253263888888</v>
      </c>
      <c r="U1754" s="19">
        <f>YEAR(S:S)</f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6">
        <f>(((I1755/60)/60)/24)+DATE(1970,1,1)</f>
        <v>42450.707962962959</v>
      </c>
      <c r="U1755" s="19">
        <f>YEAR(S:S)</f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6">
        <f>(((I1756/60)/60)/24)+DATE(1970,1,1)</f>
        <v>42097.835104166668</v>
      </c>
      <c r="U1756" s="19">
        <f>YEAR(S:S)</f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6">
        <f>(((I1757/60)/60)/24)+DATE(1970,1,1)</f>
        <v>42282.788900462961</v>
      </c>
      <c r="U1757" s="19">
        <f>YEAR(S:S)</f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6">
        <f>(((I1758/60)/60)/24)+DATE(1970,1,1)</f>
        <v>42611.167465277773</v>
      </c>
      <c r="U1758" s="19">
        <f>YEAR(S:S)</f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6">
        <f>(((I1759/60)/60)/24)+DATE(1970,1,1)</f>
        <v>42763.811805555553</v>
      </c>
      <c r="U1759" s="19">
        <f>YEAR(S:S)</f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6">
        <f>(((I1760/60)/60)/24)+DATE(1970,1,1)</f>
        <v>42565.955925925926</v>
      </c>
      <c r="U1760" s="19">
        <f>YEAR(S:S)</f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6">
        <f>(((I1761/60)/60)/24)+DATE(1970,1,1)</f>
        <v>42088.787372685183</v>
      </c>
      <c r="U1761" s="19">
        <f>YEAR(S:S)</f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6">
        <f>(((I1762/60)/60)/24)+DATE(1970,1,1)</f>
        <v>42425.67260416667</v>
      </c>
      <c r="U1762" s="19">
        <f>YEAR(S:S)</f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6">
        <f>(((I1763/60)/60)/24)+DATE(1970,1,1)</f>
        <v>42259.567824074074</v>
      </c>
      <c r="U1763" s="19">
        <f>YEAR(S:S)</f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6">
        <f>(((I1764/60)/60)/24)+DATE(1970,1,1)</f>
        <v>42440.982002314813</v>
      </c>
      <c r="U1764" s="19">
        <f>YEAR(S:S)</f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6">
        <f>(((I1765/60)/60)/24)+DATE(1970,1,1)</f>
        <v>42666.868518518517</v>
      </c>
      <c r="U1765" s="19">
        <f>YEAR(S:S)</f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6">
        <f>(((I1766/60)/60)/24)+DATE(1970,1,1)</f>
        <v>41854.485868055555</v>
      </c>
      <c r="U1766" s="19">
        <f>YEAR(S:S)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6">
        <f>(((I1767/60)/60)/24)+DATE(1970,1,1)</f>
        <v>41864.980462962965</v>
      </c>
      <c r="U1767" s="19">
        <f>YEAR(S:S)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6">
        <f>(((I1768/60)/60)/24)+DATE(1970,1,1)</f>
        <v>41876.859814814816</v>
      </c>
      <c r="U1768" s="19">
        <f>YEAR(S:S)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6">
        <f>(((I1769/60)/60)/24)+DATE(1970,1,1)</f>
        <v>41854.658379629633</v>
      </c>
      <c r="U1769" s="19">
        <f>YEAR(S:S)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6">
        <f>(((I1770/60)/60)/24)+DATE(1970,1,1)</f>
        <v>41909.560694444444</v>
      </c>
      <c r="U1770" s="19">
        <f>YEAR(S:S)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6">
        <f>(((I1771/60)/60)/24)+DATE(1970,1,1)</f>
        <v>42017.818969907406</v>
      </c>
      <c r="U1771" s="19">
        <f>YEAR(S:S)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6">
        <f>(((I1772/60)/60)/24)+DATE(1970,1,1)</f>
        <v>41926.780023148152</v>
      </c>
      <c r="U1772" s="19">
        <f>YEAR(S:S)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6">
        <f>(((I1773/60)/60)/24)+DATE(1970,1,1)</f>
        <v>41935.979629629634</v>
      </c>
      <c r="U1773" s="19">
        <f>YEAR(S:S)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6">
        <f>(((I1774/60)/60)/24)+DATE(1970,1,1)</f>
        <v>41826.718009259261</v>
      </c>
      <c r="U1774" s="19">
        <f>YEAR(S:S)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6">
        <f>(((I1775/60)/60)/24)+DATE(1970,1,1)</f>
        <v>42023.760393518518</v>
      </c>
      <c r="U1775" s="19">
        <f>YEAR(S:S)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6">
        <f>(((I1776/60)/60)/24)+DATE(1970,1,1)</f>
        <v>41972.624305555553</v>
      </c>
      <c r="U1776" s="19">
        <f>YEAR(S:S)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6">
        <f>(((I1777/60)/60)/24)+DATE(1970,1,1)</f>
        <v>41936.976388888892</v>
      </c>
      <c r="U1777" s="19">
        <f>YEAR(S:S)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6">
        <f>(((I1778/60)/60)/24)+DATE(1970,1,1)</f>
        <v>41941.95684027778</v>
      </c>
      <c r="U1778" s="19">
        <f>YEAR(S:S)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6">
        <f>(((I1779/60)/60)/24)+DATE(1970,1,1)</f>
        <v>42055.357094907406</v>
      </c>
      <c r="U1779" s="19">
        <f>YEAR(S:S)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6">
        <f>(((I1780/60)/60)/24)+DATE(1970,1,1)</f>
        <v>42090.821701388893</v>
      </c>
      <c r="U1780" s="19">
        <f>YEAR(S:S)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6">
        <f>(((I1781/60)/60)/24)+DATE(1970,1,1)</f>
        <v>42615.691898148143</v>
      </c>
      <c r="U1781" s="19">
        <f>YEAR(S:S)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6">
        <f>(((I1782/60)/60)/24)+DATE(1970,1,1)</f>
        <v>42553.600810185191</v>
      </c>
      <c r="U1782" s="19">
        <f>YEAR(S:S)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6">
        <f>(((I1783/60)/60)/24)+DATE(1970,1,1)</f>
        <v>42628.617418981477</v>
      </c>
      <c r="U1783" s="19">
        <f>YEAR(S:S)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6">
        <f>(((I1784/60)/60)/24)+DATE(1970,1,1)</f>
        <v>42421.575104166666</v>
      </c>
      <c r="U1784" s="19">
        <f>YEAR(S:S)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6">
        <f>(((I1785/60)/60)/24)+DATE(1970,1,1)</f>
        <v>42145.949976851851</v>
      </c>
      <c r="U1785" s="19">
        <f>YEAR(S:S)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6">
        <f>(((I1786/60)/60)/24)+DATE(1970,1,1)</f>
        <v>42035.142361111109</v>
      </c>
      <c r="U1786" s="19">
        <f>YEAR(S:S)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6">
        <f>(((I1787/60)/60)/24)+DATE(1970,1,1)</f>
        <v>41928</v>
      </c>
      <c r="U1787" s="19">
        <f>YEAR(S:S)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6">
        <f>(((I1788/60)/60)/24)+DATE(1970,1,1)</f>
        <v>41988.550659722227</v>
      </c>
      <c r="U1788" s="19">
        <f>YEAR(S:S)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6">
        <f>(((I1789/60)/60)/24)+DATE(1970,1,1)</f>
        <v>42098.613854166666</v>
      </c>
      <c r="U1789" s="19">
        <f>YEAR(S:S)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6">
        <f>(((I1790/60)/60)/24)+DATE(1970,1,1)</f>
        <v>41943.94840277778</v>
      </c>
      <c r="U1790" s="19">
        <f>YEAR(S:S)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6">
        <f>(((I1791/60)/60)/24)+DATE(1970,1,1)</f>
        <v>42016.250034722223</v>
      </c>
      <c r="U1791" s="19">
        <f>YEAR(S:S)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6">
        <f>(((I1792/60)/60)/24)+DATE(1970,1,1)</f>
        <v>42040.674513888895</v>
      </c>
      <c r="U1792" s="19">
        <f>YEAR(S:S)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6">
        <f>(((I1793/60)/60)/24)+DATE(1970,1,1)</f>
        <v>42033.740335648152</v>
      </c>
      <c r="U1793" s="19">
        <f>YEAR(S:S)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6">
        <f>(((I1794/60)/60)/24)+DATE(1970,1,1)</f>
        <v>42226.290972222225</v>
      </c>
      <c r="U1794" s="19">
        <f>YEAR(S:S)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6">
        <f>(((I1795/60)/60)/24)+DATE(1970,1,1)</f>
        <v>41970.933333333334</v>
      </c>
      <c r="U1795" s="19">
        <f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6">
        <f>(((I1796/60)/60)/24)+DATE(1970,1,1)</f>
        <v>42046.551180555558</v>
      </c>
      <c r="U1796" s="19">
        <f>YEAR(S:S)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6">
        <f>(((I1797/60)/60)/24)+DATE(1970,1,1)</f>
        <v>42657.666666666672</v>
      </c>
      <c r="U1797" s="19">
        <f>YEAR(S:S)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6">
        <f>(((I1798/60)/60)/24)+DATE(1970,1,1)</f>
        <v>42575.439421296294</v>
      </c>
      <c r="U1798" s="19">
        <f>YEAR(S:S)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6">
        <f>(((I1799/60)/60)/24)+DATE(1970,1,1)</f>
        <v>42719.56931712963</v>
      </c>
      <c r="U1799" s="19">
        <f>YEAR(S:S)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6">
        <f>(((I1800/60)/60)/24)+DATE(1970,1,1)</f>
        <v>42404.32677083333</v>
      </c>
      <c r="U1800" s="19">
        <f>YEAR(S:S)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6">
        <f>(((I1801/60)/60)/24)+DATE(1970,1,1)</f>
        <v>41954.884351851855</v>
      </c>
      <c r="U1801" s="19">
        <f>YEAR(S:S)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6">
        <f>(((I1802/60)/60)/24)+DATE(1970,1,1)</f>
        <v>42653.606134259258</v>
      </c>
      <c r="U1802" s="19">
        <f>YEAR(S:S)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6">
        <f>(((I1803/60)/60)/24)+DATE(1970,1,1)</f>
        <v>42353.506944444445</v>
      </c>
      <c r="U1803" s="19">
        <f>YEAR(S:S)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6">
        <f>(((I1804/60)/60)/24)+DATE(1970,1,1)</f>
        <v>42182.915972222225</v>
      </c>
      <c r="U1804" s="19">
        <f>YEAR(S:S)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6">
        <f>(((I1805/60)/60)/24)+DATE(1970,1,1)</f>
        <v>42049.071550925932</v>
      </c>
      <c r="U1805" s="19">
        <f>YEAR(S:S)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6">
        <f>(((I1806/60)/60)/24)+DATE(1970,1,1)</f>
        <v>42322.719953703709</v>
      </c>
      <c r="U1806" s="19">
        <f>YEAR(S:S)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6">
        <f>(((I1807/60)/60)/24)+DATE(1970,1,1)</f>
        <v>42279.75</v>
      </c>
      <c r="U1807" s="19">
        <f>YEAR(S:S)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6">
        <f>(((I1808/60)/60)/24)+DATE(1970,1,1)</f>
        <v>41912.638298611113</v>
      </c>
      <c r="U1808" s="19">
        <f>YEAR(S:S)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6">
        <f>(((I1809/60)/60)/24)+DATE(1970,1,1)</f>
        <v>41910.068437499998</v>
      </c>
      <c r="U1809" s="19">
        <f>YEAR(S:S)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6">
        <f>(((I1810/60)/60)/24)+DATE(1970,1,1)</f>
        <v>42777.680902777778</v>
      </c>
      <c r="U1810" s="19">
        <f>YEAR(S:S)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6">
        <f>(((I1811/60)/60)/24)+DATE(1970,1,1)</f>
        <v>42064.907858796301</v>
      </c>
      <c r="U1811" s="19">
        <f>YEAR(S:S)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6">
        <f>(((I1812/60)/60)/24)+DATE(1970,1,1)</f>
        <v>41872.91002314815</v>
      </c>
      <c r="U1812" s="19">
        <f>YEAR(S:S)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6">
        <f>(((I1813/60)/60)/24)+DATE(1970,1,1)</f>
        <v>41936.166666666664</v>
      </c>
      <c r="U1813" s="19">
        <f>YEAR(S:S)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6">
        <f>(((I1814/60)/60)/24)+DATE(1970,1,1)</f>
        <v>42554.318703703699</v>
      </c>
      <c r="U1814" s="19">
        <f>YEAR(S:S)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6">
        <f>(((I1815/60)/60)/24)+DATE(1970,1,1)</f>
        <v>41859.889027777775</v>
      </c>
      <c r="U1815" s="19">
        <f>YEAR(S:S)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6">
        <f>(((I1816/60)/60)/24)+DATE(1970,1,1)</f>
        <v>42063.314074074078</v>
      </c>
      <c r="U1816" s="19">
        <f>YEAR(S:S)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6">
        <f>(((I1817/60)/60)/24)+DATE(1970,1,1)</f>
        <v>42186.906678240746</v>
      </c>
      <c r="U1817" s="19">
        <f>YEAR(S:S)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6">
        <f>(((I1818/60)/60)/24)+DATE(1970,1,1)</f>
        <v>42576.791666666672</v>
      </c>
      <c r="U1818" s="19">
        <f>YEAR(S:S)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6">
        <f>(((I1819/60)/60)/24)+DATE(1970,1,1)</f>
        <v>42765.290972222225</v>
      </c>
      <c r="U1819" s="19">
        <f>YEAR(S:S)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(((J1820/60)/60)/24)+DATE(1970,1,1)</f>
        <v>42067.234375</v>
      </c>
      <c r="T1820" s="16">
        <f>(((I1820/60)/60)/24)+DATE(1970,1,1)</f>
        <v>42097.192708333328</v>
      </c>
      <c r="U1820" s="19">
        <f>YEAR(S:S)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6">
        <f>(((I1821/60)/60)/24)+DATE(1970,1,1)</f>
        <v>41850.752268518518</v>
      </c>
      <c r="U1821" s="19">
        <f>YEAR(S:S)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6">
        <f>(((I1822/60)/60)/24)+DATE(1970,1,1)</f>
        <v>42095.042708333334</v>
      </c>
      <c r="U1822" s="19">
        <f>YEAR(S:S)</f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6">
        <f>(((I1823/60)/60)/24)+DATE(1970,1,1)</f>
        <v>40971.319062499999</v>
      </c>
      <c r="U1823" s="19">
        <f>YEAR(S:S)</f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6">
        <f>(((I1824/60)/60)/24)+DATE(1970,1,1)</f>
        <v>41670.792361111111</v>
      </c>
      <c r="U1824" s="19">
        <f>YEAR(S:S)</f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6">
        <f>(((I1825/60)/60)/24)+DATE(1970,1,1)</f>
        <v>41206.684907407405</v>
      </c>
      <c r="U1825" s="19">
        <f>YEAR(S:S)</f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6">
        <f>(((I1826/60)/60)/24)+DATE(1970,1,1)</f>
        <v>41647.088888888888</v>
      </c>
      <c r="U1826" s="19">
        <f>YEAR(S:S)</f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6">
        <f>(((I1827/60)/60)/24)+DATE(1970,1,1)</f>
        <v>41466.83452546296</v>
      </c>
      <c r="U1827" s="19">
        <f>YEAR(S:S)</f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6">
        <f>(((I1828/60)/60)/24)+DATE(1970,1,1)</f>
        <v>41687.923807870371</v>
      </c>
      <c r="U1828" s="19">
        <f>YEAR(S:S)</f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6">
        <f>(((I1829/60)/60)/24)+DATE(1970,1,1)</f>
        <v>40605.325937499998</v>
      </c>
      <c r="U1829" s="19">
        <f>YEAR(S:S)</f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6">
        <f>(((I1830/60)/60)/24)+DATE(1970,1,1)</f>
        <v>41768.916666666664</v>
      </c>
      <c r="U1830" s="19">
        <f>YEAR(S:S)</f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6">
        <f>(((I1831/60)/60)/24)+DATE(1970,1,1)</f>
        <v>40564.916666666664</v>
      </c>
      <c r="U1831" s="19">
        <f>YEAR(S:S)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6">
        <f>(((I1832/60)/60)/24)+DATE(1970,1,1)</f>
        <v>41694.684108796297</v>
      </c>
      <c r="U1832" s="19">
        <f>YEAR(S:S)</f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6">
        <f>(((I1833/60)/60)/24)+DATE(1970,1,1)</f>
        <v>41041.996099537035</v>
      </c>
      <c r="U1833" s="19">
        <f>YEAR(S:S)</f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6">
        <f>(((I1834/60)/60)/24)+DATE(1970,1,1)</f>
        <v>40606.539664351854</v>
      </c>
      <c r="U1834" s="19">
        <f>YEAR(S:S)</f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6">
        <f>(((I1835/60)/60)/24)+DATE(1970,1,1)</f>
        <v>41335.332638888889</v>
      </c>
      <c r="U1835" s="19">
        <f>YEAR(S:S)</f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6">
        <f>(((I1836/60)/60)/24)+DATE(1970,1,1)</f>
        <v>42028.964062500003</v>
      </c>
      <c r="U1836" s="19">
        <f>YEAR(S:S)</f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6">
        <f>(((I1837/60)/60)/24)+DATE(1970,1,1)</f>
        <v>42460.660543981481</v>
      </c>
      <c r="U1837" s="19">
        <f>YEAR(S:S)</f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6">
        <f>(((I1838/60)/60)/24)+DATE(1970,1,1)</f>
        <v>41322.809363425928</v>
      </c>
      <c r="U1838" s="19">
        <f>YEAR(S:S)</f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6">
        <f>(((I1839/60)/60)/24)+DATE(1970,1,1)</f>
        <v>40986.006192129629</v>
      </c>
      <c r="U1839" s="19">
        <f>YEAR(S:S)</f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6">
        <f>(((I1840/60)/60)/24)+DATE(1970,1,1)</f>
        <v>40817.125</v>
      </c>
      <c r="U1840" s="19">
        <f>YEAR(S:S)</f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6">
        <f>(((I1841/60)/60)/24)+DATE(1970,1,1)</f>
        <v>42644.722013888888</v>
      </c>
      <c r="U1841" s="19">
        <f>YEAR(S:S)</f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6">
        <f>(((I1842/60)/60)/24)+DATE(1970,1,1)</f>
        <v>41401.207638888889</v>
      </c>
      <c r="U1842" s="19">
        <f>YEAR(S:S)</f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6">
        <f>(((I1843/60)/60)/24)+DATE(1970,1,1)</f>
        <v>41779.207638888889</v>
      </c>
      <c r="U1843" s="19">
        <f>YEAR(S:S)</f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6">
        <f>(((I1844/60)/60)/24)+DATE(1970,1,1)</f>
        <v>42065.249305555553</v>
      </c>
      <c r="U1844" s="19">
        <f>YEAR(S:S)</f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6">
        <f>(((I1845/60)/60)/24)+DATE(1970,1,1)</f>
        <v>40594.994837962964</v>
      </c>
      <c r="U1845" s="19">
        <f>YEAR(S:S)</f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6">
        <f>(((I1846/60)/60)/24)+DATE(1970,1,1)</f>
        <v>40705.125</v>
      </c>
      <c r="U1846" s="19">
        <f>YEAR(S:S)</f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6">
        <f>(((I1847/60)/60)/24)+DATE(1970,1,1)</f>
        <v>42538.204861111109</v>
      </c>
      <c r="U1847" s="19">
        <f>YEAR(S:S)</f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6">
        <f>(((I1848/60)/60)/24)+DATE(1970,1,1)</f>
        <v>41258.650196759263</v>
      </c>
      <c r="U1848" s="19">
        <f>YEAR(S:S)</f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6">
        <f>(((I1849/60)/60)/24)+DATE(1970,1,1)</f>
        <v>42115.236481481479</v>
      </c>
      <c r="U1849" s="19">
        <f>YEAR(S:S)</f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6">
        <f>(((I1850/60)/60)/24)+DATE(1970,1,1)</f>
        <v>40755.290972222225</v>
      </c>
      <c r="U1850" s="19">
        <f>YEAR(S:S)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6">
        <f>(((I1851/60)/60)/24)+DATE(1970,1,1)</f>
        <v>41199.845590277779</v>
      </c>
      <c r="U1851" s="19">
        <f>YEAR(S:S)</f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6">
        <f>(((I1852/60)/60)/24)+DATE(1970,1,1)</f>
        <v>41830.959490740745</v>
      </c>
      <c r="U1852" s="19">
        <f>YEAR(S:S)</f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6">
        <f>(((I1853/60)/60)/24)+DATE(1970,1,1)</f>
        <v>41848.041666666664</v>
      </c>
      <c r="U1853" s="19">
        <f>YEAR(S:S)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6">
        <f>(((I1854/60)/60)/24)+DATE(1970,1,1)</f>
        <v>42119</v>
      </c>
      <c r="U1854" s="19">
        <f>YEAR(S:S)</f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6">
        <f>(((I1855/60)/60)/24)+DATE(1970,1,1)</f>
        <v>41227.102048611108</v>
      </c>
      <c r="U1855" s="19">
        <f>YEAR(S:S)</f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6">
        <f>(((I1856/60)/60)/24)+DATE(1970,1,1)</f>
        <v>41418.021261574075</v>
      </c>
      <c r="U1856" s="19">
        <f>YEAR(S:S)</f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6">
        <f>(((I1857/60)/60)/24)+DATE(1970,1,1)</f>
        <v>41645.538657407407</v>
      </c>
      <c r="U1857" s="19">
        <f>YEAR(S:S)</f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6">
        <f>(((I1858/60)/60)/24)+DATE(1970,1,1)</f>
        <v>41838.854999999996</v>
      </c>
      <c r="U1858" s="19">
        <f>YEAR(S:S)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6">
        <f>(((I1859/60)/60)/24)+DATE(1970,1,1)</f>
        <v>41894.76866898148</v>
      </c>
      <c r="U1859" s="19">
        <f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6">
        <f>(((I1860/60)/60)/24)+DATE(1970,1,1)</f>
        <v>40893.242141203707</v>
      </c>
      <c r="U1860" s="19">
        <f>YEAR(S:S)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6">
        <f>(((I1861/60)/60)/24)+DATE(1970,1,1)</f>
        <v>40808.770011574074</v>
      </c>
      <c r="U1861" s="19">
        <f>YEAR(S:S)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6">
        <f>(((I1862/60)/60)/24)+DATE(1970,1,1)</f>
        <v>41676.709305555552</v>
      </c>
      <c r="U1862" s="19">
        <f>YEAR(S:S)</f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6">
        <f>(((I1863/60)/60)/24)+DATE(1970,1,1)</f>
        <v>42030.300243055557</v>
      </c>
      <c r="U1863" s="19">
        <f>YEAR(S:S)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6">
        <f>(((I1864/60)/60)/24)+DATE(1970,1,1)</f>
        <v>42802.3125</v>
      </c>
      <c r="U1864" s="19">
        <f>YEAR(S:S)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6">
        <f>(((I1865/60)/60)/24)+DATE(1970,1,1)</f>
        <v>41802.797280092593</v>
      </c>
      <c r="U1865" s="19">
        <f>YEAR(S:S)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6">
        <f>(((I1866/60)/60)/24)+DATE(1970,1,1)</f>
        <v>41763.716435185182</v>
      </c>
      <c r="U1866" s="19">
        <f>YEAR(S:S)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6">
        <f>(((I1867/60)/60)/24)+DATE(1970,1,1)</f>
        <v>42680.409108796302</v>
      </c>
      <c r="U1867" s="19">
        <f>YEAR(S:S)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6">
        <f>(((I1868/60)/60)/24)+DATE(1970,1,1)</f>
        <v>42795.166666666672</v>
      </c>
      <c r="U1868" s="19">
        <f>YEAR(S:S)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6">
        <f>(((I1869/60)/60)/24)+DATE(1970,1,1)</f>
        <v>42679.924907407403</v>
      </c>
      <c r="U1869" s="19">
        <f>YEAR(S:S)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6">
        <f>(((I1870/60)/60)/24)+DATE(1970,1,1)</f>
        <v>42353.332638888889</v>
      </c>
      <c r="U1870" s="19">
        <f>YEAR(S:S)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6">
        <f>(((I1871/60)/60)/24)+DATE(1970,1,1)</f>
        <v>42739.002881944441</v>
      </c>
      <c r="U1871" s="19">
        <f>YEAR(S:S)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6">
        <f>(((I1872/60)/60)/24)+DATE(1970,1,1)</f>
        <v>42400.178472222222</v>
      </c>
      <c r="U1872" s="19">
        <f>YEAR(S:S)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6">
        <f>(((I1873/60)/60)/24)+DATE(1970,1,1)</f>
        <v>41963.825243055559</v>
      </c>
      <c r="U1873" s="19">
        <f>YEAR(S:S)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6">
        <f>(((I1874/60)/60)/24)+DATE(1970,1,1)</f>
        <v>42185.129652777774</v>
      </c>
      <c r="U1874" s="19">
        <f>YEAR(S:S)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6">
        <f>(((I1875/60)/60)/24)+DATE(1970,1,1)</f>
        <v>42193.697916666672</v>
      </c>
      <c r="U1875" s="19">
        <f>YEAR(S:S)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6">
        <f>(((I1876/60)/60)/24)+DATE(1970,1,1)</f>
        <v>42549.969131944439</v>
      </c>
      <c r="U1876" s="19">
        <f>YEAR(S:S)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6">
        <f>(((I1877/60)/60)/24)+DATE(1970,1,1)</f>
        <v>42588.899398148147</v>
      </c>
      <c r="U1877" s="19">
        <f>YEAR(S:S)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6">
        <f>(((I1878/60)/60)/24)+DATE(1970,1,1)</f>
        <v>41806.284780092588</v>
      </c>
      <c r="U1878" s="19">
        <f>YEAR(S:S)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6">
        <f>(((I1879/60)/60)/24)+DATE(1970,1,1)</f>
        <v>42064.029224537036</v>
      </c>
      <c r="U1879" s="19">
        <f>YEAR(S:S)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6">
        <f>(((I1880/60)/60)/24)+DATE(1970,1,1)</f>
        <v>41803.008738425924</v>
      </c>
      <c r="U1880" s="19">
        <f>YEAR(S:S)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6">
        <f>(((I1881/60)/60)/24)+DATE(1970,1,1)</f>
        <v>42443.607974537037</v>
      </c>
      <c r="U1881" s="19">
        <f>YEAR(S:S)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6">
        <f>(((I1882/60)/60)/24)+DATE(1970,1,1)</f>
        <v>42459.525231481486</v>
      </c>
      <c r="U1882" s="19">
        <f>YEAR(S:S)</f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6">
        <f>(((I1883/60)/60)/24)+DATE(1970,1,1)</f>
        <v>42073.110983796301</v>
      </c>
      <c r="U1883" s="19">
        <f>YEAR(S:S)</f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6">
        <f>(((I1884/60)/60)/24)+DATE(1970,1,1)</f>
        <v>41100.991666666669</v>
      </c>
      <c r="U1884" s="19">
        <f>YEAR(S:S)</f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6">
        <f>(((I1885/60)/60)/24)+DATE(1970,1,1)</f>
        <v>41007.906342592592</v>
      </c>
      <c r="U1885" s="19">
        <f>YEAR(S:S)</f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6">
        <f>(((I1886/60)/60)/24)+DATE(1970,1,1)</f>
        <v>41240.5</v>
      </c>
      <c r="U1886" s="19">
        <f>YEAR(S:S)</f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6">
        <f>(((I1887/60)/60)/24)+DATE(1970,1,1)</f>
        <v>41131.916666666664</v>
      </c>
      <c r="U1887" s="19">
        <f>YEAR(S:S)</f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6">
        <f>(((I1888/60)/60)/24)+DATE(1970,1,1)</f>
        <v>41955.94835648148</v>
      </c>
      <c r="U1888" s="19">
        <f>YEAR(S:S)</f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6">
        <f>(((I1889/60)/60)/24)+DATE(1970,1,1)</f>
        <v>42341.895833333328</v>
      </c>
      <c r="U1889" s="19">
        <f>YEAR(S:S)</f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6">
        <f>(((I1890/60)/60)/24)+DATE(1970,1,1)</f>
        <v>40330.207638888889</v>
      </c>
      <c r="U1890" s="19">
        <f>YEAR(S:S)</f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6">
        <f>(((I1891/60)/60)/24)+DATE(1970,1,1)</f>
        <v>41344.751689814817</v>
      </c>
      <c r="U1891" s="19">
        <f>YEAR(S:S)</f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6">
        <f>(((I1892/60)/60)/24)+DATE(1970,1,1)</f>
        <v>41258.786203703705</v>
      </c>
      <c r="U1892" s="19">
        <f>YEAR(S:S)</f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6">
        <f>(((I1893/60)/60)/24)+DATE(1970,1,1)</f>
        <v>40381.25</v>
      </c>
      <c r="U1893" s="19">
        <f>YEAR(S:S)</f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6">
        <f>(((I1894/60)/60)/24)+DATE(1970,1,1)</f>
        <v>40701.637511574074</v>
      </c>
      <c r="U1894" s="19">
        <f>YEAR(S:S)</f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6">
        <f>(((I1895/60)/60)/24)+DATE(1970,1,1)</f>
        <v>40649.165972222225</v>
      </c>
      <c r="U1895" s="19">
        <f>YEAR(S:S)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6">
        <f>(((I1896/60)/60)/24)+DATE(1970,1,1)</f>
        <v>40951.904895833337</v>
      </c>
      <c r="U1896" s="19">
        <f>YEAR(S:S)</f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6">
        <f>(((I1897/60)/60)/24)+DATE(1970,1,1)</f>
        <v>42297.746782407412</v>
      </c>
      <c r="U1897" s="19">
        <f>YEAR(S:S)</f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6">
        <f>(((I1898/60)/60)/24)+DATE(1970,1,1)</f>
        <v>41011.710243055553</v>
      </c>
      <c r="U1898" s="19">
        <f>YEAR(S:S)</f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6">
        <f>(((I1899/60)/60)/24)+DATE(1970,1,1)</f>
        <v>41702.875</v>
      </c>
      <c r="U1899" s="19">
        <f>YEAR(S:S)</f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6">
        <f>(((I1900/60)/60)/24)+DATE(1970,1,1)</f>
        <v>42401.75</v>
      </c>
      <c r="U1900" s="19">
        <f>YEAR(S:S)</f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6">
        <f>(((I1901/60)/60)/24)+DATE(1970,1,1)</f>
        <v>42088.90006944444</v>
      </c>
      <c r="U1901" s="19">
        <f>YEAR(S:S)</f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6">
        <f>(((I1902/60)/60)/24)+DATE(1970,1,1)</f>
        <v>41188.415972222225</v>
      </c>
      <c r="U1902" s="19">
        <f>YEAR(S:S)</f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6">
        <f>(((I1903/60)/60)/24)+DATE(1970,1,1)</f>
        <v>42146.541666666672</v>
      </c>
      <c r="U1903" s="19">
        <f>YEAR(S:S)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6">
        <f>(((I1904/60)/60)/24)+DATE(1970,1,1)</f>
        <v>42067.789895833332</v>
      </c>
      <c r="U1904" s="19">
        <f>YEAR(S:S)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6">
        <f>(((I1905/60)/60)/24)+DATE(1970,1,1)</f>
        <v>42762.770729166667</v>
      </c>
      <c r="U1905" s="19">
        <f>YEAR(S:S)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6">
        <f>(((I1906/60)/60)/24)+DATE(1970,1,1)</f>
        <v>42371.685428240744</v>
      </c>
      <c r="U1906" s="19">
        <f>YEAR(S:S)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6">
        <f>(((I1907/60)/60)/24)+DATE(1970,1,1)</f>
        <v>41889.925856481481</v>
      </c>
      <c r="U1907" s="19">
        <f>YEAR(S:S)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6">
        <f>(((I1908/60)/60)/24)+DATE(1970,1,1)</f>
        <v>42544.671099537038</v>
      </c>
      <c r="U1908" s="19">
        <f>YEAR(S:S)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6">
        <f>(((I1909/60)/60)/24)+DATE(1970,1,1)</f>
        <v>41782.587094907409</v>
      </c>
      <c r="U1909" s="19">
        <f>YEAR(S:S)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6">
        <f>(((I1910/60)/60)/24)+DATE(1970,1,1)</f>
        <v>42733.917824074073</v>
      </c>
      <c r="U1910" s="19">
        <f>YEAR(S:S)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6">
        <f>(((I1911/60)/60)/24)+DATE(1970,1,1)</f>
        <v>41935.429155092592</v>
      </c>
      <c r="U1911" s="19">
        <f>YEAR(S:S)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6">
        <f>(((I1912/60)/60)/24)+DATE(1970,1,1)</f>
        <v>42308.947916666672</v>
      </c>
      <c r="U1912" s="19">
        <f>YEAR(S:S)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6">
        <f>(((I1913/60)/60)/24)+DATE(1970,1,1)</f>
        <v>41860.033958333333</v>
      </c>
      <c r="U1913" s="19">
        <f>YEAR(S:S)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6">
        <f>(((I1914/60)/60)/24)+DATE(1970,1,1)</f>
        <v>42159.226388888885</v>
      </c>
      <c r="U1914" s="19">
        <f>YEAR(S:S)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6">
        <f>(((I1915/60)/60)/24)+DATE(1970,1,1)</f>
        <v>41920.511319444442</v>
      </c>
      <c r="U1915" s="19">
        <f>YEAR(S:S)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6">
        <f>(((I1916/60)/60)/24)+DATE(1970,1,1)</f>
        <v>41944.165972222225</v>
      </c>
      <c r="U1916" s="19">
        <f>YEAR(S:S)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6">
        <f>(((I1917/60)/60)/24)+DATE(1970,1,1)</f>
        <v>41884.04886574074</v>
      </c>
      <c r="U1917" s="19">
        <f>YEAR(S:S)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6">
        <f>(((I1918/60)/60)/24)+DATE(1970,1,1)</f>
        <v>42681.758969907409</v>
      </c>
      <c r="U1918" s="19">
        <f>YEAR(S:S)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6">
        <f>(((I1919/60)/60)/24)+DATE(1970,1,1)</f>
        <v>42776.270057870366</v>
      </c>
      <c r="U1919" s="19">
        <f>YEAR(S:S)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6">
        <f>(((I1920/60)/60)/24)+DATE(1970,1,1)</f>
        <v>41863.789942129632</v>
      </c>
      <c r="U1920" s="19">
        <f>YEAR(S:S)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6">
        <f>(((I1921/60)/60)/24)+DATE(1970,1,1)</f>
        <v>42143.875567129624</v>
      </c>
      <c r="U1921" s="19">
        <f>YEAR(S:S)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6">
        <f>(((I1922/60)/60)/24)+DATE(1970,1,1)</f>
        <v>42298.958333333328</v>
      </c>
      <c r="U1922" s="19">
        <f>YEAR(S:S)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6">
        <f>(((I1923/60)/60)/24)+DATE(1970,1,1)</f>
        <v>41104.221562500003</v>
      </c>
      <c r="U1923" s="19">
        <f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6">
        <f>(((I1924/60)/60)/24)+DATE(1970,1,1)</f>
        <v>41620.255868055552</v>
      </c>
      <c r="U1924" s="19">
        <f>YEAR(S:S)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6">
        <f>(((I1925/60)/60)/24)+DATE(1970,1,1)</f>
        <v>40813.207638888889</v>
      </c>
      <c r="U1925" s="19">
        <f>YEAR(S:S)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6">
        <f>(((I1926/60)/60)/24)+DATE(1970,1,1)</f>
        <v>41654.814583333333</v>
      </c>
      <c r="U1926" s="19">
        <f>YEAR(S:S)</f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6">
        <f>(((I1927/60)/60)/24)+DATE(1970,1,1)</f>
        <v>41558</v>
      </c>
      <c r="U1927" s="19">
        <f>YEAR(S:S)</f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6">
        <f>(((I1928/60)/60)/24)+DATE(1970,1,1)</f>
        <v>40484.018055555556</v>
      </c>
      <c r="U1928" s="19">
        <f>YEAR(S:S)</f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6">
        <f>(((I1929/60)/60)/24)+DATE(1970,1,1)</f>
        <v>40976.207638888889</v>
      </c>
      <c r="U1929" s="19">
        <f>YEAR(S:S)</f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6">
        <f>(((I1930/60)/60)/24)+DATE(1970,1,1)</f>
        <v>41401.648078703707</v>
      </c>
      <c r="U1930" s="19">
        <f>YEAR(S:S)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6">
        <f>(((I1931/60)/60)/24)+DATE(1970,1,1)</f>
        <v>40729.021597222221</v>
      </c>
      <c r="U1931" s="19">
        <f>YEAR(S:S)</f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6">
        <f>(((I1932/60)/60)/24)+DATE(1970,1,1)</f>
        <v>41462.558819444443</v>
      </c>
      <c r="U1932" s="19">
        <f>YEAR(S:S)</f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6">
        <f>(((I1933/60)/60)/24)+DATE(1970,1,1)</f>
        <v>41051.145833333336</v>
      </c>
      <c r="U1933" s="19">
        <f>YEAR(S:S)</f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6">
        <f>(((I1934/60)/60)/24)+DATE(1970,1,1)</f>
        <v>40932.809872685182</v>
      </c>
      <c r="U1934" s="19">
        <f>YEAR(S:S)</f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6">
        <f>(((I1935/60)/60)/24)+DATE(1970,1,1)</f>
        <v>41909.130868055552</v>
      </c>
      <c r="U1935" s="19">
        <f>YEAR(S:S)</f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6">
        <f>(((I1936/60)/60)/24)+DATE(1970,1,1)</f>
        <v>40902.208333333336</v>
      </c>
      <c r="U1936" s="19">
        <f>YEAR(S:S)</f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6">
        <f>(((I1937/60)/60)/24)+DATE(1970,1,1)</f>
        <v>41811.207638888889</v>
      </c>
      <c r="U1937" s="19">
        <f>YEAR(S:S)</f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6">
        <f>(((I1938/60)/60)/24)+DATE(1970,1,1)</f>
        <v>40883.249305555553</v>
      </c>
      <c r="U1938" s="19">
        <f>YEAR(S:S)</f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6">
        <f>(((I1939/60)/60)/24)+DATE(1970,1,1)</f>
        <v>41075.165972222225</v>
      </c>
      <c r="U1939" s="19">
        <f>YEAR(S:S)</f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6">
        <f>(((I1940/60)/60)/24)+DATE(1970,1,1)</f>
        <v>41457.208333333336</v>
      </c>
      <c r="U1940" s="19">
        <f>YEAR(S:S)</f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6">
        <f>(((I1941/60)/60)/24)+DATE(1970,1,1)</f>
        <v>41343.943379629629</v>
      </c>
      <c r="U1941" s="19">
        <f>YEAR(S:S)</f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6">
        <f>(((I1942/60)/60)/24)+DATE(1970,1,1)</f>
        <v>40709.165972222225</v>
      </c>
      <c r="U1942" s="19">
        <f>YEAR(S:S)</f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6">
        <f>(((I1943/60)/60)/24)+DATE(1970,1,1)</f>
        <v>41774.290868055556</v>
      </c>
      <c r="U1943" s="19">
        <f>YEAR(S:S)</f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6">
        <f>(((I1944/60)/60)/24)+DATE(1970,1,1)</f>
        <v>40728.828009259261</v>
      </c>
      <c r="U1944" s="19">
        <f>YEAR(S:S)</f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6">
        <f>(((I1945/60)/60)/24)+DATE(1970,1,1)</f>
        <v>42593.269861111112</v>
      </c>
      <c r="U1945" s="19">
        <f>YEAR(S:S)</f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6">
        <f>(((I1946/60)/60)/24)+DATE(1970,1,1)</f>
        <v>41760.584374999999</v>
      </c>
      <c r="U1946" s="19">
        <f>YEAR(S:S)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6">
        <f>(((I1947/60)/60)/24)+DATE(1970,1,1)</f>
        <v>42197.251828703709</v>
      </c>
      <c r="U1947" s="19">
        <f>YEAR(S:S)</f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6">
        <f>(((I1948/60)/60)/24)+DATE(1970,1,1)</f>
        <v>41749.108344907407</v>
      </c>
      <c r="U1948" s="19">
        <f>YEAR(S:S)</f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6">
        <f>(((I1949/60)/60)/24)+DATE(1970,1,1)</f>
        <v>40140.249305555553</v>
      </c>
      <c r="U1949" s="19">
        <f>YEAR(S:S)</f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6">
        <f>(((I1950/60)/60)/24)+DATE(1970,1,1)</f>
        <v>42527.709722222222</v>
      </c>
      <c r="U1950" s="19">
        <f>YEAR(S:S)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6">
        <f>(((I1951/60)/60)/24)+DATE(1970,1,1)</f>
        <v>41830.423043981478</v>
      </c>
      <c r="U1951" s="19">
        <f>YEAR(S:S)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6">
        <f>(((I1952/60)/60)/24)+DATE(1970,1,1)</f>
        <v>40655.181400462963</v>
      </c>
      <c r="U1952" s="19">
        <f>YEAR(S:S)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6">
        <f>(((I1953/60)/60)/24)+DATE(1970,1,1)</f>
        <v>42681.462233796294</v>
      </c>
      <c r="U1953" s="19">
        <f>YEAR(S:S)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6">
        <f>(((I1954/60)/60)/24)+DATE(1970,1,1)</f>
        <v>41563.60665509259</v>
      </c>
      <c r="U1954" s="19">
        <f>YEAR(S:S)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6">
        <f>(((I1955/60)/60)/24)+DATE(1970,1,1)</f>
        <v>40970.125</v>
      </c>
      <c r="U1955" s="19">
        <f>YEAR(S:S)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6">
        <f>(((I1956/60)/60)/24)+DATE(1970,1,1)</f>
        <v>42441.208333333328</v>
      </c>
      <c r="U1956" s="19">
        <f>YEAR(S:S)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6">
        <f>(((I1957/60)/60)/24)+DATE(1970,1,1)</f>
        <v>41052.791666666664</v>
      </c>
      <c r="U1957" s="19">
        <f>YEAR(S:S)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6">
        <f>(((I1958/60)/60)/24)+DATE(1970,1,1)</f>
        <v>42112.882002314815</v>
      </c>
      <c r="U1958" s="19">
        <f>YEAR(S:S)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6">
        <f>(((I1959/60)/60)/24)+DATE(1970,1,1)</f>
        <v>41209.098530092589</v>
      </c>
      <c r="U1959" s="19">
        <f>YEAR(S:S)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6">
        <f>(((I1960/60)/60)/24)+DATE(1970,1,1)</f>
        <v>41356.94630787037</v>
      </c>
      <c r="U1960" s="19">
        <f>YEAR(S:S)</f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6">
        <f>(((I1961/60)/60)/24)+DATE(1970,1,1)</f>
        <v>41913</v>
      </c>
      <c r="U1961" s="19">
        <f>YEAR(S:S)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6">
        <f>(((I1962/60)/60)/24)+DATE(1970,1,1)</f>
        <v>41994.362743055557</v>
      </c>
      <c r="U1962" s="19">
        <f>YEAR(S:S)</f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6">
        <f>(((I1963/60)/60)/24)+DATE(1970,1,1)</f>
        <v>41188.165972222225</v>
      </c>
      <c r="U1963" s="19">
        <f>YEAR(S:S)</f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6">
        <f>(((I1964/60)/60)/24)+DATE(1970,1,1)</f>
        <v>41772.780509259261</v>
      </c>
      <c r="U1964" s="19">
        <f>YEAR(S:S)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6">
        <f>(((I1965/60)/60)/24)+DATE(1970,1,1)</f>
        <v>41898.429791666669</v>
      </c>
      <c r="U1965" s="19">
        <f>YEAR(S:S)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6">
        <f>(((I1966/60)/60)/24)+DATE(1970,1,1)</f>
        <v>42482.272824074069</v>
      </c>
      <c r="U1966" s="19">
        <f>YEAR(S:S)</f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6">
        <f>(((I1967/60)/60)/24)+DATE(1970,1,1)</f>
        <v>40920.041666666664</v>
      </c>
      <c r="U1967" s="19">
        <f>YEAR(S:S)</f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6">
        <f>(((I1968/60)/60)/24)+DATE(1970,1,1)</f>
        <v>41865.540486111109</v>
      </c>
      <c r="U1968" s="19">
        <f>YEAR(S:S)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6">
        <f>(((I1969/60)/60)/24)+DATE(1970,1,1)</f>
        <v>41760.663530092592</v>
      </c>
      <c r="U1969" s="19">
        <f>YEAR(S:S)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6">
        <f>(((I1970/60)/60)/24)+DATE(1970,1,1)</f>
        <v>42707.628645833334</v>
      </c>
      <c r="U1970" s="19">
        <f>YEAR(S:S)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6">
        <f>(((I1971/60)/60)/24)+DATE(1970,1,1)</f>
        <v>42587.792453703703</v>
      </c>
      <c r="U1971" s="19">
        <f>YEAR(S:S)</f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6">
        <f>(((I1972/60)/60)/24)+DATE(1970,1,1)</f>
        <v>41384.151631944449</v>
      </c>
      <c r="U1972" s="19">
        <f>YEAR(S:S)</f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6">
        <f>(((I1973/60)/60)/24)+DATE(1970,1,1)</f>
        <v>41593.166666666664</v>
      </c>
      <c r="U1973" s="19">
        <f>YEAR(S:S)</f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6">
        <f>(((I1974/60)/60)/24)+DATE(1970,1,1)</f>
        <v>41231.053749999999</v>
      </c>
      <c r="U1974" s="19">
        <f>YEAR(S:S)</f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6">
        <f>(((I1975/60)/60)/24)+DATE(1970,1,1)</f>
        <v>42588.291666666672</v>
      </c>
      <c r="U1975" s="19">
        <f>YEAR(S:S)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6">
        <f>(((I1976/60)/60)/24)+DATE(1970,1,1)</f>
        <v>41505.334131944444</v>
      </c>
      <c r="U1976" s="19">
        <f>YEAR(S:S)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6">
        <f>(((I1977/60)/60)/24)+DATE(1970,1,1)</f>
        <v>41343.755219907405</v>
      </c>
      <c r="U1977" s="19">
        <f>YEAR(S:S)</f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6">
        <f>(((I1978/60)/60)/24)+DATE(1970,1,1)</f>
        <v>41468.899594907409</v>
      </c>
      <c r="U1978" s="19">
        <f>YEAR(S:S)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6">
        <f>(((I1979/60)/60)/24)+DATE(1970,1,1)</f>
        <v>42357.332638888889</v>
      </c>
      <c r="U1979" s="19">
        <f>YEAR(S:S)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6">
        <f>(((I1980/60)/60)/24)+DATE(1970,1,1)</f>
        <v>41072.291666666664</v>
      </c>
      <c r="U1980" s="19">
        <f>YEAR(S:S)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6">
        <f>(((I1981/60)/60)/24)+DATE(1970,1,1)</f>
        <v>42327.207638888889</v>
      </c>
      <c r="U1981" s="19">
        <f>YEAR(S:S)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6">
        <f>(((I1982/60)/60)/24)+DATE(1970,1,1)</f>
        <v>42463.500717592593</v>
      </c>
      <c r="U1982" s="19">
        <f>YEAR(S:S)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6">
        <f>(((I1983/60)/60)/24)+DATE(1970,1,1)</f>
        <v>41829.725289351853</v>
      </c>
      <c r="U1983" s="19">
        <f>YEAR(S:S)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6">
        <f>(((I1984/60)/60)/24)+DATE(1970,1,1)</f>
        <v>42708.628321759257</v>
      </c>
      <c r="U1984" s="19">
        <f>YEAR(S:S)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6">
        <f>(((I1985/60)/60)/24)+DATE(1970,1,1)</f>
        <v>42615.291666666672</v>
      </c>
      <c r="U1985" s="19">
        <f>YEAR(S:S)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6">
        <f>(((I1986/60)/60)/24)+DATE(1970,1,1)</f>
        <v>41973.831956018519</v>
      </c>
      <c r="U1986" s="19">
        <f>YEAR(S:S)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6">
        <f>(((I1987/60)/60)/24)+DATE(1970,1,1)</f>
        <v>42584.958333333328</v>
      </c>
      <c r="U1987" s="19">
        <f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6">
        <f>(((I1988/60)/60)/24)+DATE(1970,1,1)</f>
        <v>42443.392164351855</v>
      </c>
      <c r="U1988" s="19">
        <f>YEAR(S:S)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6">
        <f>(((I1989/60)/60)/24)+DATE(1970,1,1)</f>
        <v>42064.639768518522</v>
      </c>
      <c r="U1989" s="19">
        <f>YEAR(S:S)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6">
        <f>(((I1990/60)/60)/24)+DATE(1970,1,1)</f>
        <v>42236.763217592597</v>
      </c>
      <c r="U1990" s="19">
        <f>YEAR(S:S)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6">
        <f>(((I1991/60)/60)/24)+DATE(1970,1,1)</f>
        <v>42715.680648148147</v>
      </c>
      <c r="U1991" s="19">
        <f>YEAR(S:S)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6">
        <f>(((I1992/60)/60)/24)+DATE(1970,1,1)</f>
        <v>42413.195972222224</v>
      </c>
      <c r="U1992" s="19">
        <f>YEAR(S:S)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6">
        <f>(((I1993/60)/60)/24)+DATE(1970,1,1)</f>
        <v>42188.89335648148</v>
      </c>
      <c r="U1993" s="19">
        <f>YEAR(S:S)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6">
        <f>(((I1994/60)/60)/24)+DATE(1970,1,1)</f>
        <v>42053.143414351856</v>
      </c>
      <c r="U1994" s="19">
        <f>YEAR(S:S)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6">
        <f>(((I1995/60)/60)/24)+DATE(1970,1,1)</f>
        <v>42359.58839120371</v>
      </c>
      <c r="U1995" s="19">
        <f>YEAR(S:S)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6">
        <f>(((I1996/60)/60)/24)+DATE(1970,1,1)</f>
        <v>42711.047939814816</v>
      </c>
      <c r="U1996" s="19">
        <f>YEAR(S:S)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6">
        <f>(((I1997/60)/60)/24)+DATE(1970,1,1)</f>
        <v>42201.902037037042</v>
      </c>
      <c r="U1997" s="19">
        <f>YEAR(S:S)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6">
        <f>(((I1998/60)/60)/24)+DATE(1970,1,1)</f>
        <v>41830.819571759261</v>
      </c>
      <c r="U1998" s="19">
        <f>YEAR(S:S)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6">
        <f>(((I1999/60)/60)/24)+DATE(1970,1,1)</f>
        <v>41877.930694444447</v>
      </c>
      <c r="U1999" s="19">
        <f>YEAR(S:S)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6">
        <f>(((I2000/60)/60)/24)+DATE(1970,1,1)</f>
        <v>41852.118495370371</v>
      </c>
      <c r="U2000" s="19">
        <f>YEAR(S:S)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6">
        <f>(((I2001/60)/60)/24)+DATE(1970,1,1)</f>
        <v>41956.524398148147</v>
      </c>
      <c r="U2001" s="19">
        <f>YEAR(S:S)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6">
        <f>(((I2002/60)/60)/24)+DATE(1970,1,1)</f>
        <v>42375.951539351852</v>
      </c>
      <c r="U2002" s="19">
        <f>YEAR(S:S)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6">
        <f>(((I2003/60)/60)/24)+DATE(1970,1,1)</f>
        <v>42167.833333333328</v>
      </c>
      <c r="U2003" s="19">
        <f>YEAR(S:S)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6">
        <f>(((I2004/60)/60)/24)+DATE(1970,1,1)</f>
        <v>42758.71230324074</v>
      </c>
      <c r="U2004" s="19">
        <f>YEAR(S:S)</f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6">
        <f>(((I2005/60)/60)/24)+DATE(1970,1,1)</f>
        <v>40361.958333333336</v>
      </c>
      <c r="U2005" s="19">
        <f>YEAR(S:S)</f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6">
        <f>(((I2006/60)/60)/24)+DATE(1970,1,1)</f>
        <v>41830.604895833334</v>
      </c>
      <c r="U2006" s="19">
        <f>YEAR(S:S)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6">
        <f>(((I2007/60)/60)/24)+DATE(1970,1,1)</f>
        <v>41563.165972222225</v>
      </c>
      <c r="U2007" s="19">
        <f>YEAR(S:S)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6">
        <f>(((I2008/60)/60)/24)+DATE(1970,1,1)</f>
        <v>41976.542187500003</v>
      </c>
      <c r="U2008" s="19">
        <f>YEAR(S:S)</f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6">
        <f>(((I2009/60)/60)/24)+DATE(1970,1,1)</f>
        <v>40414.166666666664</v>
      </c>
      <c r="U2009" s="19">
        <f>YEAR(S:S)</f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6">
        <f>(((I2010/60)/60)/24)+DATE(1970,1,1)</f>
        <v>40805.604421296295</v>
      </c>
      <c r="U2010" s="19">
        <f>YEAR(S:S)</f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6">
        <f>(((I2011/60)/60)/24)+DATE(1970,1,1)</f>
        <v>42697.365081018521</v>
      </c>
      <c r="U2011" s="19">
        <f>YEAR(S:S)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6">
        <f>(((I2012/60)/60)/24)+DATE(1970,1,1)</f>
        <v>42600.996423611112</v>
      </c>
      <c r="U2012" s="19">
        <f>YEAR(S:S)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6">
        <f>(((I2013/60)/60)/24)+DATE(1970,1,1)</f>
        <v>42380.958333333328</v>
      </c>
      <c r="U2013" s="19">
        <f>YEAR(S:S)</f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6">
        <f>(((I2014/60)/60)/24)+DATE(1970,1,1)</f>
        <v>42040.822233796294</v>
      </c>
      <c r="U2014" s="19">
        <f>YEAR(S:S)</f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6">
        <f>(((I2015/60)/60)/24)+DATE(1970,1,1)</f>
        <v>42559.960810185185</v>
      </c>
      <c r="U2015" s="19">
        <f>YEAR(S:S)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6">
        <f>(((I2016/60)/60)/24)+DATE(1970,1,1)</f>
        <v>41358.172905092593</v>
      </c>
      <c r="U2016" s="19">
        <f>YEAR(S:S)</f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6">
        <f>(((I2017/60)/60)/24)+DATE(1970,1,1)</f>
        <v>40795.876886574071</v>
      </c>
      <c r="U2017" s="19">
        <f>YEAR(S:S)</f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6">
        <f>(((I2018/60)/60)/24)+DATE(1970,1,1)</f>
        <v>41342.88077546296</v>
      </c>
      <c r="U2018" s="19">
        <f>YEAR(S:S)</f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6">
        <f>(((I2019/60)/60)/24)+DATE(1970,1,1)</f>
        <v>40992.166666666664</v>
      </c>
      <c r="U2019" s="19">
        <f>YEAR(S:S)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6">
        <f>(((I2020/60)/60)/24)+DATE(1970,1,1)</f>
        <v>42229.365844907406</v>
      </c>
      <c r="U2020" s="19">
        <f>YEAR(S:S)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6">
        <f>(((I2021/60)/60)/24)+DATE(1970,1,1)</f>
        <v>42635.70857638889</v>
      </c>
      <c r="U2021" s="19">
        <f>YEAR(S:S)</f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6">
        <f>(((I2022/60)/60)/24)+DATE(1970,1,1)</f>
        <v>41773.961111111108</v>
      </c>
      <c r="U2022" s="19">
        <f>YEAR(S:S)</f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6">
        <f>(((I2023/60)/60)/24)+DATE(1970,1,1)</f>
        <v>41906.070567129631</v>
      </c>
      <c r="U2023" s="19">
        <f>YEAR(S:S)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6">
        <f>(((I2024/60)/60)/24)+DATE(1970,1,1)</f>
        <v>42532.569120370375</v>
      </c>
      <c r="U2024" s="19">
        <f>YEAR(S:S)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6">
        <f>(((I2025/60)/60)/24)+DATE(1970,1,1)</f>
        <v>42166.420752314814</v>
      </c>
      <c r="U2025" s="19">
        <f>YEAR(S:S)</f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6">
        <f>(((I2026/60)/60)/24)+DATE(1970,1,1)</f>
        <v>41134.125</v>
      </c>
      <c r="U2026" s="19">
        <f>YEAR(S:S)</f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6">
        <f>(((I2027/60)/60)/24)+DATE(1970,1,1)</f>
        <v>42166.184560185182</v>
      </c>
      <c r="U2027" s="19">
        <f>YEAR(S:S)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6">
        <f>(((I2028/60)/60)/24)+DATE(1970,1,1)</f>
        <v>41750.165972222225</v>
      </c>
      <c r="U2028" s="19">
        <f>YEAR(S:S)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6">
        <f>(((I2029/60)/60)/24)+DATE(1970,1,1)</f>
        <v>42093.772210648152</v>
      </c>
      <c r="U2029" s="19">
        <f>YEAR(S:S)</f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6">
        <f>(((I2030/60)/60)/24)+DATE(1970,1,1)</f>
        <v>40252.913194444445</v>
      </c>
      <c r="U2030" s="19">
        <f>YEAR(S:S)</f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6">
        <f>(((I2031/60)/60)/24)+DATE(1970,1,1)</f>
        <v>41878.021770833337</v>
      </c>
      <c r="U2031" s="19">
        <f>YEAR(S:S)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6">
        <f>(((I2032/60)/60)/24)+DATE(1970,1,1)</f>
        <v>41242.996481481481</v>
      </c>
      <c r="U2032" s="19">
        <f>YEAR(S:S)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6">
        <f>(((I2033/60)/60)/24)+DATE(1970,1,1)</f>
        <v>42013.041666666672</v>
      </c>
      <c r="U2033" s="19">
        <f>YEAR(S:S)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6">
        <f>(((I2034/60)/60)/24)+DATE(1970,1,1)</f>
        <v>42719.208333333328</v>
      </c>
      <c r="U2034" s="19">
        <f>YEAR(S:S)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6">
        <f>(((I2035/60)/60)/24)+DATE(1970,1,1)</f>
        <v>41755.082384259258</v>
      </c>
      <c r="U2035" s="19">
        <f>YEAR(S:S)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6">
        <f>(((I2036/60)/60)/24)+DATE(1970,1,1)</f>
        <v>42131.290277777778</v>
      </c>
      <c r="U2036" s="19">
        <f>YEAR(S:S)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6">
        <f>(((I2037/60)/60)/24)+DATE(1970,1,1)</f>
        <v>42357.041666666672</v>
      </c>
      <c r="U2037" s="19">
        <f>YEAR(S:S)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6">
        <f>(((I2038/60)/60)/24)+DATE(1970,1,1)</f>
        <v>41768.864803240744</v>
      </c>
      <c r="U2038" s="19">
        <f>YEAR(S:S)</f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6">
        <f>(((I2039/60)/60)/24)+DATE(1970,1,1)</f>
        <v>41638.251770833333</v>
      </c>
      <c r="U2039" s="19">
        <f>YEAR(S:S)</f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6">
        <f>(((I2040/60)/60)/24)+DATE(1970,1,1)</f>
        <v>41456.75</v>
      </c>
      <c r="U2040" s="19">
        <f>YEAR(S:S)</f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6">
        <f>(((I2041/60)/60)/24)+DATE(1970,1,1)</f>
        <v>42705.207638888889</v>
      </c>
      <c r="U2041" s="19">
        <f>YEAR(S:S)</f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6">
        <f>(((I2042/60)/60)/24)+DATE(1970,1,1)</f>
        <v>41593.968784722223</v>
      </c>
      <c r="U2042" s="19">
        <f>YEAR(S:S)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6">
        <f>(((I2043/60)/60)/24)+DATE(1970,1,1)</f>
        <v>42684.567442129628</v>
      </c>
      <c r="U2043" s="19">
        <f>YEAR(S:S)</f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6">
        <f>(((I2044/60)/60)/24)+DATE(1970,1,1)</f>
        <v>42391.708032407405</v>
      </c>
      <c r="U2044" s="19">
        <f>YEAR(S:S)</f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6">
        <f>(((I2045/60)/60)/24)+DATE(1970,1,1)</f>
        <v>42715.207638888889</v>
      </c>
      <c r="U2045" s="19">
        <f>YEAR(S:S)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6">
        <f>(((I2046/60)/60)/24)+DATE(1970,1,1)</f>
        <v>42168.684189814812</v>
      </c>
      <c r="U2046" s="19">
        <f>YEAR(S:S)</f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6">
        <f>(((I2047/60)/60)/24)+DATE(1970,1,1)</f>
        <v>41099.088506944441</v>
      </c>
      <c r="U2047" s="19">
        <f>YEAR(S:S)</f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6">
        <f>(((I2048/60)/60)/24)+DATE(1970,1,1)</f>
        <v>41417.171805555554</v>
      </c>
      <c r="U2048" s="19">
        <f>YEAR(S:S)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6">
        <f>(((I2049/60)/60)/24)+DATE(1970,1,1)</f>
        <v>42111</v>
      </c>
      <c r="U2049" s="19">
        <f>YEAR(S:S)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6">
        <f>(((I2050/60)/60)/24)+DATE(1970,1,1)</f>
        <v>41417.651516203703</v>
      </c>
      <c r="U2050" s="19">
        <f>YEAR(S:S)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6">
        <f>(((I2051/60)/60)/24)+DATE(1970,1,1)</f>
        <v>41610.957638888889</v>
      </c>
      <c r="U2051" s="19">
        <f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6">
        <f>(((I2052/60)/60)/24)+DATE(1970,1,1)</f>
        <v>42155.071504629625</v>
      </c>
      <c r="U2052" s="19">
        <f>YEAR(S:S)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6">
        <f>(((I2053/60)/60)/24)+DATE(1970,1,1)</f>
        <v>41634.022418981483</v>
      </c>
      <c r="U2053" s="19">
        <f>YEAR(S:S)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6">
        <f>(((I2054/60)/60)/24)+DATE(1970,1,1)</f>
        <v>42420.08394675926</v>
      </c>
      <c r="U2054" s="19">
        <f>YEAR(S:S)</f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6">
        <f>(((I2055/60)/60)/24)+DATE(1970,1,1)</f>
        <v>42333.659155092595</v>
      </c>
      <c r="U2055" s="19">
        <f>YEAR(S:S)</f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6">
        <f>(((I2056/60)/60)/24)+DATE(1970,1,1)</f>
        <v>41761.520949074074</v>
      </c>
      <c r="U2056" s="19">
        <f>YEAR(S:S)</f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6">
        <f>(((I2057/60)/60)/24)+DATE(1970,1,1)</f>
        <v>41976.166666666672</v>
      </c>
      <c r="U2057" s="19">
        <f>YEAR(S:S)</f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6">
        <f>(((I2058/60)/60)/24)+DATE(1970,1,1)</f>
        <v>41381.76090277778</v>
      </c>
      <c r="U2058" s="19">
        <f>YEAR(S:S)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6">
        <f>(((I2059/60)/60)/24)+DATE(1970,1,1)</f>
        <v>42426.494583333333</v>
      </c>
      <c r="U2059" s="19">
        <f>YEAR(S:S)</f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6">
        <f>(((I2060/60)/60)/24)+DATE(1970,1,1)</f>
        <v>42065.833333333328</v>
      </c>
      <c r="U2060" s="19">
        <f>YEAR(S:S)</f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6">
        <f>(((I2061/60)/60)/24)+DATE(1970,1,1)</f>
        <v>42400.915972222225</v>
      </c>
      <c r="U2061" s="19">
        <f>YEAR(S:S)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6">
        <f>(((I2062/60)/60)/24)+DATE(1970,1,1)</f>
        <v>41843.642939814818</v>
      </c>
      <c r="U2062" s="19">
        <f>YEAR(S:S)</f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6">
        <f>(((I2063/60)/60)/24)+DATE(1970,1,1)</f>
        <v>42735.764513888891</v>
      </c>
      <c r="U2063" s="19">
        <f>YEAR(S:S)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6">
        <f>(((I2064/60)/60)/24)+DATE(1970,1,1)</f>
        <v>42453.341412037036</v>
      </c>
      <c r="U2064" s="19">
        <f>YEAR(S:S)</f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6">
        <f>(((I2065/60)/60)/24)+DATE(1970,1,1)</f>
        <v>42505.73265046296</v>
      </c>
      <c r="U2065" s="19">
        <f>YEAR(S:S)</f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6">
        <f>(((I2066/60)/60)/24)+DATE(1970,1,1)</f>
        <v>41425.5</v>
      </c>
      <c r="U2066" s="19">
        <f>YEAR(S:S)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6">
        <f>(((I2067/60)/60)/24)+DATE(1970,1,1)</f>
        <v>41633.333668981482</v>
      </c>
      <c r="U2067" s="19">
        <f>YEAR(S:S)</f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6">
        <f>(((I2068/60)/60)/24)+DATE(1970,1,1)</f>
        <v>41874.771793981483</v>
      </c>
      <c r="U2068" s="19">
        <f>YEAR(S:S)</f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6">
        <f>(((I2069/60)/60)/24)+DATE(1970,1,1)</f>
        <v>42148.853888888887</v>
      </c>
      <c r="U2069" s="19">
        <f>YEAR(S:S)</f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6">
        <f>(((I2070/60)/60)/24)+DATE(1970,1,1)</f>
        <v>42663.841608796298</v>
      </c>
      <c r="U2070" s="19">
        <f>YEAR(S:S)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6">
        <f>(((I2071/60)/60)/24)+DATE(1970,1,1)</f>
        <v>42371.972118055557</v>
      </c>
      <c r="U2071" s="19">
        <f>YEAR(S:S)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6">
        <f>(((I2072/60)/60)/24)+DATE(1970,1,1)</f>
        <v>42549.6565162037</v>
      </c>
      <c r="U2072" s="19">
        <f>YEAR(S:S)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6">
        <f>(((I2073/60)/60)/24)+DATE(1970,1,1)</f>
        <v>42645.278749999998</v>
      </c>
      <c r="U2073" s="19">
        <f>YEAR(S:S)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6">
        <f>(((I2074/60)/60)/24)+DATE(1970,1,1)</f>
        <v>42497.581388888888</v>
      </c>
      <c r="U2074" s="19">
        <f>YEAR(S:S)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6">
        <f>(((I2075/60)/60)/24)+DATE(1970,1,1)</f>
        <v>42132.668032407411</v>
      </c>
      <c r="U2075" s="19">
        <f>YEAR(S:S)</f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6">
        <f>(((I2076/60)/60)/24)+DATE(1970,1,1)</f>
        <v>42496.826180555552</v>
      </c>
      <c r="U2076" s="19">
        <f>YEAR(S:S)</f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6">
        <f>(((I2077/60)/60)/24)+DATE(1970,1,1)</f>
        <v>41480.681574074071</v>
      </c>
      <c r="U2077" s="19">
        <f>YEAR(S:S)</f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6">
        <f>(((I2078/60)/60)/24)+DATE(1970,1,1)</f>
        <v>41843.880659722221</v>
      </c>
      <c r="U2078" s="19">
        <f>YEAR(S:S)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6">
        <f>(((I2079/60)/60)/24)+DATE(1970,1,1)</f>
        <v>42160.875</v>
      </c>
      <c r="U2079" s="19">
        <f>YEAR(S:S)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6">
        <f>(((I2080/60)/60)/24)+DATE(1970,1,1)</f>
        <v>42722.771493055552</v>
      </c>
      <c r="U2080" s="19">
        <f>YEAR(S:S)</f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6">
        <f>(((I2081/60)/60)/24)+DATE(1970,1,1)</f>
        <v>42180.791666666672</v>
      </c>
      <c r="U2081" s="19">
        <f>YEAR(S:S)</f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6">
        <f>(((I2082/60)/60)/24)+DATE(1970,1,1)</f>
        <v>42319.998842592591</v>
      </c>
      <c r="U2082" s="19">
        <f>YEAR(S:S)</f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6">
        <f>(((I2083/60)/60)/24)+DATE(1970,1,1)</f>
        <v>41045.207638888889</v>
      </c>
      <c r="U2083" s="19">
        <f>YEAR(S:S)</f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6">
        <f>(((I2084/60)/60)/24)+DATE(1970,1,1)</f>
        <v>40871.161990740737</v>
      </c>
      <c r="U2084" s="19">
        <f>YEAR(S:S)</f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6">
        <f>(((I2085/60)/60)/24)+DATE(1970,1,1)</f>
        <v>41064.72216435185</v>
      </c>
      <c r="U2085" s="19">
        <f>YEAR(S:S)</f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6">
        <f>(((I2086/60)/60)/24)+DATE(1970,1,1)</f>
        <v>41763.290972222225</v>
      </c>
      <c r="U2086" s="19">
        <f>YEAR(S:S)</f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6">
        <f>(((I2087/60)/60)/24)+DATE(1970,1,1)</f>
        <v>41105.835497685184</v>
      </c>
      <c r="U2087" s="19">
        <f>YEAR(S:S)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6">
        <f>(((I2088/60)/60)/24)+DATE(1970,1,1)</f>
        <v>40891.207638888889</v>
      </c>
      <c r="U2088" s="19">
        <f>YEAR(S:S)</f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6">
        <f>(((I2089/60)/60)/24)+DATE(1970,1,1)</f>
        <v>40794.204375000001</v>
      </c>
      <c r="U2089" s="19">
        <f>YEAR(S:S)</f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6">
        <f>(((I2090/60)/60)/24)+DATE(1970,1,1)</f>
        <v>40432.165972222225</v>
      </c>
      <c r="U2090" s="19">
        <f>YEAR(S:S)</f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6">
        <f>(((I2091/60)/60)/24)+DATE(1970,1,1)</f>
        <v>41488.076319444444</v>
      </c>
      <c r="U2091" s="19">
        <f>YEAR(S:S)</f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6">
        <f>(((I2092/60)/60)/24)+DATE(1970,1,1)</f>
        <v>41329.381423611114</v>
      </c>
      <c r="U2092" s="19">
        <f>YEAR(S:S)</f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6">
        <f>(((I2093/60)/60)/24)+DATE(1970,1,1)</f>
        <v>40603.833333333336</v>
      </c>
      <c r="U2093" s="19">
        <f>YEAR(S:S)</f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6">
        <f>(((I2094/60)/60)/24)+DATE(1970,1,1)</f>
        <v>40823.707546296297</v>
      </c>
      <c r="U2094" s="19">
        <f>YEAR(S:S)</f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6">
        <f>(((I2095/60)/60)/24)+DATE(1970,1,1)</f>
        <v>41265.896203703705</v>
      </c>
      <c r="U2095" s="19">
        <f>YEAR(S:S)</f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6">
        <f>(((I2096/60)/60)/24)+DATE(1970,1,1)</f>
        <v>40973.125</v>
      </c>
      <c r="U2096" s="19">
        <f>YEAR(S:S)</f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6">
        <f>(((I2097/60)/60)/24)+DATE(1970,1,1)</f>
        <v>40818.733483796292</v>
      </c>
      <c r="U2097" s="19">
        <f>YEAR(S:S)</f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6">
        <f>(((I2098/60)/60)/24)+DATE(1970,1,1)</f>
        <v>41208.165972222225</v>
      </c>
      <c r="U2098" s="19">
        <f>YEAR(S:S)</f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6">
        <f>(((I2099/60)/60)/24)+DATE(1970,1,1)</f>
        <v>40878.626562500001</v>
      </c>
      <c r="U2099" s="19">
        <f>YEAR(S:S)</f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6">
        <f>(((I2100/60)/60)/24)+DATE(1970,1,1)</f>
        <v>40976.11383101852</v>
      </c>
      <c r="U2100" s="19">
        <f>YEAR(S:S)</f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6">
        <f>(((I2101/60)/60)/24)+DATE(1970,1,1)</f>
        <v>42187.152777777781</v>
      </c>
      <c r="U2101" s="19">
        <f>YEAR(S:S)</f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6">
        <f>(((I2102/60)/60)/24)+DATE(1970,1,1)</f>
        <v>41090.165972222225</v>
      </c>
      <c r="U2102" s="19">
        <f>YEAR(S:S)</f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6">
        <f>(((I2103/60)/60)/24)+DATE(1970,1,1)</f>
        <v>40952.149467592593</v>
      </c>
      <c r="U2103" s="19">
        <f>YEAR(S:S)</f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6">
        <f>(((I2104/60)/60)/24)+DATE(1970,1,1)</f>
        <v>40668.868611111109</v>
      </c>
      <c r="U2104" s="19">
        <f>YEAR(S:S)</f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6">
        <f>(((I2105/60)/60)/24)+DATE(1970,1,1)</f>
        <v>41222.7966087963</v>
      </c>
      <c r="U2105" s="19">
        <f>YEAR(S:S)</f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6">
        <f>(((I2106/60)/60)/24)+DATE(1970,1,1)</f>
        <v>41425</v>
      </c>
      <c r="U2106" s="19">
        <f>YEAR(S:S)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6">
        <f>(((I2107/60)/60)/24)+DATE(1970,1,1)</f>
        <v>41964.166666666672</v>
      </c>
      <c r="U2107" s="19">
        <f>YEAR(S:S)</f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6">
        <f>(((I2108/60)/60)/24)+DATE(1970,1,1)</f>
        <v>41300.21497685185</v>
      </c>
      <c r="U2108" s="19">
        <f>YEAR(S:S)</f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6">
        <f>(((I2109/60)/60)/24)+DATE(1970,1,1)</f>
        <v>41955.752233796295</v>
      </c>
      <c r="U2109" s="19">
        <f>YEAR(S:S)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6">
        <f>(((I2110/60)/60)/24)+DATE(1970,1,1)</f>
        <v>41162.163194444445</v>
      </c>
      <c r="U2110" s="19">
        <f>YEAR(S:S)</f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6">
        <f>(((I2111/60)/60)/24)+DATE(1970,1,1)</f>
        <v>42190.708530092597</v>
      </c>
      <c r="U2111" s="19">
        <f>YEAR(S:S)</f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6">
        <f>(((I2112/60)/60)/24)+DATE(1970,1,1)</f>
        <v>41787.207638888889</v>
      </c>
      <c r="U2112" s="19">
        <f>YEAR(S:S)</f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6">
        <f>(((I2113/60)/60)/24)+DATE(1970,1,1)</f>
        <v>40770.041666666664</v>
      </c>
      <c r="U2113" s="19">
        <f>YEAR(S:S)</f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6">
        <f>(((I2114/60)/60)/24)+DATE(1970,1,1)</f>
        <v>41379.928159722222</v>
      </c>
      <c r="U2114" s="19">
        <f>YEAR(S:S)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6">
        <f>(((I2115/60)/60)/24)+DATE(1970,1,1)</f>
        <v>41905.86546296296</v>
      </c>
      <c r="U2115" s="19">
        <f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6">
        <f>(((I2116/60)/60)/24)+DATE(1970,1,1)</f>
        <v>40521.207638888889</v>
      </c>
      <c r="U2116" s="19">
        <f>YEAR(S:S)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6">
        <f>(((I2117/60)/60)/24)+DATE(1970,1,1)</f>
        <v>40594.081030092595</v>
      </c>
      <c r="U2117" s="19">
        <f>YEAR(S:S)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6">
        <f>(((I2118/60)/60)/24)+DATE(1970,1,1)</f>
        <v>41184.777812500004</v>
      </c>
      <c r="U2118" s="19">
        <f>YEAR(S:S)</f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6">
        <f>(((I2119/60)/60)/24)+DATE(1970,1,1)</f>
        <v>42304.207638888889</v>
      </c>
      <c r="U2119" s="19">
        <f>YEAR(S:S)</f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6">
        <f>(((I2120/60)/60)/24)+DATE(1970,1,1)</f>
        <v>40748.839537037034</v>
      </c>
      <c r="U2120" s="19">
        <f>YEAR(S:S)</f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6">
        <f>(((I2121/60)/60)/24)+DATE(1970,1,1)</f>
        <v>41137.130150462966</v>
      </c>
      <c r="U2121" s="19">
        <f>YEAR(S:S)</f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6">
        <f>(((I2122/60)/60)/24)+DATE(1970,1,1)</f>
        <v>41640.964537037034</v>
      </c>
      <c r="U2122" s="19">
        <f>YEAR(S:S)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6">
        <f>(((I2123/60)/60)/24)+DATE(1970,1,1)</f>
        <v>42746.7424537037</v>
      </c>
      <c r="U2123" s="19">
        <f>YEAR(S:S)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6">
        <f>(((I2124/60)/60)/24)+DATE(1970,1,1)</f>
        <v>42742.300567129627</v>
      </c>
      <c r="U2124" s="19">
        <f>YEAR(S:S)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6">
        <f>(((I2125/60)/60)/24)+DATE(1970,1,1)</f>
        <v>40252.290972222225</v>
      </c>
      <c r="U2125" s="19">
        <f>YEAR(S:S)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6">
        <f>(((I2126/60)/60)/24)+DATE(1970,1,1)</f>
        <v>40512.208333333336</v>
      </c>
      <c r="U2126" s="19">
        <f>YEAR(S:S)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6">
        <f>(((I2127/60)/60)/24)+DATE(1970,1,1)</f>
        <v>42221.023530092592</v>
      </c>
      <c r="U2127" s="19">
        <f>YEAR(S:S)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6">
        <f>(((I2128/60)/60)/24)+DATE(1970,1,1)</f>
        <v>41981.973229166666</v>
      </c>
      <c r="U2128" s="19">
        <f>YEAR(S:S)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6">
        <f>(((I2129/60)/60)/24)+DATE(1970,1,1)</f>
        <v>42075.463692129633</v>
      </c>
      <c r="U2129" s="19">
        <f>YEAR(S:S)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6">
        <f>(((I2130/60)/60)/24)+DATE(1970,1,1)</f>
        <v>41903.772789351853</v>
      </c>
      <c r="U2130" s="19">
        <f>YEAR(S:S)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6">
        <f>(((I2131/60)/60)/24)+DATE(1970,1,1)</f>
        <v>42439.024305555555</v>
      </c>
      <c r="U2131" s="19">
        <f>YEAR(S:S)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6">
        <f>(((I2132/60)/60)/24)+DATE(1970,1,1)</f>
        <v>41867.086377314816</v>
      </c>
      <c r="U2132" s="19">
        <f>YEAR(S:S)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6">
        <f>(((I2133/60)/60)/24)+DATE(1970,1,1)</f>
        <v>42197.207071759258</v>
      </c>
      <c r="U2133" s="19">
        <f>YEAR(S:S)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6">
        <f>(((I2134/60)/60)/24)+DATE(1970,1,1)</f>
        <v>41673.487175925926</v>
      </c>
      <c r="U2134" s="19">
        <f>YEAR(S:S)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6">
        <f>(((I2135/60)/60)/24)+DATE(1970,1,1)</f>
        <v>40657.290972222225</v>
      </c>
      <c r="U2135" s="19">
        <f>YEAR(S:S)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6">
        <f>(((I2136/60)/60)/24)+DATE(1970,1,1)</f>
        <v>41391.886469907404</v>
      </c>
      <c r="U2136" s="19">
        <f>YEAR(S:S)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6">
        <f>(((I2137/60)/60)/24)+DATE(1970,1,1)</f>
        <v>41186.963344907403</v>
      </c>
      <c r="U2137" s="19">
        <f>YEAR(S:S)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6">
        <f>(((I2138/60)/60)/24)+DATE(1970,1,1)</f>
        <v>41566.509097222224</v>
      </c>
      <c r="U2138" s="19">
        <f>YEAR(S:S)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6">
        <f>(((I2139/60)/60)/24)+DATE(1970,1,1)</f>
        <v>41978.771168981482</v>
      </c>
      <c r="U2139" s="19">
        <f>YEAR(S:S)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6">
        <f>(((I2140/60)/60)/24)+DATE(1970,1,1)</f>
        <v>41587.054849537039</v>
      </c>
      <c r="U2140" s="19">
        <f>YEAR(S:S)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6">
        <f>(((I2141/60)/60)/24)+DATE(1970,1,1)</f>
        <v>42677.750092592592</v>
      </c>
      <c r="U2141" s="19">
        <f>YEAR(S:S)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6">
        <f>(((I2142/60)/60)/24)+DATE(1970,1,1)</f>
        <v>41285.833611111113</v>
      </c>
      <c r="U2142" s="19">
        <f>YEAR(S:S)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6">
        <f>(((I2143/60)/60)/24)+DATE(1970,1,1)</f>
        <v>41957.277303240742</v>
      </c>
      <c r="U2143" s="19">
        <f>YEAR(S:S)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6">
        <f>(((I2144/60)/60)/24)+DATE(1970,1,1)</f>
        <v>42368.701504629629</v>
      </c>
      <c r="U2144" s="19">
        <f>YEAR(S:S)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6">
        <f>(((I2145/60)/60)/24)+DATE(1970,1,1)</f>
        <v>40380.791666666664</v>
      </c>
      <c r="U2145" s="19">
        <f>YEAR(S:S)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6">
        <f>(((I2146/60)/60)/24)+DATE(1970,1,1)</f>
        <v>41531.546759259261</v>
      </c>
      <c r="U2146" s="19">
        <f>YEAR(S:S)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6">
        <f>(((I2147/60)/60)/24)+DATE(1970,1,1)</f>
        <v>41605.279097222221</v>
      </c>
      <c r="U2147" s="19">
        <f>YEAR(S:S)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6">
        <f>(((I2148/60)/60)/24)+DATE(1970,1,1)</f>
        <v>42411.679513888885</v>
      </c>
      <c r="U2148" s="19">
        <f>YEAR(S:S)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6">
        <f>(((I2149/60)/60)/24)+DATE(1970,1,1)</f>
        <v>41959.337361111116</v>
      </c>
      <c r="U2149" s="19">
        <f>YEAR(S:S)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6">
        <f>(((I2150/60)/60)/24)+DATE(1970,1,1)</f>
        <v>42096.691921296297</v>
      </c>
      <c r="U2150" s="19">
        <f>YEAR(S:S)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6">
        <f>(((I2151/60)/60)/24)+DATE(1970,1,1)</f>
        <v>40390</v>
      </c>
      <c r="U2151" s="19">
        <f>YEAR(S:S)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6">
        <f>(((I2152/60)/60)/24)+DATE(1970,1,1)</f>
        <v>42564.284710648149</v>
      </c>
      <c r="U2152" s="19">
        <f>YEAR(S:S)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6">
        <f>(((I2153/60)/60)/24)+DATE(1970,1,1)</f>
        <v>42550.847384259265</v>
      </c>
      <c r="U2153" s="19">
        <f>YEAR(S:S)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6">
        <f>(((I2154/60)/60)/24)+DATE(1970,1,1)</f>
        <v>41713.790613425925</v>
      </c>
      <c r="U2154" s="19">
        <f>YEAR(S:S)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6">
        <f>(((I2155/60)/60)/24)+DATE(1970,1,1)</f>
        <v>42014.332638888889</v>
      </c>
      <c r="U2155" s="19">
        <f>YEAR(S:S)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6">
        <f>(((I2156/60)/60)/24)+DATE(1970,1,1)</f>
        <v>41667.632256944446</v>
      </c>
      <c r="U2156" s="19">
        <f>YEAR(S:S)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6">
        <f>(((I2157/60)/60)/24)+DATE(1970,1,1)</f>
        <v>42460.70584490741</v>
      </c>
      <c r="U2157" s="19">
        <f>YEAR(S:S)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6">
        <f>(((I2158/60)/60)/24)+DATE(1970,1,1)</f>
        <v>41533.85423611111</v>
      </c>
      <c r="U2158" s="19">
        <f>YEAR(S:S)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6">
        <f>(((I2159/60)/60)/24)+DATE(1970,1,1)</f>
        <v>42727.332638888889</v>
      </c>
      <c r="U2159" s="19">
        <f>YEAR(S:S)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6">
        <f>(((I2160/60)/60)/24)+DATE(1970,1,1)</f>
        <v>41309.853865740741</v>
      </c>
      <c r="U2160" s="19">
        <f>YEAR(S:S)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6">
        <f>(((I2161/60)/60)/24)+DATE(1970,1,1)</f>
        <v>40740.731180555551</v>
      </c>
      <c r="U2161" s="19">
        <f>YEAR(S:S)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6">
        <f>(((I2162/60)/60)/24)+DATE(1970,1,1)</f>
        <v>41048.711863425924</v>
      </c>
      <c r="U2162" s="19">
        <f>YEAR(S:S)</f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6">
        <f>(((I2163/60)/60)/24)+DATE(1970,1,1)</f>
        <v>42270.852534722217</v>
      </c>
      <c r="U2163" s="19">
        <f>YEAR(S:S)</f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6">
        <f>(((I2164/60)/60)/24)+DATE(1970,1,1)</f>
        <v>41844.766099537039</v>
      </c>
      <c r="U2164" s="19">
        <f>YEAR(S:S)</f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6">
        <f>(((I2165/60)/60)/24)+DATE(1970,1,1)</f>
        <v>42163.159722222219</v>
      </c>
      <c r="U2165" s="19">
        <f>YEAR(S:S)</f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6">
        <f>(((I2166/60)/60)/24)+DATE(1970,1,1)</f>
        <v>42546.165972222225</v>
      </c>
      <c r="U2166" s="19">
        <f>YEAR(S:S)</f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6">
        <f>(((I2167/60)/60)/24)+DATE(1970,1,1)</f>
        <v>42468.625405092593</v>
      </c>
      <c r="U2167" s="19">
        <f>YEAR(S:S)</f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6">
        <f>(((I2168/60)/60)/24)+DATE(1970,1,1)</f>
        <v>41978.879837962959</v>
      </c>
      <c r="U2168" s="19">
        <f>YEAR(S:S)</f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6">
        <f>(((I2169/60)/60)/24)+DATE(1970,1,1)</f>
        <v>41167.066400462965</v>
      </c>
      <c r="U2169" s="19">
        <f>YEAR(S:S)</f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6">
        <f>(((I2170/60)/60)/24)+DATE(1970,1,1)</f>
        <v>42776.208333333328</v>
      </c>
      <c r="U2170" s="19">
        <f>YEAR(S:S)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6">
        <f>(((I2171/60)/60)/24)+DATE(1970,1,1)</f>
        <v>42796.700821759259</v>
      </c>
      <c r="U2171" s="19">
        <f>YEAR(S:S)</f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6">
        <f>(((I2172/60)/60)/24)+DATE(1970,1,1)</f>
        <v>42238.750254629631</v>
      </c>
      <c r="U2172" s="19">
        <f>YEAR(S:S)</f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6">
        <f>(((I2173/60)/60)/24)+DATE(1970,1,1)</f>
        <v>42177.208333333328</v>
      </c>
      <c r="U2173" s="19">
        <f>YEAR(S:S)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6">
        <f>(((I2174/60)/60)/24)+DATE(1970,1,1)</f>
        <v>42112.580092592587</v>
      </c>
      <c r="U2174" s="19">
        <f>YEAR(S:S)</f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6">
        <f>(((I2175/60)/60)/24)+DATE(1970,1,1)</f>
        <v>41527.165972222225</v>
      </c>
      <c r="U2175" s="19">
        <f>YEAR(S:S)</f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6">
        <f>(((I2176/60)/60)/24)+DATE(1970,1,1)</f>
        <v>42495.542905092589</v>
      </c>
      <c r="U2176" s="19">
        <f>YEAR(S:S)</f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6">
        <f>(((I2177/60)/60)/24)+DATE(1970,1,1)</f>
        <v>42572.009097222224</v>
      </c>
      <c r="U2177" s="19">
        <f>YEAR(S:S)</f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6">
        <f>(((I2178/60)/60)/24)+DATE(1970,1,1)</f>
        <v>42126.633206018523</v>
      </c>
      <c r="U2178" s="19">
        <f>YEAR(S:S)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6">
        <f>(((I2179/60)/60)/24)+DATE(1970,1,1)</f>
        <v>42527.250775462962</v>
      </c>
      <c r="U2179" s="19">
        <f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6">
        <f>(((I2180/60)/60)/24)+DATE(1970,1,1)</f>
        <v>42753.63653935185</v>
      </c>
      <c r="U2180" s="19">
        <f>YEAR(S:S)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6">
        <f>(((I2181/60)/60)/24)+DATE(1970,1,1)</f>
        <v>42105.171203703707</v>
      </c>
      <c r="U2181" s="19">
        <f>YEAR(S:S)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6">
        <f>(((I2182/60)/60)/24)+DATE(1970,1,1)</f>
        <v>42321.711435185185</v>
      </c>
      <c r="U2182" s="19">
        <f>YEAR(S:S)</f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6">
        <f>(((I2183/60)/60)/24)+DATE(1970,1,1)</f>
        <v>42787.005243055552</v>
      </c>
      <c r="U2183" s="19">
        <f>YEAR(S:S)</f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6">
        <f>(((I2184/60)/60)/24)+DATE(1970,1,1)</f>
        <v>41914.900752314818</v>
      </c>
      <c r="U2184" s="19">
        <f>YEAR(S:S)</f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6">
        <f>(((I2185/60)/60)/24)+DATE(1970,1,1)</f>
        <v>42775.208333333328</v>
      </c>
      <c r="U2185" s="19">
        <f>YEAR(S:S)</f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6">
        <f>(((I2186/60)/60)/24)+DATE(1970,1,1)</f>
        <v>42394.666666666672</v>
      </c>
      <c r="U2186" s="19">
        <f>YEAR(S:S)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6">
        <f>(((I2187/60)/60)/24)+DATE(1970,1,1)</f>
        <v>41359.349988425929</v>
      </c>
      <c r="U2187" s="19">
        <f>YEAR(S:S)</f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6">
        <f>(((I2188/60)/60)/24)+DATE(1970,1,1)</f>
        <v>42620.083333333328</v>
      </c>
      <c r="U2188" s="19">
        <f>YEAR(S:S)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6">
        <f>(((I2189/60)/60)/24)+DATE(1970,1,1)</f>
        <v>42097.165972222225</v>
      </c>
      <c r="U2189" s="19">
        <f>YEAR(S:S)</f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6">
        <f>(((I2190/60)/60)/24)+DATE(1970,1,1)</f>
        <v>42668.708333333328</v>
      </c>
      <c r="U2190" s="19">
        <f>YEAR(S:S)</f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6">
        <f>(((I2191/60)/60)/24)+DATE(1970,1,1)</f>
        <v>42481.916666666672</v>
      </c>
      <c r="U2191" s="19">
        <f>YEAR(S:S)</f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6">
        <f>(((I2192/60)/60)/24)+DATE(1970,1,1)</f>
        <v>42452.290972222225</v>
      </c>
      <c r="U2192" s="19">
        <f>YEAR(S:S)</f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6">
        <f>(((I2193/60)/60)/24)+DATE(1970,1,1)</f>
        <v>42780.833645833336</v>
      </c>
      <c r="U2193" s="19">
        <f>YEAR(S:S)</f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6">
        <f>(((I2194/60)/60)/24)+DATE(1970,1,1)</f>
        <v>42719.958333333328</v>
      </c>
      <c r="U2194" s="19">
        <f>YEAR(S:S)</f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6">
        <f>(((I2195/60)/60)/24)+DATE(1970,1,1)</f>
        <v>42695.207638888889</v>
      </c>
      <c r="U2195" s="19">
        <f>YEAR(S:S)</f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6">
        <f>(((I2196/60)/60)/24)+DATE(1970,1,1)</f>
        <v>42455.716319444444</v>
      </c>
      <c r="U2196" s="19">
        <f>YEAR(S:S)</f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6">
        <f>(((I2197/60)/60)/24)+DATE(1970,1,1)</f>
        <v>42227.771990740745</v>
      </c>
      <c r="U2197" s="19">
        <f>YEAR(S:S)</f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6">
        <f>(((I2198/60)/60)/24)+DATE(1970,1,1)</f>
        <v>42706.291666666672</v>
      </c>
      <c r="U2198" s="19">
        <f>YEAR(S:S)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6">
        <f>(((I2199/60)/60)/24)+DATE(1970,1,1)</f>
        <v>42063.584016203706</v>
      </c>
      <c r="U2199" s="19">
        <f>YEAR(S:S)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6">
        <f>(((I2200/60)/60)/24)+DATE(1970,1,1)</f>
        <v>42322.555555555555</v>
      </c>
      <c r="U2200" s="19">
        <f>YEAR(S:S)</f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6">
        <f>(((I2201/60)/60)/24)+DATE(1970,1,1)</f>
        <v>42292.416643518518</v>
      </c>
      <c r="U2201" s="19">
        <f>YEAR(S:S)</f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6">
        <f>(((I2202/60)/60)/24)+DATE(1970,1,1)</f>
        <v>42191.125</v>
      </c>
      <c r="U2202" s="19">
        <f>YEAR(S:S)</f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6">
        <f>(((I2203/60)/60)/24)+DATE(1970,1,1)</f>
        <v>41290.846817129634</v>
      </c>
      <c r="U2203" s="19">
        <f>YEAR(S:S)</f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6">
        <f>(((I2204/60)/60)/24)+DATE(1970,1,1)</f>
        <v>41214.849166666667</v>
      </c>
      <c r="U2204" s="19">
        <f>YEAR(S:S)</f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6">
        <f>(((I2205/60)/60)/24)+DATE(1970,1,1)</f>
        <v>42271.85974537037</v>
      </c>
      <c r="U2205" s="19">
        <f>YEAR(S:S)</f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6">
        <f>(((I2206/60)/60)/24)+DATE(1970,1,1)</f>
        <v>41342.311562499999</v>
      </c>
      <c r="U2206" s="19">
        <f>YEAR(S:S)</f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6">
        <f>(((I2207/60)/60)/24)+DATE(1970,1,1)</f>
        <v>41061.82163194444</v>
      </c>
      <c r="U2207" s="19">
        <f>YEAR(S:S)</f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6">
        <f>(((I2208/60)/60)/24)+DATE(1970,1,1)</f>
        <v>41015.257222222222</v>
      </c>
      <c r="U2208" s="19">
        <f>YEAR(S:S)</f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6">
        <f>(((I2209/60)/60)/24)+DATE(1970,1,1)</f>
        <v>41594.235798611109</v>
      </c>
      <c r="U2209" s="19">
        <f>YEAR(S:S)</f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6">
        <f>(((I2210/60)/60)/24)+DATE(1970,1,1)</f>
        <v>41006.166666666664</v>
      </c>
      <c r="U2210" s="19">
        <f>YEAR(S:S)</f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6">
        <f>(((I2211/60)/60)/24)+DATE(1970,1,1)</f>
        <v>41743.958333333336</v>
      </c>
      <c r="U2211" s="19">
        <f>YEAR(S:S)</f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6">
        <f>(((I2212/60)/60)/24)+DATE(1970,1,1)</f>
        <v>41013.73333333333</v>
      </c>
      <c r="U2212" s="19">
        <f>YEAR(S:S)</f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6">
        <f>(((I2213/60)/60)/24)+DATE(1970,1,1)</f>
        <v>41739.290972222225</v>
      </c>
      <c r="U2213" s="19">
        <f>YEAR(S:S)</f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6">
        <f>(((I2214/60)/60)/24)+DATE(1970,1,1)</f>
        <v>41582.041666666664</v>
      </c>
      <c r="U2214" s="19">
        <f>YEAR(S:S)</f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6">
        <f>(((I2215/60)/60)/24)+DATE(1970,1,1)</f>
        <v>42139.826145833329</v>
      </c>
      <c r="U2215" s="19">
        <f>YEAR(S:S)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6">
        <f>(((I2216/60)/60)/24)+DATE(1970,1,1)</f>
        <v>41676.792222222226</v>
      </c>
      <c r="U2216" s="19">
        <f>YEAR(S:S)</f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6">
        <f>(((I2217/60)/60)/24)+DATE(1970,1,1)</f>
        <v>40981.290972222225</v>
      </c>
      <c r="U2217" s="19">
        <f>YEAR(S:S)</f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6">
        <f>(((I2218/60)/60)/24)+DATE(1970,1,1)</f>
        <v>42208.751678240747</v>
      </c>
      <c r="U2218" s="19">
        <f>YEAR(S:S)</f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6">
        <f>(((I2219/60)/60)/24)+DATE(1970,1,1)</f>
        <v>42310.333333333328</v>
      </c>
      <c r="U2219" s="19">
        <f>YEAR(S:S)</f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6">
        <f>(((I2220/60)/60)/24)+DATE(1970,1,1)</f>
        <v>41150</v>
      </c>
      <c r="U2220" s="19">
        <f>YEAR(S:S)</f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6">
        <f>(((I2221/60)/60)/24)+DATE(1970,1,1)</f>
        <v>42235.718888888892</v>
      </c>
      <c r="U2221" s="19">
        <f>YEAR(S:S)</f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6">
        <f>(((I2222/60)/60)/24)+DATE(1970,1,1)</f>
        <v>41482.060601851852</v>
      </c>
      <c r="U2222" s="19">
        <f>YEAR(S:S)</f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6">
        <f>(((I2223/60)/60)/24)+DATE(1970,1,1)</f>
        <v>42483</v>
      </c>
      <c r="U2223" s="19">
        <f>YEAR(S:S)</f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6">
        <f>(((I2224/60)/60)/24)+DATE(1970,1,1)</f>
        <v>40936.787581018521</v>
      </c>
      <c r="U2224" s="19">
        <f>YEAR(S:S)</f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6">
        <f>(((I2225/60)/60)/24)+DATE(1970,1,1)</f>
        <v>42182.640833333338</v>
      </c>
      <c r="U2225" s="19">
        <f>YEAR(S:S)</f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6">
        <f>(((I2226/60)/60)/24)+DATE(1970,1,1)</f>
        <v>42672.791666666672</v>
      </c>
      <c r="U2226" s="19">
        <f>YEAR(S:S)</f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6">
        <f>(((I2227/60)/60)/24)+DATE(1970,1,1)</f>
        <v>41903.79184027778</v>
      </c>
      <c r="U2227" s="19">
        <f>YEAR(S:S)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6">
        <f>(((I2228/60)/60)/24)+DATE(1970,1,1)</f>
        <v>42412.207638888889</v>
      </c>
      <c r="U2228" s="19">
        <f>YEAR(S:S)</f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6">
        <f>(((I2229/60)/60)/24)+DATE(1970,1,1)</f>
        <v>41591.849016203705</v>
      </c>
      <c r="U2229" s="19">
        <f>YEAR(S:S)</f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6">
        <f>(((I2230/60)/60)/24)+DATE(1970,1,1)</f>
        <v>42232.278194444443</v>
      </c>
      <c r="U2230" s="19">
        <f>YEAR(S:S)</f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6">
        <f>(((I2231/60)/60)/24)+DATE(1970,1,1)</f>
        <v>41520.166666666664</v>
      </c>
      <c r="U2231" s="19">
        <f>YEAR(S:S)</f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6">
        <f>(((I2232/60)/60)/24)+DATE(1970,1,1)</f>
        <v>41754.881099537037</v>
      </c>
      <c r="U2232" s="19">
        <f>YEAR(S:S)</f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6">
        <f>(((I2233/60)/60)/24)+DATE(1970,1,1)</f>
        <v>41450.208333333336</v>
      </c>
      <c r="U2233" s="19">
        <f>YEAR(S:S)</f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6">
        <f>(((I2234/60)/60)/24)+DATE(1970,1,1)</f>
        <v>41839.125</v>
      </c>
      <c r="U2234" s="19">
        <f>YEAR(S:S)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6">
        <f>(((I2235/60)/60)/24)+DATE(1970,1,1)</f>
        <v>42352</v>
      </c>
      <c r="U2235" s="19">
        <f>YEAR(S:S)</f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6">
        <f>(((I2236/60)/60)/24)+DATE(1970,1,1)</f>
        <v>42740.824618055558</v>
      </c>
      <c r="U2236" s="19">
        <f>YEAR(S:S)</f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6">
        <f>(((I2237/60)/60)/24)+DATE(1970,1,1)</f>
        <v>42091.980451388896</v>
      </c>
      <c r="U2237" s="19">
        <f>YEAR(S:S)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6">
        <f>(((I2238/60)/60)/24)+DATE(1970,1,1)</f>
        <v>42401.617164351846</v>
      </c>
      <c r="U2238" s="19">
        <f>YEAR(S:S)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6">
        <f>(((I2239/60)/60)/24)+DATE(1970,1,1)</f>
        <v>41955.332638888889</v>
      </c>
      <c r="U2239" s="19">
        <f>YEAR(S:S)</f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6">
        <f>(((I2240/60)/60)/24)+DATE(1970,1,1)</f>
        <v>42804.621712962966</v>
      </c>
      <c r="U2240" s="19">
        <f>YEAR(S:S)</f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6">
        <f>(((I2241/60)/60)/24)+DATE(1970,1,1)</f>
        <v>41609.168055555558</v>
      </c>
      <c r="U2241" s="19">
        <f>YEAR(S:S)</f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6">
        <f>(((I2242/60)/60)/24)+DATE(1970,1,1)</f>
        <v>42482.825740740736</v>
      </c>
      <c r="U2242" s="19">
        <f>YEAR(S:S)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6">
        <f>(((I2243/60)/60)/24)+DATE(1970,1,1)</f>
        <v>42796.827546296292</v>
      </c>
      <c r="U2243" s="19">
        <f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6">
        <f>(((I2244/60)/60)/24)+DATE(1970,1,1)</f>
        <v>41605.126388888886</v>
      </c>
      <c r="U2244" s="19">
        <f>YEAR(S:S)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6">
        <f>(((I2245/60)/60)/24)+DATE(1970,1,1)</f>
        <v>42807.125</v>
      </c>
      <c r="U2245" s="19">
        <f>YEAR(S:S)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6">
        <f>(((I2246/60)/60)/24)+DATE(1970,1,1)</f>
        <v>42659.854166666672</v>
      </c>
      <c r="U2246" s="19">
        <f>YEAR(S:S)</f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6">
        <f>(((I2247/60)/60)/24)+DATE(1970,1,1)</f>
        <v>41691.75</v>
      </c>
      <c r="U2247" s="19">
        <f>YEAR(S:S)</f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6">
        <f>(((I2248/60)/60)/24)+DATE(1970,1,1)</f>
        <v>42251.79178240741</v>
      </c>
      <c r="U2248" s="19">
        <f>YEAR(S:S)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6">
        <f>(((I2249/60)/60)/24)+DATE(1970,1,1)</f>
        <v>42214.666261574079</v>
      </c>
      <c r="U2249" s="19">
        <f>YEAR(S:S)</f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6">
        <f>(((I2250/60)/60)/24)+DATE(1970,1,1)</f>
        <v>42718.875902777778</v>
      </c>
      <c r="U2250" s="19">
        <f>YEAR(S:S)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6">
        <f>(((I2251/60)/60)/24)+DATE(1970,1,1)</f>
        <v>41366.661631944444</v>
      </c>
      <c r="U2251" s="19">
        <f>YEAR(S:S)</f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6">
        <f>(((I2252/60)/60)/24)+DATE(1970,1,1)</f>
        <v>42707.0471412037</v>
      </c>
      <c r="U2252" s="19">
        <f>YEAR(S:S)</f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6">
        <f>(((I2253/60)/60)/24)+DATE(1970,1,1)</f>
        <v>41867.34579861111</v>
      </c>
      <c r="U2253" s="19">
        <f>YEAR(S:S)</f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6">
        <f>(((I2254/60)/60)/24)+DATE(1970,1,1)</f>
        <v>42588.327986111108</v>
      </c>
      <c r="U2254" s="19">
        <f>YEAR(S:S)</f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6">
        <f>(((I2255/60)/60)/24)+DATE(1970,1,1)</f>
        <v>42326.672997685186</v>
      </c>
      <c r="U2255" s="19">
        <f>YEAR(S:S)</f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6">
        <f>(((I2256/60)/60)/24)+DATE(1970,1,1)</f>
        <v>42759.647777777776</v>
      </c>
      <c r="U2256" s="19">
        <f>YEAR(S:S)</f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6">
        <f>(((I2257/60)/60)/24)+DATE(1970,1,1)</f>
        <v>42497.951979166668</v>
      </c>
      <c r="U2257" s="19">
        <f>YEAR(S:S)</f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6">
        <f>(((I2258/60)/60)/24)+DATE(1970,1,1)</f>
        <v>42696.451921296291</v>
      </c>
      <c r="U2258" s="19">
        <f>YEAR(S:S)</f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6">
        <f>(((I2259/60)/60)/24)+DATE(1970,1,1)</f>
        <v>42540.958333333328</v>
      </c>
      <c r="U2259" s="19">
        <f>YEAR(S:S)</f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6">
        <f>(((I2260/60)/60)/24)+DATE(1970,1,1)</f>
        <v>42166.75100694444</v>
      </c>
      <c r="U2260" s="19">
        <f>YEAR(S:S)</f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6">
        <f>(((I2261/60)/60)/24)+DATE(1970,1,1)</f>
        <v>42712.804814814815</v>
      </c>
      <c r="U2261" s="19">
        <f>YEAR(S:S)</f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6">
        <f>(((I2262/60)/60)/24)+DATE(1970,1,1)</f>
        <v>41724.975115740745</v>
      </c>
      <c r="U2262" s="19">
        <f>YEAR(S:S)</f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6">
        <f>(((I2263/60)/60)/24)+DATE(1970,1,1)</f>
        <v>42780.724768518514</v>
      </c>
      <c r="U2263" s="19">
        <f>YEAR(S:S)</f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6">
        <f>(((I2264/60)/60)/24)+DATE(1970,1,1)</f>
        <v>41961</v>
      </c>
      <c r="U2264" s="19">
        <f>YEAR(S:S)</f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6">
        <f>(((I2265/60)/60)/24)+DATE(1970,1,1)</f>
        <v>42035.832326388889</v>
      </c>
      <c r="U2265" s="19">
        <f>YEAR(S:S)</f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6">
        <f>(((I2266/60)/60)/24)+DATE(1970,1,1)</f>
        <v>42513.125</v>
      </c>
      <c r="U2266" s="19">
        <f>YEAR(S:S)</f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6">
        <f>(((I2267/60)/60)/24)+DATE(1970,1,1)</f>
        <v>42696.853090277778</v>
      </c>
      <c r="U2267" s="19">
        <f>YEAR(S:S)</f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6">
        <f>(((I2268/60)/60)/24)+DATE(1970,1,1)</f>
        <v>42487.083333333328</v>
      </c>
      <c r="U2268" s="19">
        <f>YEAR(S:S)</f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6">
        <f>(((I2269/60)/60)/24)+DATE(1970,1,1)</f>
        <v>41994.041666666672</v>
      </c>
      <c r="U2269" s="19">
        <f>YEAR(S:S)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6">
        <f>(((I2270/60)/60)/24)+DATE(1970,1,1)</f>
        <v>42806.082349537035</v>
      </c>
      <c r="U2270" s="19">
        <f>YEAR(S:S)</f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6">
        <f>(((I2271/60)/60)/24)+DATE(1970,1,1)</f>
        <v>42801.208333333328</v>
      </c>
      <c r="U2271" s="19">
        <f>YEAR(S:S)</f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6">
        <f>(((I2272/60)/60)/24)+DATE(1970,1,1)</f>
        <v>42745.915972222225</v>
      </c>
      <c r="U2272" s="19">
        <f>YEAR(S:S)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6">
        <f>(((I2273/60)/60)/24)+DATE(1970,1,1)</f>
        <v>42714.000046296293</v>
      </c>
      <c r="U2273" s="19">
        <f>YEAR(S:S)</f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6">
        <f>(((I2274/60)/60)/24)+DATE(1970,1,1)</f>
        <v>42345.699490740735</v>
      </c>
      <c r="U2274" s="19">
        <f>YEAR(S:S)</f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6">
        <f>(((I2275/60)/60)/24)+DATE(1970,1,1)</f>
        <v>42806.507430555561</v>
      </c>
      <c r="U2275" s="19">
        <f>YEAR(S:S)</f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6">
        <f>(((I2276/60)/60)/24)+DATE(1970,1,1)</f>
        <v>41693.500659722224</v>
      </c>
      <c r="U2276" s="19">
        <f>YEAR(S:S)</f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6">
        <f>(((I2277/60)/60)/24)+DATE(1970,1,1)</f>
        <v>41995.616655092599</v>
      </c>
      <c r="U2277" s="19">
        <f>YEAR(S:S)</f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6">
        <f>(((I2278/60)/60)/24)+DATE(1970,1,1)</f>
        <v>41644.651493055557</v>
      </c>
      <c r="U2278" s="19">
        <f>YEAR(S:S)</f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6">
        <f>(((I2279/60)/60)/24)+DATE(1970,1,1)</f>
        <v>40966.678506944445</v>
      </c>
      <c r="U2279" s="19">
        <f>YEAR(S:S)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6">
        <f>(((I2280/60)/60)/24)+DATE(1970,1,1)</f>
        <v>42372.957638888889</v>
      </c>
      <c r="U2280" s="19">
        <f>YEAR(S:S)</f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6">
        <f>(((I2281/60)/60)/24)+DATE(1970,1,1)</f>
        <v>42039.166666666672</v>
      </c>
      <c r="U2281" s="19">
        <f>YEAR(S:S)</f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6">
        <f>(((I2282/60)/60)/24)+DATE(1970,1,1)</f>
        <v>42264.624895833331</v>
      </c>
      <c r="U2282" s="19">
        <f>YEAR(S:S)</f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6">
        <f>(((I2283/60)/60)/24)+DATE(1970,1,1)</f>
        <v>40749.284722222219</v>
      </c>
      <c r="U2283" s="19">
        <f>YEAR(S:S)</f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6">
        <f>(((I2284/60)/60)/24)+DATE(1970,1,1)</f>
        <v>42383.17460648148</v>
      </c>
      <c r="U2284" s="19">
        <f>YEAR(S:S)</f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6">
        <f>(((I2285/60)/60)/24)+DATE(1970,1,1)</f>
        <v>41038.083379629628</v>
      </c>
      <c r="U2285" s="19">
        <f>YEAR(S:S)</f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6">
        <f>(((I2286/60)/60)/24)+DATE(1970,1,1)</f>
        <v>40614.166666666664</v>
      </c>
      <c r="U2286" s="19">
        <f>YEAR(S:S)</f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6">
        <f>(((I2287/60)/60)/24)+DATE(1970,1,1)</f>
        <v>41089.185682870368</v>
      </c>
      <c r="U2287" s="19">
        <f>YEAR(S:S)</f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6">
        <f>(((I2288/60)/60)/24)+DATE(1970,1,1)</f>
        <v>41523.165972222225</v>
      </c>
      <c r="U2288" s="19">
        <f>YEAR(S:S)</f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6">
        <f>(((I2289/60)/60)/24)+DATE(1970,1,1)</f>
        <v>41813.667361111111</v>
      </c>
      <c r="U2289" s="19">
        <f>YEAR(S:S)</f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6">
        <f>(((I2290/60)/60)/24)+DATE(1970,1,1)</f>
        <v>41086.75</v>
      </c>
      <c r="U2290" s="19">
        <f>YEAR(S:S)</f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6">
        <f>(((I2291/60)/60)/24)+DATE(1970,1,1)</f>
        <v>41614.973611111112</v>
      </c>
      <c r="U2291" s="19">
        <f>YEAR(S:S)</f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6">
        <f>(((I2292/60)/60)/24)+DATE(1970,1,1)</f>
        <v>40148.708333333336</v>
      </c>
      <c r="U2292" s="19">
        <f>YEAR(S:S)</f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6">
        <f>(((I2293/60)/60)/24)+DATE(1970,1,1)</f>
        <v>41022.166666666664</v>
      </c>
      <c r="U2293" s="19">
        <f>YEAR(S:S)</f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6">
        <f>(((I2294/60)/60)/24)+DATE(1970,1,1)</f>
        <v>41017.697638888887</v>
      </c>
      <c r="U2294" s="19">
        <f>YEAR(S:S)</f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6">
        <f>(((I2295/60)/60)/24)+DATE(1970,1,1)</f>
        <v>41177.165972222225</v>
      </c>
      <c r="U2295" s="19">
        <f>YEAR(S:S)</f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6">
        <f>(((I2296/60)/60)/24)+DATE(1970,1,1)</f>
        <v>41294.72314814815</v>
      </c>
      <c r="U2296" s="19">
        <f>YEAR(S:S)</f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6">
        <f>(((I2297/60)/60)/24)+DATE(1970,1,1)</f>
        <v>41300.954351851848</v>
      </c>
      <c r="U2297" s="19">
        <f>YEAR(S:S)</f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6">
        <f>(((I2298/60)/60)/24)+DATE(1970,1,1)</f>
        <v>40962.731782407405</v>
      </c>
      <c r="U2298" s="19">
        <f>YEAR(S:S)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6">
        <f>(((I2299/60)/60)/24)+DATE(1970,1,1)</f>
        <v>40982.165972222225</v>
      </c>
      <c r="U2299" s="19">
        <f>YEAR(S:S)</f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6">
        <f>(((I2300/60)/60)/24)+DATE(1970,1,1)</f>
        <v>41724.798993055556</v>
      </c>
      <c r="U2300" s="19">
        <f>YEAR(S:S)</f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6">
        <f>(((I2301/60)/60)/24)+DATE(1970,1,1)</f>
        <v>40580.032511574071</v>
      </c>
      <c r="U2301" s="19">
        <f>YEAR(S:S)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6">
        <f>(((I2302/60)/60)/24)+DATE(1970,1,1)</f>
        <v>41088.727037037039</v>
      </c>
      <c r="U2302" s="19">
        <f>YEAR(S:S)</f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6">
        <f>(((I2303/60)/60)/24)+DATE(1970,1,1)</f>
        <v>41446.146944444445</v>
      </c>
      <c r="U2303" s="19">
        <f>YEAR(S:S)</f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6">
        <f>(((I2304/60)/60)/24)+DATE(1970,1,1)</f>
        <v>41639.291666666664</v>
      </c>
      <c r="U2304" s="19">
        <f>YEAR(S:S)</f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6">
        <f>(((I2305/60)/60)/24)+DATE(1970,1,1)</f>
        <v>40890.152731481481</v>
      </c>
      <c r="U2305" s="19">
        <f>YEAR(S:S)</f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6">
        <f>(((I2306/60)/60)/24)+DATE(1970,1,1)</f>
        <v>40544.207638888889</v>
      </c>
      <c r="U2306" s="19">
        <f>YEAR(S:S)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6">
        <f>(((I2307/60)/60)/24)+DATE(1970,1,1)</f>
        <v>41859.75</v>
      </c>
      <c r="U2307" s="19">
        <f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6">
        <f>(((I2308/60)/60)/24)+DATE(1970,1,1)</f>
        <v>40978.16815972222</v>
      </c>
      <c r="U2308" s="19">
        <f>YEAR(S:S)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6">
        <f>(((I2309/60)/60)/24)+DATE(1970,1,1)</f>
        <v>41034.802407407406</v>
      </c>
      <c r="U2309" s="19">
        <f>YEAR(S:S)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6">
        <f>(((I2310/60)/60)/24)+DATE(1970,1,1)</f>
        <v>41880.041666666664</v>
      </c>
      <c r="U2310" s="19">
        <f>YEAR(S:S)</f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6">
        <f>(((I2311/60)/60)/24)+DATE(1970,1,1)</f>
        <v>41342.987696759257</v>
      </c>
      <c r="U2311" s="19">
        <f>YEAR(S:S)</f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6">
        <f>(((I2312/60)/60)/24)+DATE(1970,1,1)</f>
        <v>41354.752488425926</v>
      </c>
      <c r="U2312" s="19">
        <f>YEAR(S:S)</f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6">
        <f>(((I2313/60)/60)/24)+DATE(1970,1,1)</f>
        <v>41766.004502314812</v>
      </c>
      <c r="U2313" s="19">
        <f>YEAR(S:S)</f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6">
        <f>(((I2314/60)/60)/24)+DATE(1970,1,1)</f>
        <v>41747.958333333336</v>
      </c>
      <c r="U2314" s="19">
        <f>YEAR(S:S)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6">
        <f>(((I2315/60)/60)/24)+DATE(1970,1,1)</f>
        <v>41032.958634259259</v>
      </c>
      <c r="U2315" s="19">
        <f>YEAR(S:S)</f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6">
        <f>(((I2316/60)/60)/24)+DATE(1970,1,1)</f>
        <v>41067.551585648151</v>
      </c>
      <c r="U2316" s="19">
        <f>YEAR(S:S)</f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6">
        <f>(((I2317/60)/60)/24)+DATE(1970,1,1)</f>
        <v>41034.72619212963</v>
      </c>
      <c r="U2317" s="19">
        <f>YEAR(S:S)</f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6">
        <f>(((I2318/60)/60)/24)+DATE(1970,1,1)</f>
        <v>40156.76666666667</v>
      </c>
      <c r="U2318" s="19">
        <f>YEAR(S:S)</f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6">
        <f>(((I2319/60)/60)/24)+DATE(1970,1,1)</f>
        <v>40224.208333333336</v>
      </c>
      <c r="U2319" s="19">
        <f>YEAR(S:S)</f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6">
        <f>(((I2320/60)/60)/24)+DATE(1970,1,1)</f>
        <v>40082.165972222225</v>
      </c>
      <c r="U2320" s="19">
        <f>YEAR(S:S)</f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6">
        <f>(((I2321/60)/60)/24)+DATE(1970,1,1)</f>
        <v>41623.082002314812</v>
      </c>
      <c r="U2321" s="19">
        <f>YEAR(S:S)</f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6">
        <f>(((I2322/60)/60)/24)+DATE(1970,1,1)</f>
        <v>41731.775462962964</v>
      </c>
      <c r="U2322" s="19">
        <f>YEAR(S:S)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6">
        <f>(((I2323/60)/60)/24)+DATE(1970,1,1)</f>
        <v>42829.21876157407</v>
      </c>
      <c r="U2323" s="19">
        <f>YEAR(S:S)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6">
        <f>(((I2324/60)/60)/24)+DATE(1970,1,1)</f>
        <v>42834.853807870371</v>
      </c>
      <c r="U2324" s="19">
        <f>YEAR(S:S)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6">
        <f>(((I2325/60)/60)/24)+DATE(1970,1,1)</f>
        <v>42814.755173611105</v>
      </c>
      <c r="U2325" s="19">
        <f>YEAR(S:S)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6">
        <f>(((I2326/60)/60)/24)+DATE(1970,1,1)</f>
        <v>42820.843576388885</v>
      </c>
      <c r="U2326" s="19">
        <f>YEAR(S:S)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6">
        <f>(((I2327/60)/60)/24)+DATE(1970,1,1)</f>
        <v>42823.980682870373</v>
      </c>
      <c r="U2327" s="19">
        <f>YEAR(S:S)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6">
        <f>(((I2328/60)/60)/24)+DATE(1970,1,1)</f>
        <v>42855.708333333328</v>
      </c>
      <c r="U2328" s="19">
        <f>YEAR(S:S)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6">
        <f>(((I2329/60)/60)/24)+DATE(1970,1,1)</f>
        <v>41877.917129629634</v>
      </c>
      <c r="U2329" s="19">
        <f>YEAR(S:S)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6">
        <f>(((I2330/60)/60)/24)+DATE(1970,1,1)</f>
        <v>42169.781678240746</v>
      </c>
      <c r="U2330" s="19">
        <f>YEAR(S:S)</f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6">
        <f>(((I2331/60)/60)/24)+DATE(1970,1,1)</f>
        <v>41837.624374999999</v>
      </c>
      <c r="U2331" s="19">
        <f>YEAR(S:S)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6">
        <f>(((I2332/60)/60)/24)+DATE(1970,1,1)</f>
        <v>42363</v>
      </c>
      <c r="U2332" s="19">
        <f>YEAR(S:S)</f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6">
        <f>(((I2333/60)/60)/24)+DATE(1970,1,1)</f>
        <v>41869.005671296298</v>
      </c>
      <c r="U2333" s="19">
        <f>YEAR(S:S)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6">
        <f>(((I2334/60)/60)/24)+DATE(1970,1,1)</f>
        <v>42041.628136574072</v>
      </c>
      <c r="U2334" s="19">
        <f>YEAR(S:S)</f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6">
        <f>(((I2335/60)/60)/24)+DATE(1970,1,1)</f>
        <v>41788.743055555555</v>
      </c>
      <c r="U2335" s="19">
        <f>YEAR(S:S)</f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6">
        <f>(((I2336/60)/60)/24)+DATE(1970,1,1)</f>
        <v>41948.731944444444</v>
      </c>
      <c r="U2336" s="19">
        <f>YEAR(S:S)</f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6">
        <f>(((I2337/60)/60)/24)+DATE(1970,1,1)</f>
        <v>41801.572256944448</v>
      </c>
      <c r="U2337" s="19">
        <f>YEAR(S:S)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6">
        <f>(((I2338/60)/60)/24)+DATE(1970,1,1)</f>
        <v>41706.924710648149</v>
      </c>
      <c r="U2338" s="19">
        <f>YEAR(S:S)</f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6">
        <f>(((I2339/60)/60)/24)+DATE(1970,1,1)</f>
        <v>41816.640543981484</v>
      </c>
      <c r="U2339" s="19">
        <f>YEAR(S:S)</f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6">
        <f>(((I2340/60)/60)/24)+DATE(1970,1,1)</f>
        <v>41819.896805555552</v>
      </c>
      <c r="U2340" s="19">
        <f>YEAR(S:S)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6">
        <f>(((I2341/60)/60)/24)+DATE(1970,1,1)</f>
        <v>42723.332638888889</v>
      </c>
      <c r="U2341" s="19">
        <f>YEAR(S:S)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6">
        <f>(((I2342/60)/60)/24)+DATE(1970,1,1)</f>
        <v>42673.642800925925</v>
      </c>
      <c r="U2342" s="19">
        <f>YEAR(S:S)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6">
        <f>(((I2343/60)/60)/24)+DATE(1970,1,1)</f>
        <v>42197.813703703709</v>
      </c>
      <c r="U2343" s="19">
        <f>YEAR(S:S)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6">
        <f>(((I2344/60)/60)/24)+DATE(1970,1,1)</f>
        <v>41918.208333333336</v>
      </c>
      <c r="U2344" s="19">
        <f>YEAR(S:S)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6">
        <f>(((I2345/60)/60)/24)+DATE(1970,1,1)</f>
        <v>42377.82430555555</v>
      </c>
      <c r="U2345" s="19">
        <f>YEAR(S:S)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6">
        <f>(((I2346/60)/60)/24)+DATE(1970,1,1)</f>
        <v>42545.727650462963</v>
      </c>
      <c r="U2346" s="19">
        <f>YEAR(S:S)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6">
        <f>(((I2347/60)/60)/24)+DATE(1970,1,1)</f>
        <v>42094.985416666663</v>
      </c>
      <c r="U2347" s="19">
        <f>YEAR(S:S)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6">
        <f>(((I2348/60)/60)/24)+DATE(1970,1,1)</f>
        <v>42660.79896990741</v>
      </c>
      <c r="U2348" s="19">
        <f>YEAR(S:S)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6">
        <f>(((I2349/60)/60)/24)+DATE(1970,1,1)</f>
        <v>42607.607361111113</v>
      </c>
      <c r="U2349" s="19">
        <f>YEAR(S:S)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6">
        <f>(((I2350/60)/60)/24)+DATE(1970,1,1)</f>
        <v>42420.932152777779</v>
      </c>
      <c r="U2350" s="19">
        <f>YEAR(S:S)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6">
        <f>(((I2351/60)/60)/24)+DATE(1970,1,1)</f>
        <v>42227.775787037041</v>
      </c>
      <c r="U2351" s="19">
        <f>YEAR(S:S)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6">
        <f>(((I2352/60)/60)/24)+DATE(1970,1,1)</f>
        <v>42738.842245370368</v>
      </c>
      <c r="U2352" s="19">
        <f>YEAR(S:S)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6">
        <f>(((I2353/60)/60)/24)+DATE(1970,1,1)</f>
        <v>42124.101145833338</v>
      </c>
      <c r="U2353" s="19">
        <f>YEAR(S:S)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6">
        <f>(((I2354/60)/60)/24)+DATE(1970,1,1)</f>
        <v>42161.633703703701</v>
      </c>
      <c r="U2354" s="19">
        <f>YEAR(S:S)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6">
        <f>(((I2355/60)/60)/24)+DATE(1970,1,1)</f>
        <v>42115.676180555558</v>
      </c>
      <c r="U2355" s="19">
        <f>YEAR(S:S)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6">
        <f>(((I2356/60)/60)/24)+DATE(1970,1,1)</f>
        <v>42014.722916666666</v>
      </c>
      <c r="U2356" s="19">
        <f>YEAR(S:S)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6">
        <f>(((I2357/60)/60)/24)+DATE(1970,1,1)</f>
        <v>42126.918240740735</v>
      </c>
      <c r="U2357" s="19">
        <f>YEAR(S:S)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6">
        <f>(((I2358/60)/60)/24)+DATE(1970,1,1)</f>
        <v>42160.78361111111</v>
      </c>
      <c r="U2358" s="19">
        <f>YEAR(S:S)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6">
        <f>(((I2359/60)/60)/24)+DATE(1970,1,1)</f>
        <v>42294.620115740734</v>
      </c>
      <c r="U2359" s="19">
        <f>YEAR(S:S)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6">
        <f>(((I2360/60)/60)/24)+DATE(1970,1,1)</f>
        <v>42035.027083333334</v>
      </c>
      <c r="U2360" s="19">
        <f>YEAR(S:S)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6">
        <f>(((I2361/60)/60)/24)+DATE(1970,1,1)</f>
        <v>42219.649583333332</v>
      </c>
      <c r="U2361" s="19">
        <f>YEAR(S:S)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6">
        <f>(((I2362/60)/60)/24)+DATE(1970,1,1)</f>
        <v>42407.70694444445</v>
      </c>
      <c r="U2362" s="19">
        <f>YEAR(S:S)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6">
        <f>(((I2363/60)/60)/24)+DATE(1970,1,1)</f>
        <v>42490.916666666672</v>
      </c>
      <c r="U2363" s="19">
        <f>YEAR(S:S)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6">
        <f>(((I2364/60)/60)/24)+DATE(1970,1,1)</f>
        <v>41984.688310185185</v>
      </c>
      <c r="U2364" s="19">
        <f>YEAR(S:S)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6">
        <f>(((I2365/60)/60)/24)+DATE(1970,1,1)</f>
        <v>42367.011574074073</v>
      </c>
      <c r="U2365" s="19">
        <f>YEAR(S:S)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6">
        <f>(((I2366/60)/60)/24)+DATE(1970,1,1)</f>
        <v>42303.934675925921</v>
      </c>
      <c r="U2366" s="19">
        <f>YEAR(S:S)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6">
        <f>(((I2367/60)/60)/24)+DATE(1970,1,1)</f>
        <v>42386.958333333328</v>
      </c>
      <c r="U2367" s="19">
        <f>YEAR(S:S)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6">
        <f>(((I2368/60)/60)/24)+DATE(1970,1,1)</f>
        <v>42298.531631944439</v>
      </c>
      <c r="U2368" s="19">
        <f>YEAR(S:S)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6">
        <f>(((I2369/60)/60)/24)+DATE(1970,1,1)</f>
        <v>42485.928425925929</v>
      </c>
      <c r="U2369" s="19">
        <f>YEAR(S:S)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6">
        <f>(((I2370/60)/60)/24)+DATE(1970,1,1)</f>
        <v>42108.680150462969</v>
      </c>
      <c r="U2370" s="19">
        <f>YEAR(S:S)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6">
        <f>(((I2371/60)/60)/24)+DATE(1970,1,1)</f>
        <v>42410.812627314815</v>
      </c>
      <c r="U2371" s="19">
        <f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6">
        <f>(((I2372/60)/60)/24)+DATE(1970,1,1)</f>
        <v>41991.18913194444</v>
      </c>
      <c r="U2372" s="19">
        <f>YEAR(S:S)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6">
        <f>(((I2373/60)/60)/24)+DATE(1970,1,1)</f>
        <v>42180.777731481481</v>
      </c>
      <c r="U2373" s="19">
        <f>YEAR(S:S)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6">
        <f>(((I2374/60)/60)/24)+DATE(1970,1,1)</f>
        <v>42118.069108796291</v>
      </c>
      <c r="U2374" s="19">
        <f>YEAR(S:S)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6">
        <f>(((I2375/60)/60)/24)+DATE(1970,1,1)</f>
        <v>42245.662314814821</v>
      </c>
      <c r="U2375" s="19">
        <f>YEAR(S:S)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6">
        <f>(((I2376/60)/60)/24)+DATE(1970,1,1)</f>
        <v>42047.843287037031</v>
      </c>
      <c r="U2376" s="19">
        <f>YEAR(S:S)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6">
        <f>(((I2377/60)/60)/24)+DATE(1970,1,1)</f>
        <v>42622.836076388892</v>
      </c>
      <c r="U2377" s="19">
        <f>YEAR(S:S)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6">
        <f>(((I2378/60)/60)/24)+DATE(1970,1,1)</f>
        <v>42348.925532407404</v>
      </c>
      <c r="U2378" s="19">
        <f>YEAR(S:S)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6">
        <f>(((I2379/60)/60)/24)+DATE(1970,1,1)</f>
        <v>42699.911840277782</v>
      </c>
      <c r="U2379" s="19">
        <f>YEAR(S:S)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6">
        <f>(((I2380/60)/60)/24)+DATE(1970,1,1)</f>
        <v>42242.013078703705</v>
      </c>
      <c r="U2380" s="19">
        <f>YEAR(S:S)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6">
        <f>(((I2381/60)/60)/24)+DATE(1970,1,1)</f>
        <v>42282.016388888893</v>
      </c>
      <c r="U2381" s="19">
        <f>YEAR(S:S)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6">
        <f>(((I2382/60)/60)/24)+DATE(1970,1,1)</f>
        <v>42278.793310185181</v>
      </c>
      <c r="U2382" s="19">
        <f>YEAR(S:S)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6">
        <f>(((I2383/60)/60)/24)+DATE(1970,1,1)</f>
        <v>42104.935740740737</v>
      </c>
      <c r="U2383" s="19">
        <f>YEAR(S:S)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6">
        <f>(((I2384/60)/60)/24)+DATE(1970,1,1)</f>
        <v>42220.187534722223</v>
      </c>
      <c r="U2384" s="19">
        <f>YEAR(S:S)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6">
        <f>(((I2385/60)/60)/24)+DATE(1970,1,1)</f>
        <v>42057.056793981479</v>
      </c>
      <c r="U2385" s="19">
        <f>YEAR(S:S)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6">
        <f>(((I2386/60)/60)/24)+DATE(1970,1,1)</f>
        <v>41957.109293981484</v>
      </c>
      <c r="U2386" s="19">
        <f>YEAR(S:S)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6">
        <f>(((I2387/60)/60)/24)+DATE(1970,1,1)</f>
        <v>42221.70175925926</v>
      </c>
      <c r="U2387" s="19">
        <f>YEAR(S:S)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6">
        <f>(((I2388/60)/60)/24)+DATE(1970,1,1)</f>
        <v>42014.838240740741</v>
      </c>
      <c r="U2388" s="19">
        <f>YEAR(S:S)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6">
        <f>(((I2389/60)/60)/24)+DATE(1970,1,1)</f>
        <v>42573.626620370371</v>
      </c>
      <c r="U2389" s="19">
        <f>YEAR(S:S)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6">
        <f>(((I2390/60)/60)/24)+DATE(1970,1,1)</f>
        <v>42019.811805555553</v>
      </c>
      <c r="U2390" s="19">
        <f>YEAR(S:S)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6">
        <f>(((I2391/60)/60)/24)+DATE(1970,1,1)</f>
        <v>42210.915972222225</v>
      </c>
      <c r="U2391" s="19">
        <f>YEAR(S:S)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6">
        <f>(((I2392/60)/60)/24)+DATE(1970,1,1)</f>
        <v>42008.262314814812</v>
      </c>
      <c r="U2392" s="19">
        <f>YEAR(S:S)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6">
        <f>(((I2393/60)/60)/24)+DATE(1970,1,1)</f>
        <v>42094.752824074079</v>
      </c>
      <c r="U2393" s="19">
        <f>YEAR(S:S)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6">
        <f>(((I2394/60)/60)/24)+DATE(1970,1,1)</f>
        <v>42306.120636574073</v>
      </c>
      <c r="U2394" s="19">
        <f>YEAR(S:S)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6">
        <f>(((I2395/60)/60)/24)+DATE(1970,1,1)</f>
        <v>42224.648344907408</v>
      </c>
      <c r="U2395" s="19">
        <f>YEAR(S:S)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6">
        <f>(((I2396/60)/60)/24)+DATE(1970,1,1)</f>
        <v>42061.362187499995</v>
      </c>
      <c r="U2396" s="19">
        <f>YEAR(S:S)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6">
        <f>(((I2397/60)/60)/24)+DATE(1970,1,1)</f>
        <v>42745.372916666667</v>
      </c>
      <c r="U2397" s="19">
        <f>YEAR(S:S)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6">
        <f>(((I2398/60)/60)/24)+DATE(1970,1,1)</f>
        <v>42292.849050925928</v>
      </c>
      <c r="U2398" s="19">
        <f>YEAR(S:S)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6">
        <f>(((I2399/60)/60)/24)+DATE(1970,1,1)</f>
        <v>42006.88490740741</v>
      </c>
      <c r="U2399" s="19">
        <f>YEAR(S:S)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6">
        <f>(((I2400/60)/60)/24)+DATE(1970,1,1)</f>
        <v>42187.916481481487</v>
      </c>
      <c r="U2400" s="19">
        <f>YEAR(S:S)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6">
        <f>(((I2401/60)/60)/24)+DATE(1970,1,1)</f>
        <v>41991.853078703702</v>
      </c>
      <c r="U2401" s="19">
        <f>YEAR(S:S)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6">
        <f>(((I2402/60)/60)/24)+DATE(1970,1,1)</f>
        <v>42474.268101851849</v>
      </c>
      <c r="U2402" s="19">
        <f>YEAR(S:S)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6">
        <f>(((I2403/60)/60)/24)+DATE(1970,1,1)</f>
        <v>42434.822870370372</v>
      </c>
      <c r="U2403" s="19">
        <f>YEAR(S:S)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6">
        <f>(((I2404/60)/60)/24)+DATE(1970,1,1)</f>
        <v>42137.679756944446</v>
      </c>
      <c r="U2404" s="19">
        <f>YEAR(S:S)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6">
        <f>(((I2405/60)/60)/24)+DATE(1970,1,1)</f>
        <v>42459.840949074074</v>
      </c>
      <c r="U2405" s="19">
        <f>YEAR(S:S)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6">
        <f>(((I2406/60)/60)/24)+DATE(1970,1,1)</f>
        <v>42372.03943287037</v>
      </c>
      <c r="U2406" s="19">
        <f>YEAR(S:S)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6">
        <f>(((I2407/60)/60)/24)+DATE(1970,1,1)</f>
        <v>42616.585358796292</v>
      </c>
      <c r="U2407" s="19">
        <f>YEAR(S:S)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6">
        <f>(((I2408/60)/60)/24)+DATE(1970,1,1)</f>
        <v>42023.110995370371</v>
      </c>
      <c r="U2408" s="19">
        <f>YEAR(S:S)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6">
        <f>(((I2409/60)/60)/24)+DATE(1970,1,1)</f>
        <v>42105.25</v>
      </c>
      <c r="U2409" s="19">
        <f>YEAR(S:S)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6">
        <f>(((I2410/60)/60)/24)+DATE(1970,1,1)</f>
        <v>41949.182372685187</v>
      </c>
      <c r="U2410" s="19">
        <f>YEAR(S:S)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6">
        <f>(((I2411/60)/60)/24)+DATE(1970,1,1)</f>
        <v>42234.875868055555</v>
      </c>
      <c r="U2411" s="19">
        <f>YEAR(S:S)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6">
        <f>(((I2412/60)/60)/24)+DATE(1970,1,1)</f>
        <v>42254.408275462964</v>
      </c>
      <c r="U2412" s="19">
        <f>YEAR(S:S)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6">
        <f>(((I2413/60)/60)/24)+DATE(1970,1,1)</f>
        <v>42241.732430555552</v>
      </c>
      <c r="U2413" s="19">
        <f>YEAR(S:S)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6">
        <f>(((I2414/60)/60)/24)+DATE(1970,1,1)</f>
        <v>42700.778622685189</v>
      </c>
      <c r="U2414" s="19">
        <f>YEAR(S:S)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6">
        <f>(((I2415/60)/60)/24)+DATE(1970,1,1)</f>
        <v>41790.979166666664</v>
      </c>
      <c r="U2415" s="19">
        <f>YEAR(S:S)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6">
        <f>(((I2416/60)/60)/24)+DATE(1970,1,1)</f>
        <v>42238.165972222225</v>
      </c>
      <c r="U2416" s="19">
        <f>YEAR(S:S)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6">
        <f>(((I2417/60)/60)/24)+DATE(1970,1,1)</f>
        <v>42566.862800925926</v>
      </c>
      <c r="U2417" s="19">
        <f>YEAR(S:S)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6">
        <f>(((I2418/60)/60)/24)+DATE(1970,1,1)</f>
        <v>42077.625</v>
      </c>
      <c r="U2418" s="19">
        <f>YEAR(S:S)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6">
        <f>(((I2419/60)/60)/24)+DATE(1970,1,1)</f>
        <v>41861.884108796294</v>
      </c>
      <c r="U2419" s="19">
        <f>YEAR(S:S)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6">
        <f>(((I2420/60)/60)/24)+DATE(1970,1,1)</f>
        <v>42087.815324074079</v>
      </c>
      <c r="U2420" s="19">
        <f>YEAR(S:S)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6">
        <f>(((I2421/60)/60)/24)+DATE(1970,1,1)</f>
        <v>42053.738298611104</v>
      </c>
      <c r="U2421" s="19">
        <f>YEAR(S:S)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6">
        <f>(((I2422/60)/60)/24)+DATE(1970,1,1)</f>
        <v>41953.070543981477</v>
      </c>
      <c r="U2422" s="19">
        <f>YEAR(S:S)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6">
        <f>(((I2423/60)/60)/24)+DATE(1970,1,1)</f>
        <v>42056.687453703707</v>
      </c>
      <c r="U2423" s="19">
        <f>YEAR(S:S)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6">
        <f>(((I2424/60)/60)/24)+DATE(1970,1,1)</f>
        <v>42074.683287037042</v>
      </c>
      <c r="U2424" s="19">
        <f>YEAR(S:S)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6">
        <f>(((I2425/60)/60)/24)+DATE(1970,1,1)</f>
        <v>42004.704745370371</v>
      </c>
      <c r="U2425" s="19">
        <f>YEAR(S:S)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6">
        <f>(((I2426/60)/60)/24)+DATE(1970,1,1)</f>
        <v>41939.892453703702</v>
      </c>
      <c r="U2426" s="19">
        <f>YEAR(S:S)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6">
        <f>(((I2427/60)/60)/24)+DATE(1970,1,1)</f>
        <v>42517.919444444444</v>
      </c>
      <c r="U2427" s="19">
        <f>YEAR(S:S)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6">
        <f>(((I2428/60)/60)/24)+DATE(1970,1,1)</f>
        <v>42224.170046296291</v>
      </c>
      <c r="U2428" s="19">
        <f>YEAR(S:S)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6">
        <f>(((I2429/60)/60)/24)+DATE(1970,1,1)</f>
        <v>42452.277002314819</v>
      </c>
      <c r="U2429" s="19">
        <f>YEAR(S:S)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6">
        <f>(((I2430/60)/60)/24)+DATE(1970,1,1)</f>
        <v>42075.742488425924</v>
      </c>
      <c r="U2430" s="19">
        <f>YEAR(S:S)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6">
        <f>(((I2431/60)/60)/24)+DATE(1970,1,1)</f>
        <v>42771.697222222225</v>
      </c>
      <c r="U2431" s="19">
        <f>YEAR(S:S)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6">
        <f>(((I2432/60)/60)/24)+DATE(1970,1,1)</f>
        <v>42412.130833333329</v>
      </c>
      <c r="U2432" s="19">
        <f>YEAR(S:S)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6">
        <f>(((I2433/60)/60)/24)+DATE(1970,1,1)</f>
        <v>42549.099687499998</v>
      </c>
      <c r="U2433" s="19">
        <f>YEAR(S:S)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6">
        <f>(((I2434/60)/60)/24)+DATE(1970,1,1)</f>
        <v>42071.218715277777</v>
      </c>
      <c r="U2434" s="19">
        <f>YEAR(S:S)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6">
        <f>(((I2435/60)/60)/24)+DATE(1970,1,1)</f>
        <v>42427.89980324074</v>
      </c>
      <c r="U2435" s="19">
        <f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6">
        <f>(((I2436/60)/60)/24)+DATE(1970,1,1)</f>
        <v>42220.18604166666</v>
      </c>
      <c r="U2436" s="19">
        <f>YEAR(S:S)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6">
        <f>(((I2437/60)/60)/24)+DATE(1970,1,1)</f>
        <v>42282.277615740735</v>
      </c>
      <c r="U2437" s="19">
        <f>YEAR(S:S)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6">
        <f>(((I2438/60)/60)/24)+DATE(1970,1,1)</f>
        <v>42398.615393518514</v>
      </c>
      <c r="U2438" s="19">
        <f>YEAR(S:S)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6">
        <f>(((I2439/60)/60)/24)+DATE(1970,1,1)</f>
        <v>42080.75</v>
      </c>
      <c r="U2439" s="19">
        <f>YEAR(S:S)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6">
        <f>(((I2440/60)/60)/24)+DATE(1970,1,1)</f>
        <v>42345.956736111111</v>
      </c>
      <c r="U2440" s="19">
        <f>YEAR(S:S)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6">
        <f>(((I2441/60)/60)/24)+DATE(1970,1,1)</f>
        <v>42295.818622685183</v>
      </c>
      <c r="U2441" s="19">
        <f>YEAR(S:S)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6">
        <f>(((I2442/60)/60)/24)+DATE(1970,1,1)</f>
        <v>42413.899456018517</v>
      </c>
      <c r="U2442" s="19">
        <f>YEAR(S:S)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6">
        <f>(((I2443/60)/60)/24)+DATE(1970,1,1)</f>
        <v>42208.207638888889</v>
      </c>
      <c r="U2443" s="19">
        <f>YEAR(S:S)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6">
        <f>(((I2444/60)/60)/24)+DATE(1970,1,1)</f>
        <v>42082.625324074077</v>
      </c>
      <c r="U2444" s="19">
        <f>YEAR(S:S)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6">
        <f>(((I2445/60)/60)/24)+DATE(1970,1,1)</f>
        <v>41866.625254629631</v>
      </c>
      <c r="U2445" s="19">
        <f>YEAR(S:S)</f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6">
        <f>(((I2446/60)/60)/24)+DATE(1970,1,1)</f>
        <v>42515.754525462966</v>
      </c>
      <c r="U2446" s="19">
        <f>YEAR(S:S)</f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6">
        <f>(((I2447/60)/60)/24)+DATE(1970,1,1)</f>
        <v>42273.190057870372</v>
      </c>
      <c r="U2447" s="19">
        <f>YEAR(S:S)</f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6">
        <f>(((I2448/60)/60)/24)+DATE(1970,1,1)</f>
        <v>42700.64434027778</v>
      </c>
      <c r="U2448" s="19">
        <f>YEAR(S:S)</f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6">
        <f>(((I2449/60)/60)/24)+DATE(1970,1,1)</f>
        <v>42686.166666666672</v>
      </c>
      <c r="U2449" s="19">
        <f>YEAR(S:S)</f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6">
        <f>(((I2450/60)/60)/24)+DATE(1970,1,1)</f>
        <v>42613.233333333337</v>
      </c>
      <c r="U2450" s="19">
        <f>YEAR(S:S)</f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6">
        <f>(((I2451/60)/60)/24)+DATE(1970,1,1)</f>
        <v>41973.184201388889</v>
      </c>
      <c r="U2451" s="19">
        <f>YEAR(S:S)</f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6">
        <f>(((I2452/60)/60)/24)+DATE(1970,1,1)</f>
        <v>41940.132638888892</v>
      </c>
      <c r="U2452" s="19">
        <f>YEAR(S:S)</f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6">
        <f>(((I2453/60)/60)/24)+DATE(1970,1,1)</f>
        <v>42799.908449074079</v>
      </c>
      <c r="U2453" s="19">
        <f>YEAR(S:S)</f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6">
        <f>(((I2454/60)/60)/24)+DATE(1970,1,1)</f>
        <v>42367.958333333328</v>
      </c>
      <c r="U2454" s="19">
        <f>YEAR(S:S)</f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6">
        <f>(((I2455/60)/60)/24)+DATE(1970,1,1)</f>
        <v>42768.692233796297</v>
      </c>
      <c r="U2455" s="19">
        <f>YEAR(S:S)</f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6">
        <f>(((I2456/60)/60)/24)+DATE(1970,1,1)</f>
        <v>42805.201481481476</v>
      </c>
      <c r="U2456" s="19">
        <f>YEAR(S:S)</f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6">
        <f>(((I2457/60)/60)/24)+DATE(1970,1,1)</f>
        <v>42480.781828703708</v>
      </c>
      <c r="U2457" s="19">
        <f>YEAR(S:S)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6">
        <f>(((I2458/60)/60)/24)+DATE(1970,1,1)</f>
        <v>42791.961099537039</v>
      </c>
      <c r="U2458" s="19">
        <f>YEAR(S:S)</f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6">
        <f>(((I2459/60)/60)/24)+DATE(1970,1,1)</f>
        <v>42453.560833333337</v>
      </c>
      <c r="U2459" s="19">
        <f>YEAR(S:S)</f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6">
        <f>(((I2460/60)/60)/24)+DATE(1970,1,1)</f>
        <v>42530.791666666672</v>
      </c>
      <c r="U2460" s="19">
        <f>YEAR(S:S)</f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6">
        <f>(((I2461/60)/60)/24)+DATE(1970,1,1)</f>
        <v>42452.595891203702</v>
      </c>
      <c r="U2461" s="19">
        <f>YEAR(S:S)</f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6">
        <f>(((I2462/60)/60)/24)+DATE(1970,1,1)</f>
        <v>42738.178472222222</v>
      </c>
      <c r="U2462" s="19">
        <f>YEAR(S:S)</f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6">
        <f>(((I2463/60)/60)/24)+DATE(1970,1,1)</f>
        <v>40817.125</v>
      </c>
      <c r="U2463" s="19">
        <f>YEAR(S:S)</f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6">
        <f>(((I2464/60)/60)/24)+DATE(1970,1,1)</f>
        <v>41109.186296296299</v>
      </c>
      <c r="U2464" s="19">
        <f>YEAR(S:S)</f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6">
        <f>(((I2465/60)/60)/24)+DATE(1970,1,1)</f>
        <v>41380.791666666664</v>
      </c>
      <c r="U2465" s="19">
        <f>YEAR(S:S)</f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6">
        <f>(((I2466/60)/60)/24)+DATE(1970,1,1)</f>
        <v>42277.811805555553</v>
      </c>
      <c r="U2466" s="19">
        <f>YEAR(S:S)</f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6">
        <f>(((I2467/60)/60)/24)+DATE(1970,1,1)</f>
        <v>41175.719305555554</v>
      </c>
      <c r="U2467" s="19">
        <f>YEAR(S:S)</f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6">
        <f>(((I2468/60)/60)/24)+DATE(1970,1,1)</f>
        <v>41403.102465277778</v>
      </c>
      <c r="U2468" s="19">
        <f>YEAR(S:S)</f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6">
        <f>(((I2469/60)/60)/24)+DATE(1970,1,1)</f>
        <v>41039.708333333336</v>
      </c>
      <c r="U2469" s="19">
        <f>YEAR(S:S)</f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6">
        <f>(((I2470/60)/60)/24)+DATE(1970,1,1)</f>
        <v>41210.208333333336</v>
      </c>
      <c r="U2470" s="19">
        <f>YEAR(S:S)</f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6">
        <f>(((I2471/60)/60)/24)+DATE(1970,1,1)</f>
        <v>40582.429733796293</v>
      </c>
      <c r="U2471" s="19">
        <f>YEAR(S:S)</f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6">
        <f>(((I2472/60)/60)/24)+DATE(1970,1,1)</f>
        <v>41053.07471064815</v>
      </c>
      <c r="U2472" s="19">
        <f>YEAR(S:S)</f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6">
        <f>(((I2473/60)/60)/24)+DATE(1970,1,1)</f>
        <v>40933.992962962962</v>
      </c>
      <c r="U2473" s="19">
        <f>YEAR(S:S)</f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6">
        <f>(((I2474/60)/60)/24)+DATE(1970,1,1)</f>
        <v>40425.043749999997</v>
      </c>
      <c r="U2474" s="19">
        <f>YEAR(S:S)</f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6">
        <f>(((I2475/60)/60)/24)+DATE(1970,1,1)</f>
        <v>41223.790150462963</v>
      </c>
      <c r="U2475" s="19">
        <f>YEAR(S:S)</f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6">
        <f>(((I2476/60)/60)/24)+DATE(1970,1,1)</f>
        <v>40462.011296296296</v>
      </c>
      <c r="U2476" s="19">
        <f>YEAR(S:S)</f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6">
        <f>(((I2477/60)/60)/24)+DATE(1970,1,1)</f>
        <v>40369.916666666664</v>
      </c>
      <c r="U2477" s="19">
        <f>YEAR(S:S)</f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6">
        <f>(((I2478/60)/60)/24)+DATE(1970,1,1)</f>
        <v>41946.370023148149</v>
      </c>
      <c r="U2478" s="19">
        <f>YEAR(S:S)</f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6">
        <f>(((I2479/60)/60)/24)+DATE(1970,1,1)</f>
        <v>41133.691493055558</v>
      </c>
      <c r="U2479" s="19">
        <f>YEAR(S:S)</f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6">
        <f>(((I2480/60)/60)/24)+DATE(1970,1,1)</f>
        <v>41287.950381944444</v>
      </c>
      <c r="U2480" s="19">
        <f>YEAR(S:S)</f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6">
        <f>(((I2481/60)/60)/24)+DATE(1970,1,1)</f>
        <v>41118.083333333336</v>
      </c>
      <c r="U2481" s="19">
        <f>YEAR(S:S)</f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6">
        <f>(((I2482/60)/60)/24)+DATE(1970,1,1)</f>
        <v>42287.936157407406</v>
      </c>
      <c r="U2482" s="19">
        <f>YEAR(S:S)</f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6">
        <f>(((I2483/60)/60)/24)+DATE(1970,1,1)</f>
        <v>41029.645925925928</v>
      </c>
      <c r="U2483" s="19">
        <f>YEAR(S:S)</f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6">
        <f>(((I2484/60)/60)/24)+DATE(1970,1,1)</f>
        <v>40756.782210648147</v>
      </c>
      <c r="U2484" s="19">
        <f>YEAR(S:S)</f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6">
        <f>(((I2485/60)/60)/24)+DATE(1970,1,1)</f>
        <v>41030.708368055559</v>
      </c>
      <c r="U2485" s="19">
        <f>YEAR(S:S)</f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6">
        <f>(((I2486/60)/60)/24)+DATE(1970,1,1)</f>
        <v>40801.916701388887</v>
      </c>
      <c r="U2486" s="19">
        <f>YEAR(S:S)</f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6">
        <f>(((I2487/60)/60)/24)+DATE(1970,1,1)</f>
        <v>40828.998599537037</v>
      </c>
      <c r="U2487" s="19">
        <f>YEAR(S:S)</f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6">
        <f>(((I2488/60)/60)/24)+DATE(1970,1,1)</f>
        <v>41021.708055555559</v>
      </c>
      <c r="U2488" s="19">
        <f>YEAR(S:S)</f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6">
        <f>(((I2489/60)/60)/24)+DATE(1970,1,1)</f>
        <v>41056.083298611113</v>
      </c>
      <c r="U2489" s="19">
        <f>YEAR(S:S)</f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6">
        <f>(((I2490/60)/60)/24)+DATE(1970,1,1)</f>
        <v>40863.674861111111</v>
      </c>
      <c r="U2490" s="19">
        <f>YEAR(S:S)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6">
        <f>(((I2491/60)/60)/24)+DATE(1970,1,1)</f>
        <v>41403.690266203703</v>
      </c>
      <c r="U2491" s="19">
        <f>YEAR(S:S)</f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6">
        <f>(((I2492/60)/60)/24)+DATE(1970,1,1)</f>
        <v>41083.227731481478</v>
      </c>
      <c r="U2492" s="19">
        <f>YEAR(S:S)</f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6">
        <f>(((I2493/60)/60)/24)+DATE(1970,1,1)</f>
        <v>40559.07708333333</v>
      </c>
      <c r="U2493" s="19">
        <f>YEAR(S:S)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6">
        <f>(((I2494/60)/60)/24)+DATE(1970,1,1)</f>
        <v>41076.415972222225</v>
      </c>
      <c r="U2494" s="19">
        <f>YEAR(S:S)</f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6">
        <f>(((I2495/60)/60)/24)+DATE(1970,1,1)</f>
        <v>41393.168287037035</v>
      </c>
      <c r="U2495" s="19">
        <f>YEAR(S:S)</f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6">
        <f>(((I2496/60)/60)/24)+DATE(1970,1,1)</f>
        <v>41052.645185185182</v>
      </c>
      <c r="U2496" s="19">
        <f>YEAR(S:S)</f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6">
        <f>(((I2497/60)/60)/24)+DATE(1970,1,1)</f>
        <v>41066.946469907409</v>
      </c>
      <c r="U2497" s="19">
        <f>YEAR(S:S)</f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6">
        <f>(((I2498/60)/60)/24)+DATE(1970,1,1)</f>
        <v>41362.954768518517</v>
      </c>
      <c r="U2498" s="19">
        <f>YEAR(S:S)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6">
        <f>(((I2499/60)/60)/24)+DATE(1970,1,1)</f>
        <v>40760.878912037035</v>
      </c>
      <c r="U2499" s="19">
        <f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6">
        <f>(((I2500/60)/60)/24)+DATE(1970,1,1)</f>
        <v>42031.967442129629</v>
      </c>
      <c r="U2500" s="19">
        <f>YEAR(S:S)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6">
        <f>(((I2501/60)/60)/24)+DATE(1970,1,1)</f>
        <v>41274.75</v>
      </c>
      <c r="U2501" s="19">
        <f>YEAR(S:S)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6">
        <f>(((I2502/60)/60)/24)+DATE(1970,1,1)</f>
        <v>41083.772858796299</v>
      </c>
      <c r="U2502" s="19">
        <f>YEAR(S:S)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6">
        <f>(((I2503/60)/60)/24)+DATE(1970,1,1)</f>
        <v>42274.776666666665</v>
      </c>
      <c r="U2503" s="19">
        <f>YEAR(S:S)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6">
        <f>(((I2504/60)/60)/24)+DATE(1970,1,1)</f>
        <v>41903.825439814813</v>
      </c>
      <c r="U2504" s="19">
        <f>YEAR(S:S)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6">
        <f>(((I2505/60)/60)/24)+DATE(1970,1,1)</f>
        <v>42528.879166666666</v>
      </c>
      <c r="U2505" s="19">
        <f>YEAR(S:S)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6">
        <f>(((I2506/60)/60)/24)+DATE(1970,1,1)</f>
        <v>41958.057106481487</v>
      </c>
      <c r="U2506" s="19">
        <f>YEAR(S:S)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6">
        <f>(((I2507/60)/60)/24)+DATE(1970,1,1)</f>
        <v>42077.014074074075</v>
      </c>
      <c r="U2507" s="19">
        <f>YEAR(S:S)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6">
        <f>(((I2508/60)/60)/24)+DATE(1970,1,1)</f>
        <v>42280.875</v>
      </c>
      <c r="U2508" s="19">
        <f>YEAR(S:S)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6">
        <f>(((I2509/60)/60)/24)+DATE(1970,1,1)</f>
        <v>42135.072962962964</v>
      </c>
      <c r="U2509" s="19">
        <f>YEAR(S:S)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6">
        <f>(((I2510/60)/60)/24)+DATE(1970,1,1)</f>
        <v>41865.951782407406</v>
      </c>
      <c r="U2510" s="19">
        <f>YEAR(S:S)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6">
        <f>(((I2511/60)/60)/24)+DATE(1970,1,1)</f>
        <v>42114.767928240741</v>
      </c>
      <c r="U2511" s="19">
        <f>YEAR(S:S)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6">
        <f>(((I2512/60)/60)/24)+DATE(1970,1,1)</f>
        <v>42138.997361111105</v>
      </c>
      <c r="U2512" s="19">
        <f>YEAR(S:S)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6">
        <f>(((I2513/60)/60)/24)+DATE(1970,1,1)</f>
        <v>42401.446909722217</v>
      </c>
      <c r="U2513" s="19">
        <f>YEAR(S:S)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6">
        <f>(((I2514/60)/60)/24)+DATE(1970,1,1)</f>
        <v>41986.876863425925</v>
      </c>
      <c r="U2514" s="19">
        <f>YEAR(S:S)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6">
        <f>(((I2515/60)/60)/24)+DATE(1970,1,1)</f>
        <v>42792.00681712963</v>
      </c>
      <c r="U2515" s="19">
        <f>YEAR(S:S)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6">
        <f>(((I2516/60)/60)/24)+DATE(1970,1,1)</f>
        <v>41871.389780092592</v>
      </c>
      <c r="U2516" s="19">
        <f>YEAR(S:S)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6">
        <f>(((I2517/60)/60)/24)+DATE(1970,1,1)</f>
        <v>42057.839733796296</v>
      </c>
      <c r="U2517" s="19">
        <f>YEAR(S:S)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6">
        <f>(((I2518/60)/60)/24)+DATE(1970,1,1)</f>
        <v>41972.6950462963</v>
      </c>
      <c r="U2518" s="19">
        <f>YEAR(S:S)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6">
        <f>(((I2519/60)/60)/24)+DATE(1970,1,1)</f>
        <v>42082.760763888888</v>
      </c>
      <c r="U2519" s="19">
        <f>YEAR(S:S)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6">
        <f>(((I2520/60)/60)/24)+DATE(1970,1,1)</f>
        <v>41956.722546296296</v>
      </c>
      <c r="U2520" s="19">
        <f>YEAR(S:S)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6">
        <f>(((I2521/60)/60)/24)+DATE(1970,1,1)</f>
        <v>41839.155138888891</v>
      </c>
      <c r="U2521" s="19">
        <f>YEAR(S:S)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6">
        <f>(((I2522/60)/60)/24)+DATE(1970,1,1)</f>
        <v>42658.806249999994</v>
      </c>
      <c r="U2522" s="19">
        <f>YEAR(S:S)</f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6">
        <f>(((I2523/60)/60)/24)+DATE(1970,1,1)</f>
        <v>42290.967835648145</v>
      </c>
      <c r="U2523" s="19">
        <f>YEAR(S:S)</f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6">
        <f>(((I2524/60)/60)/24)+DATE(1970,1,1)</f>
        <v>42482.619444444441</v>
      </c>
      <c r="U2524" s="19">
        <f>YEAR(S:S)</f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6">
        <f>(((I2525/60)/60)/24)+DATE(1970,1,1)</f>
        <v>41961.017268518524</v>
      </c>
      <c r="U2525" s="19">
        <f>YEAR(S:S)</f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6">
        <f>(((I2526/60)/60)/24)+DATE(1970,1,1)</f>
        <v>41994.1875</v>
      </c>
      <c r="U2526" s="19">
        <f>YEAR(S:S)</f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6">
        <f>(((I2527/60)/60)/24)+DATE(1970,1,1)</f>
        <v>41088.844571759262</v>
      </c>
      <c r="U2527" s="19">
        <f>YEAR(S:S)</f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6">
        <f>(((I2528/60)/60)/24)+DATE(1970,1,1)</f>
        <v>41981.207638888889</v>
      </c>
      <c r="U2528" s="19">
        <f>YEAR(S:S)</f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6">
        <f>(((I2529/60)/60)/24)+DATE(1970,1,1)</f>
        <v>41565.165972222225</v>
      </c>
      <c r="U2529" s="19">
        <f>YEAR(S:S)</f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6">
        <f>(((I2530/60)/60)/24)+DATE(1970,1,1)</f>
        <v>42236.458333333328</v>
      </c>
      <c r="U2530" s="19">
        <f>YEAR(S:S)</f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6">
        <f>(((I2531/60)/60)/24)+DATE(1970,1,1)</f>
        <v>40993.0390625</v>
      </c>
      <c r="U2531" s="19">
        <f>YEAR(S:S)</f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6">
        <f>(((I2532/60)/60)/24)+DATE(1970,1,1)</f>
        <v>42114.201388888891</v>
      </c>
      <c r="U2532" s="19">
        <f>YEAR(S:S)</f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6">
        <f>(((I2533/60)/60)/24)+DATE(1970,1,1)</f>
        <v>42231.165972222225</v>
      </c>
      <c r="U2533" s="19">
        <f>YEAR(S:S)</f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6">
        <f>(((I2534/60)/60)/24)+DATE(1970,1,1)</f>
        <v>41137.849143518521</v>
      </c>
      <c r="U2534" s="19">
        <f>YEAR(S:S)</f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6">
        <f>(((I2535/60)/60)/24)+DATE(1970,1,1)</f>
        <v>41334.750787037039</v>
      </c>
      <c r="U2535" s="19">
        <f>YEAR(S:S)</f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6">
        <f>(((I2536/60)/60)/24)+DATE(1970,1,1)</f>
        <v>40179.25</v>
      </c>
      <c r="U2536" s="19">
        <f>YEAR(S:S)</f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6">
        <f>(((I2537/60)/60)/24)+DATE(1970,1,1)</f>
        <v>41974.832696759258</v>
      </c>
      <c r="U2537" s="19">
        <f>YEAR(S:S)</f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6">
        <f>(((I2538/60)/60)/24)+DATE(1970,1,1)</f>
        <v>41485.106087962966</v>
      </c>
      <c r="U2538" s="19">
        <f>YEAR(S:S)</f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6">
        <f>(((I2539/60)/60)/24)+DATE(1970,1,1)</f>
        <v>40756.648784722223</v>
      </c>
      <c r="U2539" s="19">
        <f>YEAR(S:S)</f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6">
        <f>(((I2540/60)/60)/24)+DATE(1970,1,1)</f>
        <v>41329.207638888889</v>
      </c>
      <c r="U2540" s="19">
        <f>YEAR(S:S)</f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6">
        <f>(((I2541/60)/60)/24)+DATE(1970,1,1)</f>
        <v>42037.902222222227</v>
      </c>
      <c r="U2541" s="19">
        <f>YEAR(S:S)</f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6">
        <f>(((I2542/60)/60)/24)+DATE(1970,1,1)</f>
        <v>40845.675011574072</v>
      </c>
      <c r="U2542" s="19">
        <f>YEAR(S:S)</f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6">
        <f>(((I2543/60)/60)/24)+DATE(1970,1,1)</f>
        <v>41543.449282407404</v>
      </c>
      <c r="U2543" s="19">
        <f>YEAR(S:S)</f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6">
        <f>(((I2544/60)/60)/24)+DATE(1970,1,1)</f>
        <v>41548.165972222225</v>
      </c>
      <c r="U2544" s="19">
        <f>YEAR(S:S)</f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6">
        <f>(((I2545/60)/60)/24)+DATE(1970,1,1)</f>
        <v>40545.125</v>
      </c>
      <c r="U2545" s="19">
        <f>YEAR(S:S)</f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6">
        <f>(((I2546/60)/60)/24)+DATE(1970,1,1)</f>
        <v>41098.520474537036</v>
      </c>
      <c r="U2546" s="19">
        <f>YEAR(S:S)</f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6">
        <f>(((I2547/60)/60)/24)+DATE(1970,1,1)</f>
        <v>42062.020833333328</v>
      </c>
      <c r="U2547" s="19">
        <f>YEAR(S:S)</f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6">
        <f>(((I2548/60)/60)/24)+DATE(1970,1,1)</f>
        <v>41552.208333333336</v>
      </c>
      <c r="U2548" s="19">
        <f>YEAR(S:S)</f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6">
        <f>(((I2549/60)/60)/24)+DATE(1970,1,1)</f>
        <v>41003.731516203705</v>
      </c>
      <c r="U2549" s="19">
        <f>YEAR(S:S)</f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6">
        <f>(((I2550/60)/60)/24)+DATE(1970,1,1)</f>
        <v>42643.185416666667</v>
      </c>
      <c r="U2550" s="19">
        <f>YEAR(S:S)</f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6">
        <f>(((I2551/60)/60)/24)+DATE(1970,1,1)</f>
        <v>41425.708333333336</v>
      </c>
      <c r="U2551" s="19">
        <f>YEAR(S:S)</f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6">
        <f>(((I2552/60)/60)/24)+DATE(1970,1,1)</f>
        <v>42285.165972222225</v>
      </c>
      <c r="U2552" s="19">
        <f>YEAR(S:S)</f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6">
        <f>(((I2553/60)/60)/24)+DATE(1970,1,1)</f>
        <v>40989.866666666669</v>
      </c>
      <c r="U2553" s="19">
        <f>YEAR(S:S)</f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6">
        <f>(((I2554/60)/60)/24)+DATE(1970,1,1)</f>
        <v>42799.809965277775</v>
      </c>
      <c r="U2554" s="19">
        <f>YEAR(S:S)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6">
        <f>(((I2555/60)/60)/24)+DATE(1970,1,1)</f>
        <v>41173.199155092596</v>
      </c>
      <c r="U2555" s="19">
        <f>YEAR(S:S)</f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6">
        <f>(((I2556/60)/60)/24)+DATE(1970,1,1)</f>
        <v>42156.165972222225</v>
      </c>
      <c r="U2556" s="19">
        <f>YEAR(S:S)</f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6">
        <f>(((I2557/60)/60)/24)+DATE(1970,1,1)</f>
        <v>41057.655011574076</v>
      </c>
      <c r="U2557" s="19">
        <f>YEAR(S:S)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6">
        <f>(((I2558/60)/60)/24)+DATE(1970,1,1)</f>
        <v>41267.991400462961</v>
      </c>
      <c r="U2558" s="19">
        <f>YEAR(S:S)</f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6">
        <f>(((I2559/60)/60)/24)+DATE(1970,1,1)</f>
        <v>41774.745208333334</v>
      </c>
      <c r="U2559" s="19">
        <f>YEAR(S:S)</f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6">
        <f>(((I2560/60)/60)/24)+DATE(1970,1,1)</f>
        <v>42125.582638888889</v>
      </c>
      <c r="U2560" s="19">
        <f>YEAR(S:S)</f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6">
        <f>(((I2561/60)/60)/24)+DATE(1970,1,1)</f>
        <v>40862.817361111112</v>
      </c>
      <c r="U2561" s="19">
        <f>YEAR(S:S)</f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6">
        <f>(((I2562/60)/60)/24)+DATE(1970,1,1)</f>
        <v>42069.951087962967</v>
      </c>
      <c r="U2562" s="19">
        <f>YEAR(S:S)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6">
        <f>(((I2563/60)/60)/24)+DATE(1970,1,1)</f>
        <v>42290.528807870374</v>
      </c>
      <c r="U2563" s="19">
        <f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6">
        <f>(((I2564/60)/60)/24)+DATE(1970,1,1)</f>
        <v>42654.524756944447</v>
      </c>
      <c r="U2564" s="19">
        <f>YEAR(S:S)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6">
        <f>(((I2565/60)/60)/24)+DATE(1970,1,1)</f>
        <v>42215.139479166668</v>
      </c>
      <c r="U2565" s="19">
        <f>YEAR(S:S)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6">
        <f>(((I2566/60)/60)/24)+DATE(1970,1,1)</f>
        <v>41852.040497685186</v>
      </c>
      <c r="U2566" s="19">
        <f>YEAR(S:S)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6">
        <f>(((I2567/60)/60)/24)+DATE(1970,1,1)</f>
        <v>42499.868055555555</v>
      </c>
      <c r="U2567" s="19">
        <f>YEAR(S:S)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6">
        <f>(((I2568/60)/60)/24)+DATE(1970,1,1)</f>
        <v>41872.980879629627</v>
      </c>
      <c r="U2568" s="19">
        <f>YEAR(S:S)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6">
        <f>(((I2569/60)/60)/24)+DATE(1970,1,1)</f>
        <v>42117.878912037035</v>
      </c>
      <c r="U2569" s="19">
        <f>YEAR(S:S)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6">
        <f>(((I2570/60)/60)/24)+DATE(1970,1,1)</f>
        <v>42614.666597222225</v>
      </c>
      <c r="U2570" s="19">
        <f>YEAR(S:S)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6">
        <f>(((I2571/60)/60)/24)+DATE(1970,1,1)</f>
        <v>42264.105462962965</v>
      </c>
      <c r="U2571" s="19">
        <f>YEAR(S:S)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6">
        <f>(((I2572/60)/60)/24)+DATE(1970,1,1)</f>
        <v>42774.903182870374</v>
      </c>
      <c r="U2572" s="19">
        <f>YEAR(S:S)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6">
        <f>(((I2573/60)/60)/24)+DATE(1970,1,1)</f>
        <v>42509.341678240744</v>
      </c>
      <c r="U2573" s="19">
        <f>YEAR(S:S)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6">
        <f>(((I2574/60)/60)/24)+DATE(1970,1,1)</f>
        <v>42107.119409722218</v>
      </c>
      <c r="U2574" s="19">
        <f>YEAR(S:S)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6">
        <f>(((I2575/60)/60)/24)+DATE(1970,1,1)</f>
        <v>41874.592002314814</v>
      </c>
      <c r="U2575" s="19">
        <f>YEAR(S:S)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6">
        <f>(((I2576/60)/60)/24)+DATE(1970,1,1)</f>
        <v>42508.825752314813</v>
      </c>
      <c r="U2576" s="19">
        <f>YEAR(S:S)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6">
        <f>(((I2577/60)/60)/24)+DATE(1970,1,1)</f>
        <v>42016.108726851846</v>
      </c>
      <c r="U2577" s="19">
        <f>YEAR(S:S)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6">
        <f>(((I2578/60)/60)/24)+DATE(1970,1,1)</f>
        <v>42104.968136574069</v>
      </c>
      <c r="U2578" s="19">
        <f>YEAR(S:S)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6">
        <f>(((I2579/60)/60)/24)+DATE(1970,1,1)</f>
        <v>41855.820567129631</v>
      </c>
      <c r="U2579" s="19">
        <f>YEAR(S:S)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6">
        <f>(((I2580/60)/60)/24)+DATE(1970,1,1)</f>
        <v>42286.708333333328</v>
      </c>
      <c r="U2580" s="19">
        <f>YEAR(S:S)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6">
        <f>(((I2581/60)/60)/24)+DATE(1970,1,1)</f>
        <v>41897.829895833333</v>
      </c>
      <c r="U2581" s="19">
        <f>YEAR(S:S)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6">
        <f>(((I2582/60)/60)/24)+DATE(1970,1,1)</f>
        <v>42140.125</v>
      </c>
      <c r="U2582" s="19">
        <f>YEAR(S:S)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6">
        <f>(((I2583/60)/60)/24)+DATE(1970,1,1)</f>
        <v>42324.670115740737</v>
      </c>
      <c r="U2583" s="19">
        <f>YEAR(S:S)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6">
        <f>(((I2584/60)/60)/24)+DATE(1970,1,1)</f>
        <v>42672.988819444443</v>
      </c>
      <c r="U2584" s="19">
        <f>YEAR(S:S)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6">
        <f>(((I2585/60)/60)/24)+DATE(1970,1,1)</f>
        <v>42079.727777777778</v>
      </c>
      <c r="U2585" s="19">
        <f>YEAR(S:S)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6">
        <f>(((I2586/60)/60)/24)+DATE(1970,1,1)</f>
        <v>42170.173252314817</v>
      </c>
      <c r="U2586" s="19">
        <f>YEAR(S:S)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6">
        <f>(((I2587/60)/60)/24)+DATE(1970,1,1)</f>
        <v>41825.963333333333</v>
      </c>
      <c r="U2587" s="19">
        <f>YEAR(S:S)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6">
        <f>(((I2588/60)/60)/24)+DATE(1970,1,1)</f>
        <v>42363.330277777779</v>
      </c>
      <c r="U2588" s="19">
        <f>YEAR(S:S)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6">
        <f>(((I2589/60)/60)/24)+DATE(1970,1,1)</f>
        <v>42368.675381944442</v>
      </c>
      <c r="U2589" s="19">
        <f>YEAR(S:S)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6">
        <f>(((I2590/60)/60)/24)+DATE(1970,1,1)</f>
        <v>42094.551388888889</v>
      </c>
      <c r="U2590" s="19">
        <f>YEAR(S:S)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6">
        <f>(((I2591/60)/60)/24)+DATE(1970,1,1)</f>
        <v>42452.494525462964</v>
      </c>
      <c r="U2591" s="19">
        <f>YEAR(S:S)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6">
        <f>(((I2592/60)/60)/24)+DATE(1970,1,1)</f>
        <v>42395.589085648149</v>
      </c>
      <c r="U2592" s="19">
        <f>YEAR(S:S)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6">
        <f>(((I2593/60)/60)/24)+DATE(1970,1,1)</f>
        <v>42442.864861111113</v>
      </c>
      <c r="U2593" s="19">
        <f>YEAR(S:S)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6">
        <f>(((I2594/60)/60)/24)+DATE(1970,1,1)</f>
        <v>41917.801168981481</v>
      </c>
      <c r="U2594" s="19">
        <f>YEAR(S:S)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6">
        <f>(((I2595/60)/60)/24)+DATE(1970,1,1)</f>
        <v>42119.84520833334</v>
      </c>
      <c r="U2595" s="19">
        <f>YEAR(S:S)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6">
        <f>(((I2596/60)/60)/24)+DATE(1970,1,1)</f>
        <v>41858.967916666668</v>
      </c>
      <c r="U2596" s="19">
        <f>YEAR(S:S)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6">
        <f>(((I2597/60)/60)/24)+DATE(1970,1,1)</f>
        <v>42790.244212962964</v>
      </c>
      <c r="U2597" s="19">
        <f>YEAR(S:S)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6">
        <f>(((I2598/60)/60)/24)+DATE(1970,1,1)</f>
        <v>41858.664456018516</v>
      </c>
      <c r="U2598" s="19">
        <f>YEAR(S:S)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6">
        <f>(((I2599/60)/60)/24)+DATE(1970,1,1)</f>
        <v>42540.341631944444</v>
      </c>
      <c r="U2599" s="19">
        <f>YEAR(S:S)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6">
        <f>(((I2600/60)/60)/24)+DATE(1970,1,1)</f>
        <v>42270.840289351851</v>
      </c>
      <c r="U2600" s="19">
        <f>YEAR(S:S)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6">
        <f>(((I2601/60)/60)/24)+DATE(1970,1,1)</f>
        <v>41854.754016203704</v>
      </c>
      <c r="U2601" s="19">
        <f>YEAR(S:S)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6">
        <f>(((I2602/60)/60)/24)+DATE(1970,1,1)</f>
        <v>42454.858796296292</v>
      </c>
      <c r="U2602" s="19">
        <f>YEAR(S:S)</f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6">
        <f>(((I2603/60)/60)/24)+DATE(1970,1,1)</f>
        <v>41165.165972222225</v>
      </c>
      <c r="U2603" s="19">
        <f>YEAR(S:S)</f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6">
        <f>(((I2604/60)/60)/24)+DATE(1970,1,1)</f>
        <v>41955.888888888891</v>
      </c>
      <c r="U2604" s="19">
        <f>YEAR(S:S)</f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6">
        <f>(((I2605/60)/60)/24)+DATE(1970,1,1)</f>
        <v>41631.912662037037</v>
      </c>
      <c r="U2605" s="19">
        <f>YEAR(S:S)</f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6">
        <f>(((I2606/60)/60)/24)+DATE(1970,1,1)</f>
        <v>41028.051192129627</v>
      </c>
      <c r="U2606" s="19">
        <f>YEAR(S:S)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6">
        <f>(((I2607/60)/60)/24)+DATE(1970,1,1)</f>
        <v>42538.541550925926</v>
      </c>
      <c r="U2607" s="19">
        <f>YEAR(S:S)</f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6">
        <f>(((I2608/60)/60)/24)+DATE(1970,1,1)</f>
        <v>41758.712754629632</v>
      </c>
      <c r="U2608" s="19">
        <f>YEAR(S:S)</f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6">
        <f>(((I2609/60)/60)/24)+DATE(1970,1,1)</f>
        <v>42228.083333333328</v>
      </c>
      <c r="U2609" s="19">
        <f>YEAR(S:S)</f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6">
        <f>(((I2610/60)/60)/24)+DATE(1970,1,1)</f>
        <v>42809</v>
      </c>
      <c r="U2610" s="19">
        <f>YEAR(S:S)</f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6">
        <f>(((I2611/60)/60)/24)+DATE(1970,1,1)</f>
        <v>41105.237858796296</v>
      </c>
      <c r="U2611" s="19">
        <f>YEAR(S:S)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6">
        <f>(((I2612/60)/60)/24)+DATE(1970,1,1)</f>
        <v>42604.290972222225</v>
      </c>
      <c r="U2612" s="19">
        <f>YEAR(S:S)</f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6">
        <f>(((I2613/60)/60)/24)+DATE(1970,1,1)</f>
        <v>42737.957638888889</v>
      </c>
      <c r="U2613" s="19">
        <f>YEAR(S:S)</f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6">
        <f>(((I2614/60)/60)/24)+DATE(1970,1,1)</f>
        <v>42013.143171296295</v>
      </c>
      <c r="U2614" s="19">
        <f>YEAR(S:S)</f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6">
        <f>(((I2615/60)/60)/24)+DATE(1970,1,1)</f>
        <v>41173.81821759259</v>
      </c>
      <c r="U2615" s="19">
        <f>YEAR(S:S)</f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6">
        <f>(((I2616/60)/60)/24)+DATE(1970,1,1)</f>
        <v>41759.208333333336</v>
      </c>
      <c r="U2616" s="19">
        <f>YEAR(S:S)</f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6">
        <f>(((I2617/60)/60)/24)+DATE(1970,1,1)</f>
        <v>42490.5</v>
      </c>
      <c r="U2617" s="19">
        <f>YEAR(S:S)</f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6">
        <f>(((I2618/60)/60)/24)+DATE(1970,1,1)</f>
        <v>42241.99454861111</v>
      </c>
      <c r="U2618" s="19">
        <f>YEAR(S:S)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6">
        <f>(((I2619/60)/60)/24)+DATE(1970,1,1)</f>
        <v>41932.874432870369</v>
      </c>
      <c r="U2619" s="19">
        <f>YEAR(S:S)</f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6">
        <f>(((I2620/60)/60)/24)+DATE(1970,1,1)</f>
        <v>42339.834039351852</v>
      </c>
      <c r="U2620" s="19">
        <f>YEAR(S:S)</f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6">
        <f>(((I2621/60)/60)/24)+DATE(1970,1,1)</f>
        <v>42300.458333333328</v>
      </c>
      <c r="U2621" s="19">
        <f>YEAR(S:S)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6">
        <f>(((I2622/60)/60)/24)+DATE(1970,1,1)</f>
        <v>42288.041666666672</v>
      </c>
      <c r="U2622" s="19">
        <f>YEAR(S:S)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6">
        <f>(((I2623/60)/60)/24)+DATE(1970,1,1)</f>
        <v>42145.74754629629</v>
      </c>
      <c r="U2623" s="19">
        <f>YEAR(S:S)</f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6">
        <f>(((I2624/60)/60)/24)+DATE(1970,1,1)</f>
        <v>42734.74324074074</v>
      </c>
      <c r="U2624" s="19">
        <f>YEAR(S:S)</f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6">
        <f>(((I2625/60)/60)/24)+DATE(1970,1,1)</f>
        <v>42706.256550925929</v>
      </c>
      <c r="U2625" s="19">
        <f>YEAR(S:S)</f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6">
        <f>(((I2626/60)/60)/24)+DATE(1970,1,1)</f>
        <v>41165.42155092593</v>
      </c>
      <c r="U2626" s="19">
        <f>YEAR(S:S)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6">
        <f>(((I2627/60)/60)/24)+DATE(1970,1,1)</f>
        <v>42683.851944444439</v>
      </c>
      <c r="U2627" s="19">
        <f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6">
        <f>(((I2628/60)/60)/24)+DATE(1970,1,1)</f>
        <v>42158.628113425926</v>
      </c>
      <c r="U2628" s="19">
        <f>YEAR(S:S)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6">
        <f>(((I2629/60)/60)/24)+DATE(1970,1,1)</f>
        <v>42334.871076388896</v>
      </c>
      <c r="U2629" s="19">
        <f>YEAR(S:S)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6">
        <f>(((I2630/60)/60)/24)+DATE(1970,1,1)</f>
        <v>41973.966053240743</v>
      </c>
      <c r="U2630" s="19">
        <f>YEAR(S:S)</f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6">
        <f>(((I2631/60)/60)/24)+DATE(1970,1,1)</f>
        <v>42138.538449074069</v>
      </c>
      <c r="U2631" s="19">
        <f>YEAR(S:S)</f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6">
        <f>(((I2632/60)/60)/24)+DATE(1970,1,1)</f>
        <v>42551.416666666672</v>
      </c>
      <c r="U2632" s="19">
        <f>YEAR(S:S)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6">
        <f>(((I2633/60)/60)/24)+DATE(1970,1,1)</f>
        <v>42246.169293981482</v>
      </c>
      <c r="U2633" s="19">
        <f>YEAR(S:S)</f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6">
        <f>(((I2634/60)/60)/24)+DATE(1970,1,1)</f>
        <v>42519.061793981484</v>
      </c>
      <c r="U2634" s="19">
        <f>YEAR(S:S)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6">
        <f>(((I2635/60)/60)/24)+DATE(1970,1,1)</f>
        <v>41697.958333333336</v>
      </c>
      <c r="U2635" s="19">
        <f>YEAR(S:S)</f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6">
        <f>(((I2636/60)/60)/24)+DATE(1970,1,1)</f>
        <v>42642.656493055561</v>
      </c>
      <c r="U2636" s="19">
        <f>YEAR(S:S)</f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6">
        <f>(((I2637/60)/60)/24)+DATE(1970,1,1)</f>
        <v>42072.909270833334</v>
      </c>
      <c r="U2637" s="19">
        <f>YEAR(S:S)</f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6">
        <f>(((I2638/60)/60)/24)+DATE(1970,1,1)</f>
        <v>42659.041666666672</v>
      </c>
      <c r="U2638" s="19">
        <f>YEAR(S:S)</f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6">
        <f>(((I2639/60)/60)/24)+DATE(1970,1,1)</f>
        <v>42655.549479166672</v>
      </c>
      <c r="U2639" s="19">
        <f>YEAR(S:S)</f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6">
        <f>(((I2640/60)/60)/24)+DATE(1970,1,1)</f>
        <v>42019.913136574076</v>
      </c>
      <c r="U2640" s="19">
        <f>YEAR(S:S)</f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6">
        <f>(((I2641/60)/60)/24)+DATE(1970,1,1)</f>
        <v>42054.86513888889</v>
      </c>
      <c r="U2641" s="19">
        <f>YEAR(S:S)</f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6">
        <f>(((I2642/60)/60)/24)+DATE(1970,1,1)</f>
        <v>42163.160578703704</v>
      </c>
      <c r="U2642" s="19">
        <f>YEAR(S:S)</f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6">
        <f>(((I2643/60)/60)/24)+DATE(1970,1,1)</f>
        <v>41897.839583333334</v>
      </c>
      <c r="U2643" s="19">
        <f>YEAR(S:S)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6">
        <f>(((I2644/60)/60)/24)+DATE(1970,1,1)</f>
        <v>42566.289583333331</v>
      </c>
      <c r="U2644" s="19">
        <f>YEAR(S:S)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6">
        <f>(((I2645/60)/60)/24)+DATE(1970,1,1)</f>
        <v>42725.332638888889</v>
      </c>
      <c r="U2645" s="19">
        <f>YEAR(S:S)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6">
        <f>(((I2646/60)/60)/24)+DATE(1970,1,1)</f>
        <v>42804.792071759264</v>
      </c>
      <c r="U2646" s="19">
        <f>YEAR(S:S)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6">
        <f>(((I2647/60)/60)/24)+DATE(1970,1,1)</f>
        <v>41951.884293981479</v>
      </c>
      <c r="U2647" s="19">
        <f>YEAR(S:S)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6">
        <f>(((I2648/60)/60)/24)+DATE(1970,1,1)</f>
        <v>42256.313298611116</v>
      </c>
      <c r="U2648" s="19">
        <f>YEAR(S:S)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6">
        <f>(((I2649/60)/60)/24)+DATE(1970,1,1)</f>
        <v>42230.261793981481</v>
      </c>
      <c r="U2649" s="19">
        <f>YEAR(S:S)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6">
        <f>(((I2650/60)/60)/24)+DATE(1970,1,1)</f>
        <v>42438.714814814812</v>
      </c>
      <c r="U2650" s="19">
        <f>YEAR(S:S)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6">
        <f>(((I2651/60)/60)/24)+DATE(1970,1,1)</f>
        <v>42401.99700231482</v>
      </c>
      <c r="U2651" s="19">
        <f>YEAR(S:S)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6">
        <f>(((I2652/60)/60)/24)+DATE(1970,1,1)</f>
        <v>42725.624340277776</v>
      </c>
      <c r="U2652" s="19">
        <f>YEAR(S:S)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6">
        <f>(((I2653/60)/60)/24)+DATE(1970,1,1)</f>
        <v>42355.805659722217</v>
      </c>
      <c r="U2653" s="19">
        <f>YEAR(S:S)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6">
        <f>(((I2654/60)/60)/24)+DATE(1970,1,1)</f>
        <v>41983.158854166672</v>
      </c>
      <c r="U2654" s="19">
        <f>YEAR(S:S)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6">
        <f>(((I2655/60)/60)/24)+DATE(1970,1,1)</f>
        <v>41803.166666666664</v>
      </c>
      <c r="U2655" s="19">
        <f>YEAR(S:S)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6">
        <f>(((I2656/60)/60)/24)+DATE(1970,1,1)</f>
        <v>42115.559328703705</v>
      </c>
      <c r="U2656" s="19">
        <f>YEAR(S:S)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6">
        <f>(((I2657/60)/60)/24)+DATE(1970,1,1)</f>
        <v>42409.833333333328</v>
      </c>
      <c r="U2657" s="19">
        <f>YEAR(S:S)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6">
        <f>(((I2658/60)/60)/24)+DATE(1970,1,1)</f>
        <v>42806.791666666672</v>
      </c>
      <c r="U2658" s="19">
        <f>YEAR(S:S)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6">
        <f>(((I2659/60)/60)/24)+DATE(1970,1,1)</f>
        <v>42585.0625</v>
      </c>
      <c r="U2659" s="19">
        <f>YEAR(S:S)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6">
        <f>(((I2660/60)/60)/24)+DATE(1970,1,1)</f>
        <v>42581.884189814817</v>
      </c>
      <c r="U2660" s="19">
        <f>YEAR(S:S)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6">
        <f>(((I2661/60)/60)/24)+DATE(1970,1,1)</f>
        <v>42112.069560185191</v>
      </c>
      <c r="U2661" s="19">
        <f>YEAR(S:S)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6">
        <f>(((I2662/60)/60)/24)+DATE(1970,1,1)</f>
        <v>42332.754837962959</v>
      </c>
      <c r="U2662" s="19">
        <f>YEAR(S:S)</f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6">
        <f>(((I2663/60)/60)/24)+DATE(1970,1,1)</f>
        <v>41572.958449074074</v>
      </c>
      <c r="U2663" s="19">
        <f>YEAR(S:S)</f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6">
        <f>(((I2664/60)/60)/24)+DATE(1970,1,1)</f>
        <v>42237.746678240743</v>
      </c>
      <c r="U2664" s="19">
        <f>YEAR(S:S)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6">
        <f>(((I2665/60)/60)/24)+DATE(1970,1,1)</f>
        <v>42251.625</v>
      </c>
      <c r="U2665" s="19">
        <f>YEAR(S:S)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6">
        <f>(((I2666/60)/60)/24)+DATE(1970,1,1)</f>
        <v>42347.290972222225</v>
      </c>
      <c r="U2666" s="19">
        <f>YEAR(S:S)</f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6">
        <f>(((I2667/60)/60)/24)+DATE(1970,1,1)</f>
        <v>42128.895532407405</v>
      </c>
      <c r="U2667" s="19">
        <f>YEAR(S:S)</f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6">
        <f>(((I2668/60)/60)/24)+DATE(1970,1,1)</f>
        <v>42272.875</v>
      </c>
      <c r="U2668" s="19">
        <f>YEAR(S:S)</f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6">
        <f>(((I2669/60)/60)/24)+DATE(1970,1,1)</f>
        <v>42410.926111111112</v>
      </c>
      <c r="U2669" s="19">
        <f>YEAR(S:S)</f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6">
        <f>(((I2670/60)/60)/24)+DATE(1970,1,1)</f>
        <v>42317.60555555555</v>
      </c>
      <c r="U2670" s="19">
        <f>YEAR(S:S)</f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6">
        <f>(((I2671/60)/60)/24)+DATE(1970,1,1)</f>
        <v>42379.035833333335</v>
      </c>
      <c r="U2671" s="19">
        <f>YEAR(S:S)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6">
        <f>(((I2672/60)/60)/24)+DATE(1970,1,1)</f>
        <v>41849.020601851851</v>
      </c>
      <c r="U2672" s="19">
        <f>YEAR(S:S)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6">
        <f>(((I2673/60)/60)/24)+DATE(1970,1,1)</f>
        <v>41992.818055555559</v>
      </c>
      <c r="U2673" s="19">
        <f>YEAR(S:S)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6">
        <f>(((I2674/60)/60)/24)+DATE(1970,1,1)</f>
        <v>42366.25</v>
      </c>
      <c r="U2674" s="19">
        <f>YEAR(S:S)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6">
        <f>(((I2675/60)/60)/24)+DATE(1970,1,1)</f>
        <v>41941.947916666664</v>
      </c>
      <c r="U2675" s="19">
        <f>YEAR(S:S)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6">
        <f>(((I2676/60)/60)/24)+DATE(1970,1,1)</f>
        <v>42556.207638888889</v>
      </c>
      <c r="U2676" s="19">
        <f>YEAR(S:S)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6">
        <f>(((I2677/60)/60)/24)+DATE(1970,1,1)</f>
        <v>41953.899178240739</v>
      </c>
      <c r="U2677" s="19">
        <f>YEAR(S:S)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6">
        <f>(((I2678/60)/60)/24)+DATE(1970,1,1)</f>
        <v>42512.624699074076</v>
      </c>
      <c r="U2678" s="19">
        <f>YEAR(S:S)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6">
        <f>(((I2679/60)/60)/24)+DATE(1970,1,1)</f>
        <v>41823.029432870368</v>
      </c>
      <c r="U2679" s="19">
        <f>YEAR(S:S)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6">
        <f>(((I2680/60)/60)/24)+DATE(1970,1,1)</f>
        <v>42271.798206018517</v>
      </c>
      <c r="U2680" s="19">
        <f>YEAR(S:S)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6">
        <f>(((I2681/60)/60)/24)+DATE(1970,1,1)</f>
        <v>42063.001087962963</v>
      </c>
      <c r="U2681" s="19">
        <f>YEAR(S:S)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6">
        <f>(((I2682/60)/60)/24)+DATE(1970,1,1)</f>
        <v>42466.170034722221</v>
      </c>
      <c r="U2682" s="19">
        <f>YEAR(S:S)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6">
        <f>(((I2683/60)/60)/24)+DATE(1970,1,1)</f>
        <v>41830.895254629628</v>
      </c>
      <c r="U2683" s="19">
        <f>YEAR(S:S)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6">
        <f>(((I2684/60)/60)/24)+DATE(1970,1,1)</f>
        <v>41965.249305555553</v>
      </c>
      <c r="U2684" s="19">
        <f>YEAR(S:S)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6">
        <f>(((I2685/60)/60)/24)+DATE(1970,1,1)</f>
        <v>42064.75509259259</v>
      </c>
      <c r="U2685" s="19">
        <f>YEAR(S:S)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6">
        <f>(((I2686/60)/60)/24)+DATE(1970,1,1)</f>
        <v>41860.914641203701</v>
      </c>
      <c r="U2686" s="19">
        <f>YEAR(S:S)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6">
        <f>(((I2687/60)/60)/24)+DATE(1970,1,1)</f>
        <v>42121.654282407413</v>
      </c>
      <c r="U2687" s="19">
        <f>YEAR(S:S)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6">
        <f>(((I2688/60)/60)/24)+DATE(1970,1,1)</f>
        <v>41912.974803240737</v>
      </c>
      <c r="U2688" s="19">
        <f>YEAR(S:S)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6">
        <f>(((I2689/60)/60)/24)+DATE(1970,1,1)</f>
        <v>42184.64025462963</v>
      </c>
      <c r="U2689" s="19">
        <f>YEAR(S:S)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6">
        <f>(((I2690/60)/60)/24)+DATE(1970,1,1)</f>
        <v>42059.125</v>
      </c>
      <c r="U2690" s="19">
        <f>YEAR(S:S)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6">
        <f>(((I2691/60)/60)/24)+DATE(1970,1,1)</f>
        <v>42581.961689814809</v>
      </c>
      <c r="U2691" s="19">
        <f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6">
        <f>(((I2692/60)/60)/24)+DATE(1970,1,1)</f>
        <v>42158.105046296296</v>
      </c>
      <c r="U2692" s="19">
        <f>YEAR(S:S)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6">
        <f>(((I2693/60)/60)/24)+DATE(1970,1,1)</f>
        <v>42134.724039351851</v>
      </c>
      <c r="U2693" s="19">
        <f>YEAR(S:S)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6">
        <f>(((I2694/60)/60)/24)+DATE(1970,1,1)</f>
        <v>42088.292361111111</v>
      </c>
      <c r="U2694" s="19">
        <f>YEAR(S:S)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6">
        <f>(((I2695/60)/60)/24)+DATE(1970,1,1)</f>
        <v>41864.138495370367</v>
      </c>
      <c r="U2695" s="19">
        <f>YEAR(S:S)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6">
        <f>(((I2696/60)/60)/24)+DATE(1970,1,1)</f>
        <v>41908.140497685185</v>
      </c>
      <c r="U2696" s="19">
        <f>YEAR(S:S)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6">
        <f>(((I2697/60)/60)/24)+DATE(1970,1,1)</f>
        <v>42108.14025462963</v>
      </c>
      <c r="U2697" s="19">
        <f>YEAR(S:S)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6">
        <f>(((I2698/60)/60)/24)+DATE(1970,1,1)</f>
        <v>41998.844444444447</v>
      </c>
      <c r="U2698" s="19">
        <f>YEAR(S:S)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6">
        <f>(((I2699/60)/60)/24)+DATE(1970,1,1)</f>
        <v>42218.916666666672</v>
      </c>
      <c r="U2699" s="19">
        <f>YEAR(S:S)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6">
        <f>(((I2700/60)/60)/24)+DATE(1970,1,1)</f>
        <v>41817.898240740738</v>
      </c>
      <c r="U2700" s="19">
        <f>YEAR(S:S)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6">
        <f>(((I2701/60)/60)/24)+DATE(1970,1,1)</f>
        <v>41859.896562499998</v>
      </c>
      <c r="U2701" s="19">
        <f>YEAR(S:S)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6">
        <f>(((I2702/60)/60)/24)+DATE(1970,1,1)</f>
        <v>41900.87467592593</v>
      </c>
      <c r="U2702" s="19">
        <f>YEAR(S:S)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6">
        <f>(((I2703/60)/60)/24)+DATE(1970,1,1)</f>
        <v>42832.733032407406</v>
      </c>
      <c r="U2703" s="19">
        <f>YEAR(S:S)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6">
        <f>(((I2704/60)/60)/24)+DATE(1970,1,1)</f>
        <v>42830.760150462964</v>
      </c>
      <c r="U2704" s="19">
        <f>YEAR(S:S)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6">
        <f>(((I2705/60)/60)/24)+DATE(1970,1,1)</f>
        <v>42816.648495370369</v>
      </c>
      <c r="U2705" s="19">
        <f>YEAR(S:S)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6">
        <f>(((I2706/60)/60)/24)+DATE(1970,1,1)</f>
        <v>42830.820763888885</v>
      </c>
      <c r="U2706" s="19">
        <f>YEAR(S:S)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6">
        <f>(((I2707/60)/60)/24)+DATE(1970,1,1)</f>
        <v>42818.874513888892</v>
      </c>
      <c r="U2707" s="19">
        <f>YEAR(S:S)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6">
        <f>(((I2708/60)/60)/24)+DATE(1970,1,1)</f>
        <v>41928.290972222225</v>
      </c>
      <c r="U2708" s="19">
        <f>YEAR(S:S)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6">
        <f>(((I2709/60)/60)/24)+DATE(1970,1,1)</f>
        <v>41421.290972222225</v>
      </c>
      <c r="U2709" s="19">
        <f>YEAR(S:S)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6">
        <f>(((I2710/60)/60)/24)+DATE(1970,1,1)</f>
        <v>42572.698217592595</v>
      </c>
      <c r="U2710" s="19">
        <f>YEAR(S:S)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6">
        <f>(((I2711/60)/60)/24)+DATE(1970,1,1)</f>
        <v>42647.165972222225</v>
      </c>
      <c r="U2711" s="19">
        <f>YEAR(S:S)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6">
        <f>(((I2712/60)/60)/24)+DATE(1970,1,1)</f>
        <v>41860.083333333336</v>
      </c>
      <c r="U2712" s="19">
        <f>YEAR(S:S)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6">
        <f>(((I2713/60)/60)/24)+DATE(1970,1,1)</f>
        <v>41810.917361111111</v>
      </c>
      <c r="U2713" s="19">
        <f>YEAR(S:S)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6">
        <f>(((I2714/60)/60)/24)+DATE(1970,1,1)</f>
        <v>41468.75</v>
      </c>
      <c r="U2714" s="19">
        <f>YEAR(S:S)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6">
        <f>(((I2715/60)/60)/24)+DATE(1970,1,1)</f>
        <v>42362.653749999998</v>
      </c>
      <c r="U2715" s="19">
        <f>YEAR(S:S)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6">
        <f>(((I2716/60)/60)/24)+DATE(1970,1,1)</f>
        <v>42657.958333333328</v>
      </c>
      <c r="U2716" s="19">
        <f>YEAR(S:S)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6">
        <f>(((I2717/60)/60)/24)+DATE(1970,1,1)</f>
        <v>42421.398472222223</v>
      </c>
      <c r="U2717" s="19">
        <f>YEAR(S:S)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6">
        <f>(((I2718/60)/60)/24)+DATE(1970,1,1)</f>
        <v>42285.333252314813</v>
      </c>
      <c r="U2718" s="19">
        <f>YEAR(S:S)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6">
        <f>(((I2719/60)/60)/24)+DATE(1970,1,1)</f>
        <v>41979.956585648149</v>
      </c>
      <c r="U2719" s="19">
        <f>YEAR(S:S)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6">
        <f>(((I2720/60)/60)/24)+DATE(1970,1,1)</f>
        <v>42493.958333333328</v>
      </c>
      <c r="U2720" s="19">
        <f>YEAR(S:S)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6">
        <f>(((I2721/60)/60)/24)+DATE(1970,1,1)</f>
        <v>42477.989513888882</v>
      </c>
      <c r="U2721" s="19">
        <f>YEAR(S:S)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6">
        <f>(((I2722/60)/60)/24)+DATE(1970,1,1)</f>
        <v>42685.507557870369</v>
      </c>
      <c r="U2722" s="19">
        <f>YEAR(S:S)</f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6">
        <f>(((I2723/60)/60)/24)+DATE(1970,1,1)</f>
        <v>41523.791666666664</v>
      </c>
      <c r="U2723" s="19">
        <f>YEAR(S:S)</f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6">
        <f>(((I2724/60)/60)/24)+DATE(1970,1,1)</f>
        <v>42764.857094907406</v>
      </c>
      <c r="U2724" s="19">
        <f>YEAR(S:S)</f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6">
        <f>(((I2725/60)/60)/24)+DATE(1970,1,1)</f>
        <v>42004.880648148144</v>
      </c>
      <c r="U2725" s="19">
        <f>YEAR(S:S)</f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6">
        <f>(((I2726/60)/60)/24)+DATE(1970,1,1)</f>
        <v>42231.32707175926</v>
      </c>
      <c r="U2726" s="19">
        <f>YEAR(S:S)</f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6">
        <f>(((I2727/60)/60)/24)+DATE(1970,1,1)</f>
        <v>42795.744618055556</v>
      </c>
      <c r="U2727" s="19">
        <f>YEAR(S:S)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6">
        <f>(((I2728/60)/60)/24)+DATE(1970,1,1)</f>
        <v>42482.579988425925</v>
      </c>
      <c r="U2728" s="19">
        <f>YEAR(S:S)</f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6">
        <f>(((I2729/60)/60)/24)+DATE(1970,1,1)</f>
        <v>42223.676655092597</v>
      </c>
      <c r="U2729" s="19">
        <f>YEAR(S:S)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6">
        <f>(((I2730/60)/60)/24)+DATE(1970,1,1)</f>
        <v>42368.59993055556</v>
      </c>
      <c r="U2730" s="19">
        <f>YEAR(S:S)</f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6">
        <f>(((I2731/60)/60)/24)+DATE(1970,1,1)</f>
        <v>42125.240706018521</v>
      </c>
      <c r="U2731" s="19">
        <f>YEAR(S:S)</f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6">
        <f>(((I2732/60)/60)/24)+DATE(1970,1,1)</f>
        <v>41386.541377314818</v>
      </c>
      <c r="U2732" s="19">
        <f>YEAR(S:S)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6">
        <f>(((I2733/60)/60)/24)+DATE(1970,1,1)</f>
        <v>41930.166666666664</v>
      </c>
      <c r="U2733" s="19">
        <f>YEAR(S:S)</f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6">
        <f>(((I2734/60)/60)/24)+DATE(1970,1,1)</f>
        <v>41422</v>
      </c>
      <c r="U2734" s="19">
        <f>YEAR(S:S)</f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6">
        <f>(((I2735/60)/60)/24)+DATE(1970,1,1)</f>
        <v>42104.231180555551</v>
      </c>
      <c r="U2735" s="19">
        <f>YEAR(S:S)</f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6">
        <f>(((I2736/60)/60)/24)+DATE(1970,1,1)</f>
        <v>42656.915972222225</v>
      </c>
      <c r="U2736" s="19">
        <f>YEAR(S:S)</f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6">
        <f>(((I2737/60)/60)/24)+DATE(1970,1,1)</f>
        <v>41346.833333333336</v>
      </c>
      <c r="U2737" s="19">
        <f>YEAR(S:S)</f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6">
        <f>(((I2738/60)/60)/24)+DATE(1970,1,1)</f>
        <v>41752.666354166664</v>
      </c>
      <c r="U2738" s="19">
        <f>YEAR(S:S)</f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6">
        <f>(((I2739/60)/60)/24)+DATE(1970,1,1)</f>
        <v>41654.791666666664</v>
      </c>
      <c r="U2739" s="19">
        <f>YEAR(S:S)</f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6">
        <f>(((I2740/60)/60)/24)+DATE(1970,1,1)</f>
        <v>42680.143564814818</v>
      </c>
      <c r="U2740" s="19">
        <f>YEAR(S:S)</f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6">
        <f>(((I2741/60)/60)/24)+DATE(1970,1,1)</f>
        <v>41764.887928240743</v>
      </c>
      <c r="U2741" s="19">
        <f>YEAR(S:S)</f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6">
        <f>(((I2742/60)/60)/24)+DATE(1970,1,1)</f>
        <v>42074.99018518519</v>
      </c>
      <c r="U2742" s="19">
        <f>YEAR(S:S)</f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6">
        <f>(((I2743/60)/60)/24)+DATE(1970,1,1)</f>
        <v>41932.088194444441</v>
      </c>
      <c r="U2743" s="19">
        <f>YEAR(S:S)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6">
        <f>(((I2744/60)/60)/24)+DATE(1970,1,1)</f>
        <v>41044.719756944447</v>
      </c>
      <c r="U2744" s="19">
        <f>YEAR(S:S)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6">
        <f>(((I2745/60)/60)/24)+DATE(1970,1,1)</f>
        <v>42662.328784722224</v>
      </c>
      <c r="U2745" s="19">
        <f>YEAR(S:S)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6">
        <f>(((I2746/60)/60)/24)+DATE(1970,1,1)</f>
        <v>40968.062476851854</v>
      </c>
      <c r="U2746" s="19">
        <f>YEAR(S:S)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6">
        <f>(((I2747/60)/60)/24)+DATE(1970,1,1)</f>
        <v>41104.988055555557</v>
      </c>
      <c r="U2747" s="19">
        <f>YEAR(S:S)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6">
        <f>(((I2748/60)/60)/24)+DATE(1970,1,1)</f>
        <v>41880.781377314815</v>
      </c>
      <c r="U2748" s="19">
        <f>YEAR(S:S)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6">
        <f>(((I2749/60)/60)/24)+DATE(1970,1,1)</f>
        <v>41076.131944444445</v>
      </c>
      <c r="U2749" s="19">
        <f>YEAR(S:S)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6">
        <f>(((I2750/60)/60)/24)+DATE(1970,1,1)</f>
        <v>42615.7106712963</v>
      </c>
      <c r="U2750" s="19">
        <f>YEAR(S:S)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6">
        <f>(((I2751/60)/60)/24)+DATE(1970,1,1)</f>
        <v>42098.757372685184</v>
      </c>
      <c r="U2751" s="19">
        <f>YEAR(S:S)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6">
        <f>(((I2752/60)/60)/24)+DATE(1970,1,1)</f>
        <v>41090.833333333336</v>
      </c>
      <c r="U2752" s="19">
        <f>YEAR(S:S)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6">
        <f>(((I2753/60)/60)/24)+DATE(1970,1,1)</f>
        <v>41807.887060185189</v>
      </c>
      <c r="U2753" s="19">
        <f>YEAR(S:S)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6">
        <f>(((I2754/60)/60)/24)+DATE(1970,1,1)</f>
        <v>40895.765092592592</v>
      </c>
      <c r="U2754" s="19">
        <f>YEAR(S:S)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6">
        <f>(((I2755/60)/60)/24)+DATE(1970,1,1)</f>
        <v>41147.900729166664</v>
      </c>
      <c r="U2755" s="19">
        <f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6">
        <f>(((I2756/60)/60)/24)+DATE(1970,1,1)</f>
        <v>41893.636006944449</v>
      </c>
      <c r="U2756" s="19">
        <f>YEAR(S:S)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6">
        <f>(((I2757/60)/60)/24)+DATE(1970,1,1)</f>
        <v>42102.790821759263</v>
      </c>
      <c r="U2757" s="19">
        <f>YEAR(S:S)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6">
        <f>(((I2758/60)/60)/24)+DATE(1970,1,1)</f>
        <v>41650.90047453704</v>
      </c>
      <c r="U2758" s="19">
        <f>YEAR(S:S)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6">
        <f>(((I2759/60)/60)/24)+DATE(1970,1,1)</f>
        <v>42588.65662037037</v>
      </c>
      <c r="U2759" s="19">
        <f>YEAR(S:S)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6">
        <f>(((I2760/60)/60)/24)+DATE(1970,1,1)</f>
        <v>42653.441932870366</v>
      </c>
      <c r="U2760" s="19">
        <f>YEAR(S:S)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6">
        <f>(((I2761/60)/60)/24)+DATE(1970,1,1)</f>
        <v>42567.36650462963</v>
      </c>
      <c r="U2761" s="19">
        <f>YEAR(S:S)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6">
        <f>(((I2762/60)/60)/24)+DATE(1970,1,1)</f>
        <v>41445.461319444446</v>
      </c>
      <c r="U2762" s="19">
        <f>YEAR(S:S)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6">
        <f>(((I2763/60)/60)/24)+DATE(1970,1,1)</f>
        <v>41277.063576388886</v>
      </c>
      <c r="U2763" s="19">
        <f>YEAR(S:S)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6">
        <f>(((I2764/60)/60)/24)+DATE(1970,1,1)</f>
        <v>40986.995312500003</v>
      </c>
      <c r="U2764" s="19">
        <f>YEAR(S:S)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6">
        <f>(((I2765/60)/60)/24)+DATE(1970,1,1)</f>
        <v>41418.579675925925</v>
      </c>
      <c r="U2765" s="19">
        <f>YEAR(S:S)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6">
        <f>(((I2766/60)/60)/24)+DATE(1970,1,1)</f>
        <v>41059.791666666664</v>
      </c>
      <c r="U2766" s="19">
        <f>YEAR(S:S)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6">
        <f>(((I2767/60)/60)/24)+DATE(1970,1,1)</f>
        <v>41210.579027777778</v>
      </c>
      <c r="U2767" s="19">
        <f>YEAR(S:S)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6">
        <f>(((I2768/60)/60)/24)+DATE(1970,1,1)</f>
        <v>40766.668032407404</v>
      </c>
      <c r="U2768" s="19">
        <f>YEAR(S:S)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6">
        <f>(((I2769/60)/60)/24)+DATE(1970,1,1)</f>
        <v>42232.958912037036</v>
      </c>
      <c r="U2769" s="19">
        <f>YEAR(S:S)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6">
        <f>(((I2770/60)/60)/24)+DATE(1970,1,1)</f>
        <v>40997.573182870372</v>
      </c>
      <c r="U2770" s="19">
        <f>YEAR(S:S)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6">
        <f>(((I2771/60)/60)/24)+DATE(1970,1,1)</f>
        <v>41795.826273148145</v>
      </c>
      <c r="U2771" s="19">
        <f>YEAR(S:S)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6">
        <f>(((I2772/60)/60)/24)+DATE(1970,1,1)</f>
        <v>41716.663541666669</v>
      </c>
      <c r="U2772" s="19">
        <f>YEAR(S:S)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6">
        <f>(((I2773/60)/60)/24)+DATE(1970,1,1)</f>
        <v>41306.708333333336</v>
      </c>
      <c r="U2773" s="19">
        <f>YEAR(S:S)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6">
        <f>(((I2774/60)/60)/24)+DATE(1970,1,1)</f>
        <v>41552.869143518517</v>
      </c>
      <c r="U2774" s="19">
        <f>YEAR(S:S)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6">
        <f>(((I2775/60)/60)/24)+DATE(1970,1,1)</f>
        <v>42484.86482638889</v>
      </c>
      <c r="U2775" s="19">
        <f>YEAR(S:S)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6">
        <f>(((I2776/60)/60)/24)+DATE(1970,1,1)</f>
        <v>41341.126481481479</v>
      </c>
      <c r="U2776" s="19">
        <f>YEAR(S:S)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6">
        <f>(((I2777/60)/60)/24)+DATE(1970,1,1)</f>
        <v>40893.013356481482</v>
      </c>
      <c r="U2777" s="19">
        <f>YEAR(S:S)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6">
        <f>(((I2778/60)/60)/24)+DATE(1970,1,1)</f>
        <v>42167.297175925924</v>
      </c>
      <c r="U2778" s="19">
        <f>YEAR(S:S)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6">
        <f>(((I2779/60)/60)/24)+DATE(1970,1,1)</f>
        <v>42202.669027777782</v>
      </c>
      <c r="U2779" s="19">
        <f>YEAR(S:S)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6">
        <f>(((I2780/60)/60)/24)+DATE(1970,1,1)</f>
        <v>41876.978078703702</v>
      </c>
      <c r="U2780" s="19">
        <f>YEAR(S:S)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6">
        <f>(((I2781/60)/60)/24)+DATE(1970,1,1)</f>
        <v>42330.627557870372</v>
      </c>
      <c r="U2781" s="19">
        <f>YEAR(S:S)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6">
        <f>(((I2782/60)/60)/24)+DATE(1970,1,1)</f>
        <v>42804.447777777779</v>
      </c>
      <c r="U2782" s="19">
        <f>YEAR(S:S)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6">
        <f>(((I2783/60)/60)/24)+DATE(1970,1,1)</f>
        <v>42047.291666666672</v>
      </c>
      <c r="U2783" s="19">
        <f>YEAR(S:S)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6">
        <f>(((I2784/60)/60)/24)+DATE(1970,1,1)</f>
        <v>42052.207638888889</v>
      </c>
      <c r="U2784" s="19">
        <f>YEAR(S:S)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6">
        <f>(((I2785/60)/60)/24)+DATE(1970,1,1)</f>
        <v>42117.535254629634</v>
      </c>
      <c r="U2785" s="19">
        <f>YEAR(S:S)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6">
        <f>(((I2786/60)/60)/24)+DATE(1970,1,1)</f>
        <v>41941.787534722222</v>
      </c>
      <c r="U2786" s="19">
        <f>YEAR(S:S)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6">
        <f>(((I2787/60)/60)/24)+DATE(1970,1,1)</f>
        <v>42587.875</v>
      </c>
      <c r="U2787" s="19">
        <f>YEAR(S:S)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6">
        <f>(((I2788/60)/60)/24)+DATE(1970,1,1)</f>
        <v>41829.569212962961</v>
      </c>
      <c r="U2788" s="19">
        <f>YEAR(S:S)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6">
        <f>(((I2789/60)/60)/24)+DATE(1970,1,1)</f>
        <v>41838.198518518519</v>
      </c>
      <c r="U2789" s="19">
        <f>YEAR(S:S)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6">
        <f>(((I2790/60)/60)/24)+DATE(1970,1,1)</f>
        <v>42580.701886574068</v>
      </c>
      <c r="U2790" s="19">
        <f>YEAR(S:S)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6">
        <f>(((I2791/60)/60)/24)+DATE(1970,1,1)</f>
        <v>42075.166666666672</v>
      </c>
      <c r="U2791" s="19">
        <f>YEAR(S:S)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6">
        <f>(((I2792/60)/60)/24)+DATE(1970,1,1)</f>
        <v>42046.938692129625</v>
      </c>
      <c r="U2792" s="19">
        <f>YEAR(S:S)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6">
        <f>(((I2793/60)/60)/24)+DATE(1970,1,1)</f>
        <v>42622.166666666672</v>
      </c>
      <c r="U2793" s="19">
        <f>YEAR(S:S)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6">
        <f>(((I2794/60)/60)/24)+DATE(1970,1,1)</f>
        <v>42228.231006944443</v>
      </c>
      <c r="U2794" s="19">
        <f>YEAR(S:S)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6">
        <f>(((I2795/60)/60)/24)+DATE(1970,1,1)</f>
        <v>42206.419039351851</v>
      </c>
      <c r="U2795" s="19">
        <f>YEAR(S:S)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6">
        <f>(((I2796/60)/60)/24)+DATE(1970,1,1)</f>
        <v>42432.791666666672</v>
      </c>
      <c r="U2796" s="19">
        <f>YEAR(S:S)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6">
        <f>(((I2797/60)/60)/24)+DATE(1970,1,1)</f>
        <v>41796.958333333336</v>
      </c>
      <c r="U2797" s="19">
        <f>YEAR(S:S)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6">
        <f>(((I2798/60)/60)/24)+DATE(1970,1,1)</f>
        <v>41825.528101851851</v>
      </c>
      <c r="U2798" s="19">
        <f>YEAR(S:S)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6">
        <f>(((I2799/60)/60)/24)+DATE(1970,1,1)</f>
        <v>41828.94027777778</v>
      </c>
      <c r="U2799" s="19">
        <f>YEAR(S:S)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6">
        <f>(((I2800/60)/60)/24)+DATE(1970,1,1)</f>
        <v>42216.666666666672</v>
      </c>
      <c r="U2800" s="19">
        <f>YEAR(S:S)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6">
        <f>(((I2801/60)/60)/24)+DATE(1970,1,1)</f>
        <v>42538.666666666672</v>
      </c>
      <c r="U2801" s="19">
        <f>YEAR(S:S)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6">
        <f>(((I2802/60)/60)/24)+DATE(1970,1,1)</f>
        <v>42008.552847222221</v>
      </c>
      <c r="U2802" s="19">
        <f>YEAR(S:S)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6">
        <f>(((I2803/60)/60)/24)+DATE(1970,1,1)</f>
        <v>41922.458333333336</v>
      </c>
      <c r="U2803" s="19">
        <f>YEAR(S:S)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6">
        <f>(((I2804/60)/60)/24)+DATE(1970,1,1)</f>
        <v>42222.64707175926</v>
      </c>
      <c r="U2804" s="19">
        <f>YEAR(S:S)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6">
        <f>(((I2805/60)/60)/24)+DATE(1970,1,1)</f>
        <v>42201</v>
      </c>
      <c r="U2805" s="19">
        <f>YEAR(S:S)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6">
        <f>(((I2806/60)/60)/24)+DATE(1970,1,1)</f>
        <v>41911.453587962962</v>
      </c>
      <c r="U2806" s="19">
        <f>YEAR(S:S)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6">
        <f>(((I2807/60)/60)/24)+DATE(1970,1,1)</f>
        <v>42238.505474537036</v>
      </c>
      <c r="U2807" s="19">
        <f>YEAR(S:S)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6">
        <f>(((I2808/60)/60)/24)+DATE(1970,1,1)</f>
        <v>42221.458333333328</v>
      </c>
      <c r="U2808" s="19">
        <f>YEAR(S:S)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6">
        <f>(((I2809/60)/60)/24)+DATE(1970,1,1)</f>
        <v>42184.873124999998</v>
      </c>
      <c r="U2809" s="19">
        <f>YEAR(S:S)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6">
        <f>(((I2810/60)/60)/24)+DATE(1970,1,1)</f>
        <v>42238.84646990741</v>
      </c>
      <c r="U2810" s="19">
        <f>YEAR(S:S)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6">
        <f>(((I2811/60)/60)/24)+DATE(1970,1,1)</f>
        <v>42459.610416666663</v>
      </c>
      <c r="U2811" s="19">
        <f>YEAR(S:S)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6">
        <f>(((I2812/60)/60)/24)+DATE(1970,1,1)</f>
        <v>41791.165972222225</v>
      </c>
      <c r="U2812" s="19">
        <f>YEAR(S:S)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6">
        <f>(((I2813/60)/60)/24)+DATE(1970,1,1)</f>
        <v>42058.496562500004</v>
      </c>
      <c r="U2813" s="19">
        <f>YEAR(S:S)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6">
        <f>(((I2814/60)/60)/24)+DATE(1970,1,1)</f>
        <v>42100.166666666672</v>
      </c>
      <c r="U2814" s="19">
        <f>YEAR(S:S)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6">
        <f>(((I2815/60)/60)/24)+DATE(1970,1,1)</f>
        <v>42718.742604166662</v>
      </c>
      <c r="U2815" s="19">
        <f>YEAR(S:S)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6">
        <f>(((I2816/60)/60)/24)+DATE(1970,1,1)</f>
        <v>42133.399479166663</v>
      </c>
      <c r="U2816" s="19">
        <f>YEAR(S:S)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6">
        <f>(((I2817/60)/60)/24)+DATE(1970,1,1)</f>
        <v>42589.776724537034</v>
      </c>
      <c r="U2817" s="19">
        <f>YEAR(S:S)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6">
        <f>(((I2818/60)/60)/24)+DATE(1970,1,1)</f>
        <v>42218.666666666672</v>
      </c>
      <c r="U2818" s="19">
        <f>YEAR(S:S)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6">
        <f>(((I2819/60)/60)/24)+DATE(1970,1,1)</f>
        <v>42063.634976851856</v>
      </c>
      <c r="U2819" s="19">
        <f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6">
        <f>(((I2820/60)/60)/24)+DATE(1970,1,1)</f>
        <v>42270.598217592589</v>
      </c>
      <c r="U2820" s="19">
        <f>YEAR(S:S)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6">
        <f>(((I2821/60)/60)/24)+DATE(1970,1,1)</f>
        <v>42169.525567129633</v>
      </c>
      <c r="U2821" s="19">
        <f>YEAR(S:S)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6">
        <f>(((I2822/60)/60)/24)+DATE(1970,1,1)</f>
        <v>42426</v>
      </c>
      <c r="U2822" s="19">
        <f>YEAR(S:S)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6">
        <f>(((I2823/60)/60)/24)+DATE(1970,1,1)</f>
        <v>41905.922858796301</v>
      </c>
      <c r="U2823" s="19">
        <f>YEAR(S:S)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6">
        <f>(((I2824/60)/60)/24)+DATE(1970,1,1)</f>
        <v>42090.642268518524</v>
      </c>
      <c r="U2824" s="19">
        <f>YEAR(S:S)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6">
        <f>(((I2825/60)/60)/24)+DATE(1970,1,1)</f>
        <v>42094.957638888889</v>
      </c>
      <c r="U2825" s="19">
        <f>YEAR(S:S)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6">
        <f>(((I2826/60)/60)/24)+DATE(1970,1,1)</f>
        <v>42168.071527777778</v>
      </c>
      <c r="U2826" s="19">
        <f>YEAR(S:S)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6">
        <f>(((I2827/60)/60)/24)+DATE(1970,1,1)</f>
        <v>42342.792662037042</v>
      </c>
      <c r="U2827" s="19">
        <f>YEAR(S:S)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6">
        <f>(((I2828/60)/60)/24)+DATE(1970,1,1)</f>
        <v>42195.291666666672</v>
      </c>
      <c r="U2828" s="19">
        <f>YEAR(S:S)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6">
        <f>(((I2829/60)/60)/24)+DATE(1970,1,1)</f>
        <v>42524.6875</v>
      </c>
      <c r="U2829" s="19">
        <f>YEAR(S:S)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6">
        <f>(((I2830/60)/60)/24)+DATE(1970,1,1)</f>
        <v>42279.958333333328</v>
      </c>
      <c r="U2830" s="19">
        <f>YEAR(S:S)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6">
        <f>(((I2831/60)/60)/24)+DATE(1970,1,1)</f>
        <v>42523.434236111112</v>
      </c>
      <c r="U2831" s="19">
        <f>YEAR(S:S)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6">
        <f>(((I2832/60)/60)/24)+DATE(1970,1,1)</f>
        <v>41771.165972222225</v>
      </c>
      <c r="U2832" s="19">
        <f>YEAR(S:S)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6">
        <f>(((I2833/60)/60)/24)+DATE(1970,1,1)</f>
        <v>42201.824884259258</v>
      </c>
      <c r="U2833" s="19">
        <f>YEAR(S:S)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6">
        <f>(((I2834/60)/60)/24)+DATE(1970,1,1)</f>
        <v>41966.916666666672</v>
      </c>
      <c r="U2834" s="19">
        <f>YEAR(S:S)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6">
        <f>(((I2835/60)/60)/24)+DATE(1970,1,1)</f>
        <v>42288.083333333328</v>
      </c>
      <c r="U2835" s="19">
        <f>YEAR(S:S)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6">
        <f>(((I2836/60)/60)/24)+DATE(1970,1,1)</f>
        <v>42034.959837962961</v>
      </c>
      <c r="U2836" s="19">
        <f>YEAR(S:S)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6">
        <f>(((I2837/60)/60)/24)+DATE(1970,1,1)</f>
        <v>42343</v>
      </c>
      <c r="U2837" s="19">
        <f>YEAR(S:S)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6">
        <f>(((I2838/60)/60)/24)+DATE(1970,1,1)</f>
        <v>42784.207638888889</v>
      </c>
      <c r="U2838" s="19">
        <f>YEAR(S:S)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6">
        <f>(((I2839/60)/60)/24)+DATE(1970,1,1)</f>
        <v>42347.950046296297</v>
      </c>
      <c r="U2839" s="19">
        <f>YEAR(S:S)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6">
        <f>(((I2840/60)/60)/24)+DATE(1970,1,1)</f>
        <v>41864.916666666664</v>
      </c>
      <c r="U2840" s="19">
        <f>YEAR(S:S)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6">
        <f>(((I2841/60)/60)/24)+DATE(1970,1,1)</f>
        <v>41876.207638888889</v>
      </c>
      <c r="U2841" s="19">
        <f>YEAR(S:S)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6">
        <f>(((I2842/60)/60)/24)+DATE(1970,1,1)</f>
        <v>42081.708333333328</v>
      </c>
      <c r="U2842" s="19">
        <f>YEAR(S:S)</f>
        <v>2015</v>
      </c>
    </row>
    <row r="2843" spans="1:21" ht="48" x14ac:dyDescent="0.2">
      <c r="A2843">
        <v>2961</v>
      </c>
      <c r="B2843" s="3" t="s">
        <v>2961</v>
      </c>
      <c r="C2843" s="3" t="s">
        <v>7071</v>
      </c>
      <c r="D2843" s="6">
        <v>5000</v>
      </c>
      <c r="E2843" s="8">
        <v>5481</v>
      </c>
      <c r="F2843" t="s">
        <v>8218</v>
      </c>
      <c r="G2843" t="s">
        <v>8223</v>
      </c>
      <c r="H2843" t="s">
        <v>8245</v>
      </c>
      <c r="I2843">
        <v>1427342400</v>
      </c>
      <c r="J2843">
        <v>1424927159</v>
      </c>
      <c r="K2843" t="b">
        <v>0</v>
      </c>
      <c r="L2843">
        <v>108</v>
      </c>
      <c r="M2843" t="b">
        <v>1</v>
      </c>
      <c r="N2843" t="s">
        <v>8269</v>
      </c>
      <c r="O2843">
        <f>ROUND(E2843/D2843*100,0)</f>
        <v>110</v>
      </c>
      <c r="P2843">
        <f>IFERROR(ROUND(E2843/L2843,2),0)</f>
        <v>50.75</v>
      </c>
      <c r="Q2843" s="10" t="s">
        <v>8315</v>
      </c>
      <c r="R2843" t="s">
        <v>8316</v>
      </c>
      <c r="S2843" s="15">
        <f>(((J2843/60)/60)/24)+DATE(1970,1,1)</f>
        <v>42061.212488425925</v>
      </c>
      <c r="T2843" s="16">
        <f>(((I2843/60)/60)/24)+DATE(1970,1,1)</f>
        <v>42089.166666666672</v>
      </c>
      <c r="U2843" s="19">
        <f>YEAR(S:S)</f>
        <v>2015</v>
      </c>
    </row>
    <row r="2844" spans="1:21" ht="48" x14ac:dyDescent="0.2">
      <c r="A2844">
        <v>2962</v>
      </c>
      <c r="B2844" s="3" t="s">
        <v>2962</v>
      </c>
      <c r="C2844" s="3" t="s">
        <v>7072</v>
      </c>
      <c r="D2844" s="6">
        <v>1000</v>
      </c>
      <c r="E2844" s="8">
        <v>1218</v>
      </c>
      <c r="F2844" t="s">
        <v>8218</v>
      </c>
      <c r="G2844" t="s">
        <v>8223</v>
      </c>
      <c r="H2844" t="s">
        <v>8245</v>
      </c>
      <c r="I2844">
        <v>1425193140</v>
      </c>
      <c r="J2844">
        <v>1422769906</v>
      </c>
      <c r="K2844" t="b">
        <v>0</v>
      </c>
      <c r="L2844">
        <v>20</v>
      </c>
      <c r="M2844" t="b">
        <v>1</v>
      </c>
      <c r="N2844" t="s">
        <v>8269</v>
      </c>
      <c r="O2844">
        <f>ROUND(E2844/D2844*100,0)</f>
        <v>122</v>
      </c>
      <c r="P2844">
        <f>IFERROR(ROUND(E2844/L2844,2),0)</f>
        <v>60.9</v>
      </c>
      <c r="Q2844" s="10" t="s">
        <v>8315</v>
      </c>
      <c r="R2844" t="s">
        <v>8316</v>
      </c>
      <c r="S2844" s="15">
        <f>(((J2844/60)/60)/24)+DATE(1970,1,1)</f>
        <v>42036.24428240741</v>
      </c>
      <c r="T2844" s="16">
        <f>(((I2844/60)/60)/24)+DATE(1970,1,1)</f>
        <v>42064.290972222225</v>
      </c>
      <c r="U2844" s="19">
        <f>YEAR(S:S)</f>
        <v>2015</v>
      </c>
    </row>
    <row r="2845" spans="1:21" ht="64" x14ac:dyDescent="0.2">
      <c r="A2845">
        <v>2963</v>
      </c>
      <c r="B2845" s="3" t="s">
        <v>2963</v>
      </c>
      <c r="C2845" s="3" t="s">
        <v>7073</v>
      </c>
      <c r="D2845" s="6">
        <v>10000</v>
      </c>
      <c r="E2845" s="8">
        <v>10685</v>
      </c>
      <c r="F2845" t="s">
        <v>8218</v>
      </c>
      <c r="G2845" t="s">
        <v>8223</v>
      </c>
      <c r="H2845" t="s">
        <v>8245</v>
      </c>
      <c r="I2845">
        <v>1435835824</v>
      </c>
      <c r="J2845">
        <v>1433243824</v>
      </c>
      <c r="K2845" t="b">
        <v>0</v>
      </c>
      <c r="L2845">
        <v>98</v>
      </c>
      <c r="M2845" t="b">
        <v>1</v>
      </c>
      <c r="N2845" t="s">
        <v>8269</v>
      </c>
      <c r="O2845">
        <f>ROUND(E2845/D2845*100,0)</f>
        <v>107</v>
      </c>
      <c r="P2845">
        <f>IFERROR(ROUND(E2845/L2845,2),0)</f>
        <v>109.03</v>
      </c>
      <c r="Q2845" s="10" t="s">
        <v>8315</v>
      </c>
      <c r="R2845" t="s">
        <v>8316</v>
      </c>
      <c r="S2845" s="15">
        <f>(((J2845/60)/60)/24)+DATE(1970,1,1)</f>
        <v>42157.470185185186</v>
      </c>
      <c r="T2845" s="16">
        <f>(((I2845/60)/60)/24)+DATE(1970,1,1)</f>
        <v>42187.470185185186</v>
      </c>
      <c r="U2845" s="19">
        <f>YEAR(S:S)</f>
        <v>2015</v>
      </c>
    </row>
    <row r="2846" spans="1:21" ht="48" x14ac:dyDescent="0.2">
      <c r="A2846">
        <v>2964</v>
      </c>
      <c r="B2846" s="3" t="s">
        <v>2964</v>
      </c>
      <c r="C2846" s="3" t="s">
        <v>7074</v>
      </c>
      <c r="D2846" s="6">
        <v>5000</v>
      </c>
      <c r="E2846" s="8">
        <v>5035.6899999999996</v>
      </c>
      <c r="F2846" t="s">
        <v>8218</v>
      </c>
      <c r="G2846" t="s">
        <v>8223</v>
      </c>
      <c r="H2846" t="s">
        <v>8245</v>
      </c>
      <c r="I2846">
        <v>1407360720</v>
      </c>
      <c r="J2846">
        <v>1404769819</v>
      </c>
      <c r="K2846" t="b">
        <v>0</v>
      </c>
      <c r="L2846">
        <v>196</v>
      </c>
      <c r="M2846" t="b">
        <v>1</v>
      </c>
      <c r="N2846" t="s">
        <v>8269</v>
      </c>
      <c r="O2846">
        <f>ROUND(E2846/D2846*100,0)</f>
        <v>101</v>
      </c>
      <c r="P2846">
        <f>IFERROR(ROUND(E2846/L2846,2),0)</f>
        <v>25.69</v>
      </c>
      <c r="Q2846" s="10" t="s">
        <v>8315</v>
      </c>
      <c r="R2846" t="s">
        <v>8316</v>
      </c>
      <c r="S2846" s="15">
        <f>(((J2846/60)/60)/24)+DATE(1970,1,1)</f>
        <v>41827.909942129627</v>
      </c>
      <c r="T2846" s="16">
        <f>(((I2846/60)/60)/24)+DATE(1970,1,1)</f>
        <v>41857.897222222222</v>
      </c>
      <c r="U2846" s="19">
        <f>YEAR(S:S)</f>
        <v>2014</v>
      </c>
    </row>
    <row r="2847" spans="1:21" ht="48" x14ac:dyDescent="0.2">
      <c r="A2847">
        <v>2965</v>
      </c>
      <c r="B2847" s="3" t="s">
        <v>2965</v>
      </c>
      <c r="C2847" s="3" t="s">
        <v>7075</v>
      </c>
      <c r="D2847" s="6">
        <v>1500</v>
      </c>
      <c r="E2847" s="8">
        <v>1635</v>
      </c>
      <c r="F2847" t="s">
        <v>8218</v>
      </c>
      <c r="G2847" t="s">
        <v>8223</v>
      </c>
      <c r="H2847" t="s">
        <v>8245</v>
      </c>
      <c r="I2847">
        <v>1436290233</v>
      </c>
      <c r="J2847">
        <v>1433698233</v>
      </c>
      <c r="K2847" t="b">
        <v>0</v>
      </c>
      <c r="L2847">
        <v>39</v>
      </c>
      <c r="M2847" t="b">
        <v>1</v>
      </c>
      <c r="N2847" t="s">
        <v>8269</v>
      </c>
      <c r="O2847">
        <f>ROUND(E2847/D2847*100,0)</f>
        <v>109</v>
      </c>
      <c r="P2847">
        <f>IFERROR(ROUND(E2847/L2847,2),0)</f>
        <v>41.92</v>
      </c>
      <c r="Q2847" s="10" t="s">
        <v>8315</v>
      </c>
      <c r="R2847" t="s">
        <v>8316</v>
      </c>
      <c r="S2847" s="15">
        <f>(((J2847/60)/60)/24)+DATE(1970,1,1)</f>
        <v>42162.729548611111</v>
      </c>
      <c r="T2847" s="16">
        <f>(((I2847/60)/60)/24)+DATE(1970,1,1)</f>
        <v>42192.729548611111</v>
      </c>
      <c r="U2847" s="19">
        <f>YEAR(S:S)</f>
        <v>2015</v>
      </c>
    </row>
    <row r="2848" spans="1:21" ht="48" x14ac:dyDescent="0.2">
      <c r="A2848">
        <v>2966</v>
      </c>
      <c r="B2848" s="3" t="s">
        <v>2966</v>
      </c>
      <c r="C2848" s="3" t="s">
        <v>7076</v>
      </c>
      <c r="D2848" s="6">
        <v>10000</v>
      </c>
      <c r="E2848" s="8">
        <v>11363</v>
      </c>
      <c r="F2848" t="s">
        <v>8218</v>
      </c>
      <c r="G2848" t="s">
        <v>8223</v>
      </c>
      <c r="H2848" t="s">
        <v>8245</v>
      </c>
      <c r="I2848">
        <v>1442425412</v>
      </c>
      <c r="J2848">
        <v>1439833412</v>
      </c>
      <c r="K2848" t="b">
        <v>0</v>
      </c>
      <c r="L2848">
        <v>128</v>
      </c>
      <c r="M2848" t="b">
        <v>1</v>
      </c>
      <c r="N2848" t="s">
        <v>8269</v>
      </c>
      <c r="O2848">
        <f>ROUND(E2848/D2848*100,0)</f>
        <v>114</v>
      </c>
      <c r="P2848">
        <f>IFERROR(ROUND(E2848/L2848,2),0)</f>
        <v>88.77</v>
      </c>
      <c r="Q2848" s="10" t="s">
        <v>8315</v>
      </c>
      <c r="R2848" t="s">
        <v>8316</v>
      </c>
      <c r="S2848" s="15">
        <f>(((J2848/60)/60)/24)+DATE(1970,1,1)</f>
        <v>42233.738564814819</v>
      </c>
      <c r="T2848" s="16">
        <f>(((I2848/60)/60)/24)+DATE(1970,1,1)</f>
        <v>42263.738564814819</v>
      </c>
      <c r="U2848" s="19">
        <f>YEAR(S:S)</f>
        <v>2015</v>
      </c>
    </row>
    <row r="2849" spans="1:21" ht="48" x14ac:dyDescent="0.2">
      <c r="A2849">
        <v>2967</v>
      </c>
      <c r="B2849" s="3" t="s">
        <v>2967</v>
      </c>
      <c r="C2849" s="3" t="s">
        <v>7077</v>
      </c>
      <c r="D2849" s="6">
        <v>5000</v>
      </c>
      <c r="E2849" s="8">
        <v>5696</v>
      </c>
      <c r="F2849" t="s">
        <v>8218</v>
      </c>
      <c r="G2849" t="s">
        <v>8223</v>
      </c>
      <c r="H2849" t="s">
        <v>8245</v>
      </c>
      <c r="I2849">
        <v>1425872692</v>
      </c>
      <c r="J2849">
        <v>1423284292</v>
      </c>
      <c r="K2849" t="b">
        <v>0</v>
      </c>
      <c r="L2849">
        <v>71</v>
      </c>
      <c r="M2849" t="b">
        <v>1</v>
      </c>
      <c r="N2849" t="s">
        <v>8269</v>
      </c>
      <c r="O2849">
        <f>ROUND(E2849/D2849*100,0)</f>
        <v>114</v>
      </c>
      <c r="P2849">
        <f>IFERROR(ROUND(E2849/L2849,2),0)</f>
        <v>80.23</v>
      </c>
      <c r="Q2849" s="10" t="s">
        <v>8315</v>
      </c>
      <c r="R2849" t="s">
        <v>8316</v>
      </c>
      <c r="S2849" s="15">
        <f>(((J2849/60)/60)/24)+DATE(1970,1,1)</f>
        <v>42042.197824074072</v>
      </c>
      <c r="T2849" s="16">
        <f>(((I2849/60)/60)/24)+DATE(1970,1,1)</f>
        <v>42072.156157407408</v>
      </c>
      <c r="U2849" s="19">
        <f>YEAR(S:S)</f>
        <v>2015</v>
      </c>
    </row>
    <row r="2850" spans="1:21" ht="32" x14ac:dyDescent="0.2">
      <c r="A2850">
        <v>2968</v>
      </c>
      <c r="B2850" s="3" t="s">
        <v>2968</v>
      </c>
      <c r="C2850" s="3" t="s">
        <v>7078</v>
      </c>
      <c r="D2850" s="6">
        <v>3500</v>
      </c>
      <c r="E2850" s="8">
        <v>3710</v>
      </c>
      <c r="F2850" t="s">
        <v>8218</v>
      </c>
      <c r="G2850" t="s">
        <v>8223</v>
      </c>
      <c r="H2850" t="s">
        <v>8245</v>
      </c>
      <c r="I2850">
        <v>1471406340</v>
      </c>
      <c r="J2850">
        <v>1470227660</v>
      </c>
      <c r="K2850" t="b">
        <v>0</v>
      </c>
      <c r="L2850">
        <v>47</v>
      </c>
      <c r="M2850" t="b">
        <v>1</v>
      </c>
      <c r="N2850" t="s">
        <v>8269</v>
      </c>
      <c r="O2850">
        <f>ROUND(E2850/D2850*100,0)</f>
        <v>106</v>
      </c>
      <c r="P2850">
        <f>IFERROR(ROUND(E2850/L2850,2),0)</f>
        <v>78.94</v>
      </c>
      <c r="Q2850" s="10" t="s">
        <v>8315</v>
      </c>
      <c r="R2850" t="s">
        <v>8316</v>
      </c>
      <c r="S2850" s="15">
        <f>(((J2850/60)/60)/24)+DATE(1970,1,1)</f>
        <v>42585.523842592593</v>
      </c>
      <c r="T2850" s="16">
        <f>(((I2850/60)/60)/24)+DATE(1970,1,1)</f>
        <v>42599.165972222225</v>
      </c>
      <c r="U2850" s="19">
        <f>YEAR(S:S)</f>
        <v>2016</v>
      </c>
    </row>
    <row r="2851" spans="1:21" ht="48" x14ac:dyDescent="0.2">
      <c r="A2851">
        <v>2969</v>
      </c>
      <c r="B2851" s="3" t="s">
        <v>2969</v>
      </c>
      <c r="C2851" s="3" t="s">
        <v>7079</v>
      </c>
      <c r="D2851" s="6">
        <v>1000</v>
      </c>
      <c r="E2851" s="8">
        <v>1625</v>
      </c>
      <c r="F2851" t="s">
        <v>8218</v>
      </c>
      <c r="G2851" t="s">
        <v>8228</v>
      </c>
      <c r="H2851" t="s">
        <v>8250</v>
      </c>
      <c r="I2851">
        <v>1430693460</v>
      </c>
      <c r="J2851">
        <v>1428087153</v>
      </c>
      <c r="K2851" t="b">
        <v>0</v>
      </c>
      <c r="L2851">
        <v>17</v>
      </c>
      <c r="M2851" t="b">
        <v>1</v>
      </c>
      <c r="N2851" t="s">
        <v>8269</v>
      </c>
      <c r="O2851">
        <f>ROUND(E2851/D2851*100,0)</f>
        <v>163</v>
      </c>
      <c r="P2851">
        <f>IFERROR(ROUND(E2851/L2851,2),0)</f>
        <v>95.59</v>
      </c>
      <c r="Q2851" s="10" t="s">
        <v>8315</v>
      </c>
      <c r="R2851" t="s">
        <v>8316</v>
      </c>
      <c r="S2851" s="15">
        <f>(((J2851/60)/60)/24)+DATE(1970,1,1)</f>
        <v>42097.786493055552</v>
      </c>
      <c r="T2851" s="16">
        <f>(((I2851/60)/60)/24)+DATE(1970,1,1)</f>
        <v>42127.952083333337</v>
      </c>
      <c r="U2851" s="19">
        <f>YEAR(S:S)</f>
        <v>2015</v>
      </c>
    </row>
    <row r="2852" spans="1:21" ht="48" x14ac:dyDescent="0.2">
      <c r="A2852">
        <v>2970</v>
      </c>
      <c r="B2852" s="3" t="s">
        <v>2970</v>
      </c>
      <c r="C2852" s="3" t="s">
        <v>7080</v>
      </c>
      <c r="D2852" s="6">
        <v>6000</v>
      </c>
      <c r="E2852" s="8">
        <v>6360</v>
      </c>
      <c r="F2852" t="s">
        <v>8218</v>
      </c>
      <c r="G2852" t="s">
        <v>8223</v>
      </c>
      <c r="H2852" t="s">
        <v>8245</v>
      </c>
      <c r="I2852">
        <v>1405699451</v>
      </c>
      <c r="J2852">
        <v>1403107451</v>
      </c>
      <c r="K2852" t="b">
        <v>0</v>
      </c>
      <c r="L2852">
        <v>91</v>
      </c>
      <c r="M2852" t="b">
        <v>1</v>
      </c>
      <c r="N2852" t="s">
        <v>8269</v>
      </c>
      <c r="O2852">
        <f>ROUND(E2852/D2852*100,0)</f>
        <v>106</v>
      </c>
      <c r="P2852">
        <f>IFERROR(ROUND(E2852/L2852,2),0)</f>
        <v>69.89</v>
      </c>
      <c r="Q2852" s="10" t="s">
        <v>8315</v>
      </c>
      <c r="R2852" t="s">
        <v>8316</v>
      </c>
      <c r="S2852" s="15">
        <f>(((J2852/60)/60)/24)+DATE(1970,1,1)</f>
        <v>41808.669571759259</v>
      </c>
      <c r="T2852" s="16">
        <f>(((I2852/60)/60)/24)+DATE(1970,1,1)</f>
        <v>41838.669571759259</v>
      </c>
      <c r="U2852" s="19">
        <f>YEAR(S:S)</f>
        <v>2014</v>
      </c>
    </row>
    <row r="2853" spans="1:21" ht="48" x14ac:dyDescent="0.2">
      <c r="A2853">
        <v>2971</v>
      </c>
      <c r="B2853" s="3" t="s">
        <v>2971</v>
      </c>
      <c r="C2853" s="3" t="s">
        <v>7081</v>
      </c>
      <c r="D2853" s="6">
        <v>3200</v>
      </c>
      <c r="E2853" s="8">
        <v>3205</v>
      </c>
      <c r="F2853" t="s">
        <v>8218</v>
      </c>
      <c r="G2853" t="s">
        <v>8223</v>
      </c>
      <c r="H2853" t="s">
        <v>8245</v>
      </c>
      <c r="I2853">
        <v>1409500078</v>
      </c>
      <c r="J2853">
        <v>1406908078</v>
      </c>
      <c r="K2853" t="b">
        <v>0</v>
      </c>
      <c r="L2853">
        <v>43</v>
      </c>
      <c r="M2853" t="b">
        <v>1</v>
      </c>
      <c r="N2853" t="s">
        <v>8269</v>
      </c>
      <c r="O2853">
        <f>ROUND(E2853/D2853*100,0)</f>
        <v>100</v>
      </c>
      <c r="P2853">
        <f>IFERROR(ROUND(E2853/L2853,2),0)</f>
        <v>74.53</v>
      </c>
      <c r="Q2853" s="10" t="s">
        <v>8315</v>
      </c>
      <c r="R2853" t="s">
        <v>8316</v>
      </c>
      <c r="S2853" s="15">
        <f>(((J2853/60)/60)/24)+DATE(1970,1,1)</f>
        <v>41852.658310185187</v>
      </c>
      <c r="T2853" s="16">
        <f>(((I2853/60)/60)/24)+DATE(1970,1,1)</f>
        <v>41882.658310185187</v>
      </c>
      <c r="U2853" s="19">
        <f>YEAR(S:S)</f>
        <v>2014</v>
      </c>
    </row>
    <row r="2854" spans="1:21" ht="32" x14ac:dyDescent="0.2">
      <c r="A2854">
        <v>2972</v>
      </c>
      <c r="B2854" s="3" t="s">
        <v>2972</v>
      </c>
      <c r="C2854" s="3" t="s">
        <v>7082</v>
      </c>
      <c r="D2854" s="6">
        <v>2000</v>
      </c>
      <c r="E2854" s="8">
        <v>2107</v>
      </c>
      <c r="F2854" t="s">
        <v>8218</v>
      </c>
      <c r="G2854" t="s">
        <v>8223</v>
      </c>
      <c r="H2854" t="s">
        <v>8245</v>
      </c>
      <c r="I2854">
        <v>1480899600</v>
      </c>
      <c r="J2854">
        <v>1479609520</v>
      </c>
      <c r="K2854" t="b">
        <v>0</v>
      </c>
      <c r="L2854">
        <v>17</v>
      </c>
      <c r="M2854" t="b">
        <v>1</v>
      </c>
      <c r="N2854" t="s">
        <v>8269</v>
      </c>
      <c r="O2854">
        <f>ROUND(E2854/D2854*100,0)</f>
        <v>105</v>
      </c>
      <c r="P2854">
        <f>IFERROR(ROUND(E2854/L2854,2),0)</f>
        <v>123.94</v>
      </c>
      <c r="Q2854" s="10" t="s">
        <v>8315</v>
      </c>
      <c r="R2854" t="s">
        <v>8316</v>
      </c>
      <c r="S2854" s="15">
        <f>(((J2854/60)/60)/24)+DATE(1970,1,1)</f>
        <v>42694.110185185185</v>
      </c>
      <c r="T2854" s="16">
        <f>(((I2854/60)/60)/24)+DATE(1970,1,1)</f>
        <v>42709.041666666672</v>
      </c>
      <c r="U2854" s="19">
        <f>YEAR(S:S)</f>
        <v>2016</v>
      </c>
    </row>
    <row r="2855" spans="1:21" ht="48" x14ac:dyDescent="0.2">
      <c r="A2855">
        <v>2973</v>
      </c>
      <c r="B2855" s="3" t="s">
        <v>2973</v>
      </c>
      <c r="C2855" s="3" t="s">
        <v>7083</v>
      </c>
      <c r="D2855" s="6">
        <v>5000</v>
      </c>
      <c r="E2855" s="8">
        <v>8740</v>
      </c>
      <c r="F2855" t="s">
        <v>8218</v>
      </c>
      <c r="G2855" t="s">
        <v>8223</v>
      </c>
      <c r="H2855" t="s">
        <v>8245</v>
      </c>
      <c r="I2855">
        <v>1451620800</v>
      </c>
      <c r="J2855">
        <v>1449171508</v>
      </c>
      <c r="K2855" t="b">
        <v>0</v>
      </c>
      <c r="L2855">
        <v>33</v>
      </c>
      <c r="M2855" t="b">
        <v>1</v>
      </c>
      <c r="N2855" t="s">
        <v>8269</v>
      </c>
      <c r="O2855">
        <f>ROUND(E2855/D2855*100,0)</f>
        <v>175</v>
      </c>
      <c r="P2855">
        <f>IFERROR(ROUND(E2855/L2855,2),0)</f>
        <v>264.85000000000002</v>
      </c>
      <c r="Q2855" s="10" t="s">
        <v>8315</v>
      </c>
      <c r="R2855" t="s">
        <v>8316</v>
      </c>
      <c r="S2855" s="15">
        <f>(((J2855/60)/60)/24)+DATE(1970,1,1)</f>
        <v>42341.818379629629</v>
      </c>
      <c r="T2855" s="16">
        <f>(((I2855/60)/60)/24)+DATE(1970,1,1)</f>
        <v>42370.166666666672</v>
      </c>
      <c r="U2855" s="19">
        <f>YEAR(S:S)</f>
        <v>2015</v>
      </c>
    </row>
    <row r="2856" spans="1:21" ht="48" x14ac:dyDescent="0.2">
      <c r="A2856">
        <v>2974</v>
      </c>
      <c r="B2856" s="3" t="s">
        <v>2974</v>
      </c>
      <c r="C2856" s="3" t="s">
        <v>7084</v>
      </c>
      <c r="D2856" s="6">
        <v>5000</v>
      </c>
      <c r="E2856" s="8">
        <v>5100</v>
      </c>
      <c r="F2856" t="s">
        <v>8218</v>
      </c>
      <c r="G2856" t="s">
        <v>8223</v>
      </c>
      <c r="H2856" t="s">
        <v>8245</v>
      </c>
      <c r="I2856">
        <v>1411695300</v>
      </c>
      <c r="J2856">
        <v>1409275671</v>
      </c>
      <c r="K2856" t="b">
        <v>0</v>
      </c>
      <c r="L2856">
        <v>87</v>
      </c>
      <c r="M2856" t="b">
        <v>1</v>
      </c>
      <c r="N2856" t="s">
        <v>8269</v>
      </c>
      <c r="O2856">
        <f>ROUND(E2856/D2856*100,0)</f>
        <v>102</v>
      </c>
      <c r="P2856">
        <f>IFERROR(ROUND(E2856/L2856,2),0)</f>
        <v>58.62</v>
      </c>
      <c r="Q2856" s="10" t="s">
        <v>8315</v>
      </c>
      <c r="R2856" t="s">
        <v>8316</v>
      </c>
      <c r="S2856" s="15">
        <f>(((J2856/60)/60)/24)+DATE(1970,1,1)</f>
        <v>41880.061006944445</v>
      </c>
      <c r="T2856" s="16">
        <f>(((I2856/60)/60)/24)+DATE(1970,1,1)</f>
        <v>41908.065972222219</v>
      </c>
      <c r="U2856" s="19">
        <f>YEAR(S:S)</f>
        <v>2014</v>
      </c>
    </row>
    <row r="2857" spans="1:21" ht="48" x14ac:dyDescent="0.2">
      <c r="A2857">
        <v>2975</v>
      </c>
      <c r="B2857" s="3" t="s">
        <v>2975</v>
      </c>
      <c r="C2857" s="3" t="s">
        <v>7085</v>
      </c>
      <c r="D2857" s="6">
        <v>8000</v>
      </c>
      <c r="E2857" s="8">
        <v>8010</v>
      </c>
      <c r="F2857" t="s">
        <v>8218</v>
      </c>
      <c r="G2857" t="s">
        <v>8223</v>
      </c>
      <c r="H2857" t="s">
        <v>8245</v>
      </c>
      <c r="I2857">
        <v>1417057200</v>
      </c>
      <c r="J2857">
        <v>1414599886</v>
      </c>
      <c r="K2857" t="b">
        <v>0</v>
      </c>
      <c r="L2857">
        <v>113</v>
      </c>
      <c r="M2857" t="b">
        <v>1</v>
      </c>
      <c r="N2857" t="s">
        <v>8269</v>
      </c>
      <c r="O2857">
        <f>ROUND(E2857/D2857*100,0)</f>
        <v>100</v>
      </c>
      <c r="P2857">
        <f>IFERROR(ROUND(E2857/L2857,2),0)</f>
        <v>70.88</v>
      </c>
      <c r="Q2857" s="10" t="s">
        <v>8315</v>
      </c>
      <c r="R2857" t="s">
        <v>8316</v>
      </c>
      <c r="S2857" s="15">
        <f>(((J2857/60)/60)/24)+DATE(1970,1,1)</f>
        <v>41941.683865740742</v>
      </c>
      <c r="T2857" s="16">
        <f>(((I2857/60)/60)/24)+DATE(1970,1,1)</f>
        <v>41970.125</v>
      </c>
      <c r="U2857" s="19">
        <f>YEAR(S:S)</f>
        <v>2014</v>
      </c>
    </row>
    <row r="2858" spans="1:21" ht="48" x14ac:dyDescent="0.2">
      <c r="A2858">
        <v>2976</v>
      </c>
      <c r="B2858" s="3" t="s">
        <v>2976</v>
      </c>
      <c r="C2858" s="3" t="s">
        <v>7086</v>
      </c>
      <c r="D2858" s="6">
        <v>70</v>
      </c>
      <c r="E2858" s="8">
        <v>120</v>
      </c>
      <c r="F2858" t="s">
        <v>8218</v>
      </c>
      <c r="G2858" t="s">
        <v>8224</v>
      </c>
      <c r="H2858" t="s">
        <v>8246</v>
      </c>
      <c r="I2858">
        <v>1457870400</v>
      </c>
      <c r="J2858">
        <v>1456421530</v>
      </c>
      <c r="K2858" t="b">
        <v>0</v>
      </c>
      <c r="L2858">
        <v>14</v>
      </c>
      <c r="M2858" t="b">
        <v>1</v>
      </c>
      <c r="N2858" t="s">
        <v>8269</v>
      </c>
      <c r="O2858">
        <f>ROUND(E2858/D2858*100,0)</f>
        <v>171</v>
      </c>
      <c r="P2858">
        <f>IFERROR(ROUND(E2858/L2858,2),0)</f>
        <v>8.57</v>
      </c>
      <c r="Q2858" s="10" t="s">
        <v>8315</v>
      </c>
      <c r="R2858" t="s">
        <v>8316</v>
      </c>
      <c r="S2858" s="15">
        <f>(((J2858/60)/60)/24)+DATE(1970,1,1)</f>
        <v>42425.730671296296</v>
      </c>
      <c r="T2858" s="16">
        <f>(((I2858/60)/60)/24)+DATE(1970,1,1)</f>
        <v>42442.5</v>
      </c>
      <c r="U2858" s="19">
        <f>YEAR(S:S)</f>
        <v>2016</v>
      </c>
    </row>
    <row r="2859" spans="1:21" ht="64" x14ac:dyDescent="0.2">
      <c r="A2859">
        <v>2977</v>
      </c>
      <c r="B2859" s="3" t="s">
        <v>2977</v>
      </c>
      <c r="C2859" s="3" t="s">
        <v>7087</v>
      </c>
      <c r="D2859" s="6">
        <v>3000</v>
      </c>
      <c r="E2859" s="8">
        <v>3407</v>
      </c>
      <c r="F2859" t="s">
        <v>8218</v>
      </c>
      <c r="G2859" t="s">
        <v>8223</v>
      </c>
      <c r="H2859" t="s">
        <v>8245</v>
      </c>
      <c r="I2859">
        <v>1427076840</v>
      </c>
      <c r="J2859">
        <v>1421960934</v>
      </c>
      <c r="K2859" t="b">
        <v>0</v>
      </c>
      <c r="L2859">
        <v>30</v>
      </c>
      <c r="M2859" t="b">
        <v>1</v>
      </c>
      <c r="N2859" t="s">
        <v>8269</v>
      </c>
      <c r="O2859">
        <f>ROUND(E2859/D2859*100,0)</f>
        <v>114</v>
      </c>
      <c r="P2859">
        <f>IFERROR(ROUND(E2859/L2859,2),0)</f>
        <v>113.57</v>
      </c>
      <c r="Q2859" s="10" t="s">
        <v>8315</v>
      </c>
      <c r="R2859" t="s">
        <v>8316</v>
      </c>
      <c r="S2859" s="15">
        <f>(((J2859/60)/60)/24)+DATE(1970,1,1)</f>
        <v>42026.88118055556</v>
      </c>
      <c r="T2859" s="16">
        <f>(((I2859/60)/60)/24)+DATE(1970,1,1)</f>
        <v>42086.093055555553</v>
      </c>
      <c r="U2859" s="19">
        <f>YEAR(S:S)</f>
        <v>2015</v>
      </c>
    </row>
    <row r="2860" spans="1:21" ht="48" x14ac:dyDescent="0.2">
      <c r="A2860">
        <v>2978</v>
      </c>
      <c r="B2860" s="3" t="s">
        <v>2978</v>
      </c>
      <c r="C2860" s="3" t="s">
        <v>7088</v>
      </c>
      <c r="D2860" s="6">
        <v>750</v>
      </c>
      <c r="E2860" s="8">
        <v>971</v>
      </c>
      <c r="F2860" t="s">
        <v>8218</v>
      </c>
      <c r="G2860" t="s">
        <v>8223</v>
      </c>
      <c r="H2860" t="s">
        <v>8245</v>
      </c>
      <c r="I2860">
        <v>1413784740</v>
      </c>
      <c r="J2860">
        <v>1412954547</v>
      </c>
      <c r="K2860" t="b">
        <v>0</v>
      </c>
      <c r="L2860">
        <v>16</v>
      </c>
      <c r="M2860" t="b">
        <v>1</v>
      </c>
      <c r="N2860" t="s">
        <v>8269</v>
      </c>
      <c r="O2860">
        <f>ROUND(E2860/D2860*100,0)</f>
        <v>129</v>
      </c>
      <c r="P2860">
        <f>IFERROR(ROUND(E2860/L2860,2),0)</f>
        <v>60.69</v>
      </c>
      <c r="Q2860" s="10" t="s">
        <v>8315</v>
      </c>
      <c r="R2860" t="s">
        <v>8316</v>
      </c>
      <c r="S2860" s="15">
        <f>(((J2860/60)/60)/24)+DATE(1970,1,1)</f>
        <v>41922.640590277777</v>
      </c>
      <c r="T2860" s="16">
        <f>(((I2860/60)/60)/24)+DATE(1970,1,1)</f>
        <v>41932.249305555553</v>
      </c>
      <c r="U2860" s="19">
        <f>YEAR(S:S)</f>
        <v>2014</v>
      </c>
    </row>
    <row r="2861" spans="1:21" ht="48" x14ac:dyDescent="0.2">
      <c r="A2861">
        <v>2979</v>
      </c>
      <c r="B2861" s="3" t="s">
        <v>2979</v>
      </c>
      <c r="C2861" s="3" t="s">
        <v>7089</v>
      </c>
      <c r="D2861" s="6">
        <v>5000</v>
      </c>
      <c r="E2861" s="8">
        <v>5070</v>
      </c>
      <c r="F2861" t="s">
        <v>8218</v>
      </c>
      <c r="G2861" t="s">
        <v>8223</v>
      </c>
      <c r="H2861" t="s">
        <v>8245</v>
      </c>
      <c r="I2861">
        <v>1420524000</v>
      </c>
      <c r="J2861">
        <v>1419104823</v>
      </c>
      <c r="K2861" t="b">
        <v>0</v>
      </c>
      <c r="L2861">
        <v>46</v>
      </c>
      <c r="M2861" t="b">
        <v>1</v>
      </c>
      <c r="N2861" t="s">
        <v>8269</v>
      </c>
      <c r="O2861">
        <f>ROUND(E2861/D2861*100,0)</f>
        <v>101</v>
      </c>
      <c r="P2861">
        <f>IFERROR(ROUND(E2861/L2861,2),0)</f>
        <v>110.22</v>
      </c>
      <c r="Q2861" s="10" t="s">
        <v>8315</v>
      </c>
      <c r="R2861" t="s">
        <v>8316</v>
      </c>
      <c r="S2861" s="15">
        <f>(((J2861/60)/60)/24)+DATE(1970,1,1)</f>
        <v>41993.824340277773</v>
      </c>
      <c r="T2861" s="16">
        <f>(((I2861/60)/60)/24)+DATE(1970,1,1)</f>
        <v>42010.25</v>
      </c>
      <c r="U2861" s="19">
        <f>YEAR(S:S)</f>
        <v>2014</v>
      </c>
    </row>
    <row r="2862" spans="1:21" ht="48" x14ac:dyDescent="0.2">
      <c r="A2862">
        <v>2980</v>
      </c>
      <c r="B2862" s="3" t="s">
        <v>2980</v>
      </c>
      <c r="C2862" s="3" t="s">
        <v>7090</v>
      </c>
      <c r="D2862" s="6">
        <v>3000</v>
      </c>
      <c r="E2862" s="8">
        <v>3275</v>
      </c>
      <c r="F2862" t="s">
        <v>8218</v>
      </c>
      <c r="G2862" t="s">
        <v>8223</v>
      </c>
      <c r="H2862" t="s">
        <v>8245</v>
      </c>
      <c r="I2862">
        <v>1440381600</v>
      </c>
      <c r="J2862">
        <v>1438639130</v>
      </c>
      <c r="K2862" t="b">
        <v>0</v>
      </c>
      <c r="L2862">
        <v>24</v>
      </c>
      <c r="M2862" t="b">
        <v>1</v>
      </c>
      <c r="N2862" t="s">
        <v>8269</v>
      </c>
      <c r="O2862">
        <f>ROUND(E2862/D2862*100,0)</f>
        <v>109</v>
      </c>
      <c r="P2862">
        <f>IFERROR(ROUND(E2862/L2862,2),0)</f>
        <v>136.46</v>
      </c>
      <c r="Q2862" s="10" t="s">
        <v>8315</v>
      </c>
      <c r="R2862" t="s">
        <v>8316</v>
      </c>
      <c r="S2862" s="15">
        <f>(((J2862/60)/60)/24)+DATE(1970,1,1)</f>
        <v>42219.915856481486</v>
      </c>
      <c r="T2862" s="16">
        <f>(((I2862/60)/60)/24)+DATE(1970,1,1)</f>
        <v>42240.083333333328</v>
      </c>
      <c r="U2862" s="19">
        <f>YEAR(S:S)</f>
        <v>2015</v>
      </c>
    </row>
    <row r="2863" spans="1:21" ht="48" x14ac:dyDescent="0.2">
      <c r="A2863">
        <v>3147</v>
      </c>
      <c r="B2863" s="3" t="s">
        <v>3147</v>
      </c>
      <c r="C2863" s="3" t="s">
        <v>7257</v>
      </c>
      <c r="D2863" s="6">
        <v>20000</v>
      </c>
      <c r="E2863" s="8">
        <v>23505</v>
      </c>
      <c r="F2863" t="s">
        <v>8218</v>
      </c>
      <c r="G2863" t="s">
        <v>8223</v>
      </c>
      <c r="H2863" t="s">
        <v>8245</v>
      </c>
      <c r="I2863">
        <v>1415319355</v>
      </c>
      <c r="J2863">
        <v>1411859755</v>
      </c>
      <c r="K2863" t="b">
        <v>1</v>
      </c>
      <c r="L2863">
        <v>213</v>
      </c>
      <c r="M2863" t="b">
        <v>1</v>
      </c>
      <c r="N2863" t="s">
        <v>8269</v>
      </c>
      <c r="O2863">
        <f>ROUND(E2863/D2863*100,0)</f>
        <v>118</v>
      </c>
      <c r="P2863">
        <f>IFERROR(ROUND(E2863/L2863,2),0)</f>
        <v>110.35</v>
      </c>
      <c r="Q2863" s="10" t="s">
        <v>8315</v>
      </c>
      <c r="R2863" t="s">
        <v>8316</v>
      </c>
      <c r="S2863" s="15">
        <f>(((J2863/60)/60)/24)+DATE(1970,1,1)</f>
        <v>41909.969386574077</v>
      </c>
      <c r="T2863" s="16">
        <f>(((I2863/60)/60)/24)+DATE(1970,1,1)</f>
        <v>41950.011053240742</v>
      </c>
      <c r="U2863" s="19">
        <f>YEAR(S:S)</f>
        <v>2014</v>
      </c>
    </row>
    <row r="2864" spans="1:21" ht="32" x14ac:dyDescent="0.2">
      <c r="A2864">
        <v>3148</v>
      </c>
      <c r="B2864" s="3" t="s">
        <v>3148</v>
      </c>
      <c r="C2864" s="3" t="s">
        <v>7258</v>
      </c>
      <c r="D2864" s="6">
        <v>1800</v>
      </c>
      <c r="E2864" s="8">
        <v>2361</v>
      </c>
      <c r="F2864" t="s">
        <v>8218</v>
      </c>
      <c r="G2864" t="s">
        <v>8223</v>
      </c>
      <c r="H2864" t="s">
        <v>8245</v>
      </c>
      <c r="I2864">
        <v>1412136000</v>
      </c>
      <c r="J2864">
        <v>1410278284</v>
      </c>
      <c r="K2864" t="b">
        <v>1</v>
      </c>
      <c r="L2864">
        <v>57</v>
      </c>
      <c r="M2864" t="b">
        <v>1</v>
      </c>
      <c r="N2864" t="s">
        <v>8269</v>
      </c>
      <c r="O2864">
        <f>ROUND(E2864/D2864*100,0)</f>
        <v>131</v>
      </c>
      <c r="P2864">
        <f>IFERROR(ROUND(E2864/L2864,2),0)</f>
        <v>41.42</v>
      </c>
      <c r="Q2864" s="10" t="s">
        <v>8315</v>
      </c>
      <c r="R2864" t="s">
        <v>8316</v>
      </c>
      <c r="S2864" s="15">
        <f>(((J2864/60)/60)/24)+DATE(1970,1,1)</f>
        <v>41891.665324074071</v>
      </c>
      <c r="T2864" s="16">
        <f>(((I2864/60)/60)/24)+DATE(1970,1,1)</f>
        <v>41913.166666666664</v>
      </c>
      <c r="U2864" s="19">
        <f>YEAR(S:S)</f>
        <v>2014</v>
      </c>
    </row>
    <row r="2865" spans="1:21" ht="48" x14ac:dyDescent="0.2">
      <c r="A2865">
        <v>3149</v>
      </c>
      <c r="B2865" s="3" t="s">
        <v>3149</v>
      </c>
      <c r="C2865" s="3" t="s">
        <v>7259</v>
      </c>
      <c r="D2865" s="6">
        <v>1250</v>
      </c>
      <c r="E2865" s="8">
        <v>1300</v>
      </c>
      <c r="F2865" t="s">
        <v>8218</v>
      </c>
      <c r="G2865" t="s">
        <v>8223</v>
      </c>
      <c r="H2865" t="s">
        <v>8245</v>
      </c>
      <c r="I2865">
        <v>1354845600</v>
      </c>
      <c r="J2865">
        <v>1352766300</v>
      </c>
      <c r="K2865" t="b">
        <v>1</v>
      </c>
      <c r="L2865">
        <v>25</v>
      </c>
      <c r="M2865" t="b">
        <v>1</v>
      </c>
      <c r="N2865" t="s">
        <v>8269</v>
      </c>
      <c r="O2865">
        <f>ROUND(E2865/D2865*100,0)</f>
        <v>104</v>
      </c>
      <c r="P2865">
        <f>IFERROR(ROUND(E2865/L2865,2),0)</f>
        <v>52</v>
      </c>
      <c r="Q2865" s="10" t="s">
        <v>8315</v>
      </c>
      <c r="R2865" t="s">
        <v>8316</v>
      </c>
      <c r="S2865" s="15">
        <f>(((J2865/60)/60)/24)+DATE(1970,1,1)</f>
        <v>41226.017361111109</v>
      </c>
      <c r="T2865" s="16">
        <f>(((I2865/60)/60)/24)+DATE(1970,1,1)</f>
        <v>41250.083333333336</v>
      </c>
      <c r="U2865" s="19">
        <f>YEAR(S:S)</f>
        <v>2012</v>
      </c>
    </row>
    <row r="2866" spans="1:21" ht="64" x14ac:dyDescent="0.2">
      <c r="A2866">
        <v>3150</v>
      </c>
      <c r="B2866" s="3" t="s">
        <v>3150</v>
      </c>
      <c r="C2866" s="3" t="s">
        <v>7260</v>
      </c>
      <c r="D2866" s="6">
        <v>3500</v>
      </c>
      <c r="E2866" s="8">
        <v>3535</v>
      </c>
      <c r="F2866" t="s">
        <v>8218</v>
      </c>
      <c r="G2866" t="s">
        <v>8223</v>
      </c>
      <c r="H2866" t="s">
        <v>8245</v>
      </c>
      <c r="I2866">
        <v>1295928000</v>
      </c>
      <c r="J2866">
        <v>1288160403</v>
      </c>
      <c r="K2866" t="b">
        <v>1</v>
      </c>
      <c r="L2866">
        <v>104</v>
      </c>
      <c r="M2866" t="b">
        <v>1</v>
      </c>
      <c r="N2866" t="s">
        <v>8269</v>
      </c>
      <c r="O2866">
        <f>ROUND(E2866/D2866*100,0)</f>
        <v>101</v>
      </c>
      <c r="P2866">
        <f>IFERROR(ROUND(E2866/L2866,2),0)</f>
        <v>33.99</v>
      </c>
      <c r="Q2866" s="10" t="s">
        <v>8315</v>
      </c>
      <c r="R2866" t="s">
        <v>8316</v>
      </c>
      <c r="S2866" s="15">
        <f>(((J2866/60)/60)/24)+DATE(1970,1,1)</f>
        <v>40478.263923611114</v>
      </c>
      <c r="T2866" s="16">
        <f>(((I2866/60)/60)/24)+DATE(1970,1,1)</f>
        <v>40568.166666666664</v>
      </c>
      <c r="U2866" s="19">
        <f>YEAR(S:S)</f>
        <v>2010</v>
      </c>
    </row>
    <row r="2867" spans="1:21" ht="32" x14ac:dyDescent="0.2">
      <c r="A2867">
        <v>3151</v>
      </c>
      <c r="B2867" s="3" t="s">
        <v>3151</v>
      </c>
      <c r="C2867" s="3" t="s">
        <v>7261</v>
      </c>
      <c r="D2867" s="6">
        <v>3500</v>
      </c>
      <c r="E2867" s="8">
        <v>3514</v>
      </c>
      <c r="F2867" t="s">
        <v>8218</v>
      </c>
      <c r="G2867" t="s">
        <v>8223</v>
      </c>
      <c r="H2867" t="s">
        <v>8245</v>
      </c>
      <c r="I2867">
        <v>1410379774</v>
      </c>
      <c r="J2867">
        <v>1407787774</v>
      </c>
      <c r="K2867" t="b">
        <v>1</v>
      </c>
      <c r="L2867">
        <v>34</v>
      </c>
      <c r="M2867" t="b">
        <v>1</v>
      </c>
      <c r="N2867" t="s">
        <v>8269</v>
      </c>
      <c r="O2867">
        <f>ROUND(E2867/D2867*100,0)</f>
        <v>100</v>
      </c>
      <c r="P2867">
        <f>IFERROR(ROUND(E2867/L2867,2),0)</f>
        <v>103.35</v>
      </c>
      <c r="Q2867" s="10" t="s">
        <v>8315</v>
      </c>
      <c r="R2867" t="s">
        <v>8316</v>
      </c>
      <c r="S2867" s="15">
        <f>(((J2867/60)/60)/24)+DATE(1970,1,1)</f>
        <v>41862.83997685185</v>
      </c>
      <c r="T2867" s="16">
        <f>(((I2867/60)/60)/24)+DATE(1970,1,1)</f>
        <v>41892.83997685185</v>
      </c>
      <c r="U2867" s="19">
        <f>YEAR(S:S)</f>
        <v>2014</v>
      </c>
    </row>
    <row r="2868" spans="1:21" ht="48" x14ac:dyDescent="0.2">
      <c r="A2868">
        <v>3152</v>
      </c>
      <c r="B2868" s="3" t="s">
        <v>3152</v>
      </c>
      <c r="C2868" s="3" t="s">
        <v>7262</v>
      </c>
      <c r="D2868" s="6">
        <v>2200</v>
      </c>
      <c r="E2868" s="8">
        <v>2331</v>
      </c>
      <c r="F2868" t="s">
        <v>8218</v>
      </c>
      <c r="G2868" t="s">
        <v>8224</v>
      </c>
      <c r="H2868" t="s">
        <v>8246</v>
      </c>
      <c r="I2868">
        <v>1383425367</v>
      </c>
      <c r="J2868">
        <v>1380833367</v>
      </c>
      <c r="K2868" t="b">
        <v>1</v>
      </c>
      <c r="L2868">
        <v>67</v>
      </c>
      <c r="M2868" t="b">
        <v>1</v>
      </c>
      <c r="N2868" t="s">
        <v>8269</v>
      </c>
      <c r="O2868">
        <f>ROUND(E2868/D2868*100,0)</f>
        <v>106</v>
      </c>
      <c r="P2868">
        <f>IFERROR(ROUND(E2868/L2868,2),0)</f>
        <v>34.79</v>
      </c>
      <c r="Q2868" s="10" t="s">
        <v>8315</v>
      </c>
      <c r="R2868" t="s">
        <v>8316</v>
      </c>
      <c r="S2868" s="15">
        <f>(((J2868/60)/60)/24)+DATE(1970,1,1)</f>
        <v>41550.867673611108</v>
      </c>
      <c r="T2868" s="16">
        <f>(((I2868/60)/60)/24)+DATE(1970,1,1)</f>
        <v>41580.867673611108</v>
      </c>
      <c r="U2868" s="19">
        <f>YEAR(S:S)</f>
        <v>2013</v>
      </c>
    </row>
    <row r="2869" spans="1:21" ht="48" x14ac:dyDescent="0.2">
      <c r="A2869">
        <v>3153</v>
      </c>
      <c r="B2869" s="3" t="s">
        <v>3153</v>
      </c>
      <c r="C2869" s="3" t="s">
        <v>7263</v>
      </c>
      <c r="D2869" s="6">
        <v>3000</v>
      </c>
      <c r="E2869" s="8">
        <v>10067.5</v>
      </c>
      <c r="F2869" t="s">
        <v>8218</v>
      </c>
      <c r="G2869" t="s">
        <v>8223</v>
      </c>
      <c r="H2869" t="s">
        <v>8245</v>
      </c>
      <c r="I2869">
        <v>1304225940</v>
      </c>
      <c r="J2869">
        <v>1301542937</v>
      </c>
      <c r="K2869" t="b">
        <v>1</v>
      </c>
      <c r="L2869">
        <v>241</v>
      </c>
      <c r="M2869" t="b">
        <v>1</v>
      </c>
      <c r="N2869" t="s">
        <v>8269</v>
      </c>
      <c r="O2869">
        <f>ROUND(E2869/D2869*100,0)</f>
        <v>336</v>
      </c>
      <c r="P2869">
        <f>IFERROR(ROUND(E2869/L2869,2),0)</f>
        <v>41.77</v>
      </c>
      <c r="Q2869" s="10" t="s">
        <v>8315</v>
      </c>
      <c r="R2869" t="s">
        <v>8316</v>
      </c>
      <c r="S2869" s="15">
        <f>(((J2869/60)/60)/24)+DATE(1970,1,1)</f>
        <v>40633.154363425929</v>
      </c>
      <c r="T2869" s="16">
        <f>(((I2869/60)/60)/24)+DATE(1970,1,1)</f>
        <v>40664.207638888889</v>
      </c>
      <c r="U2869" s="19">
        <f>YEAR(S:S)</f>
        <v>2011</v>
      </c>
    </row>
    <row r="2870" spans="1:21" ht="48" x14ac:dyDescent="0.2">
      <c r="A2870">
        <v>3154</v>
      </c>
      <c r="B2870" s="3" t="s">
        <v>3154</v>
      </c>
      <c r="C2870" s="3" t="s">
        <v>7264</v>
      </c>
      <c r="D2870" s="6">
        <v>7000</v>
      </c>
      <c r="E2870" s="8">
        <v>7905</v>
      </c>
      <c r="F2870" t="s">
        <v>8218</v>
      </c>
      <c r="G2870" t="s">
        <v>8223</v>
      </c>
      <c r="H2870" t="s">
        <v>8245</v>
      </c>
      <c r="I2870">
        <v>1333310458</v>
      </c>
      <c r="J2870">
        <v>1330722058</v>
      </c>
      <c r="K2870" t="b">
        <v>1</v>
      </c>
      <c r="L2870">
        <v>123</v>
      </c>
      <c r="M2870" t="b">
        <v>1</v>
      </c>
      <c r="N2870" t="s">
        <v>8269</v>
      </c>
      <c r="O2870">
        <f>ROUND(E2870/D2870*100,0)</f>
        <v>113</v>
      </c>
      <c r="P2870">
        <f>IFERROR(ROUND(E2870/L2870,2),0)</f>
        <v>64.27</v>
      </c>
      <c r="Q2870" s="10" t="s">
        <v>8315</v>
      </c>
      <c r="R2870" t="s">
        <v>8316</v>
      </c>
      <c r="S2870" s="15">
        <f>(((J2870/60)/60)/24)+DATE(1970,1,1)</f>
        <v>40970.875671296293</v>
      </c>
      <c r="T2870" s="16">
        <f>(((I2870/60)/60)/24)+DATE(1970,1,1)</f>
        <v>41000.834004629629</v>
      </c>
      <c r="U2870" s="19">
        <f>YEAR(S:S)</f>
        <v>2012</v>
      </c>
    </row>
    <row r="2871" spans="1:21" ht="48" x14ac:dyDescent="0.2">
      <c r="A2871">
        <v>3155</v>
      </c>
      <c r="B2871" s="3" t="s">
        <v>3155</v>
      </c>
      <c r="C2871" s="3" t="s">
        <v>7265</v>
      </c>
      <c r="D2871" s="6">
        <v>5000</v>
      </c>
      <c r="E2871" s="8">
        <v>9425.23</v>
      </c>
      <c r="F2871" t="s">
        <v>8218</v>
      </c>
      <c r="G2871" t="s">
        <v>8224</v>
      </c>
      <c r="H2871" t="s">
        <v>8246</v>
      </c>
      <c r="I2871">
        <v>1356004725</v>
      </c>
      <c r="J2871">
        <v>1353412725</v>
      </c>
      <c r="K2871" t="b">
        <v>1</v>
      </c>
      <c r="L2871">
        <v>302</v>
      </c>
      <c r="M2871" t="b">
        <v>1</v>
      </c>
      <c r="N2871" t="s">
        <v>8269</v>
      </c>
      <c r="O2871">
        <f>ROUND(E2871/D2871*100,0)</f>
        <v>189</v>
      </c>
      <c r="P2871">
        <f>IFERROR(ROUND(E2871/L2871,2),0)</f>
        <v>31.21</v>
      </c>
      <c r="Q2871" s="10" t="s">
        <v>8315</v>
      </c>
      <c r="R2871" t="s">
        <v>8316</v>
      </c>
      <c r="S2871" s="15">
        <f>(((J2871/60)/60)/24)+DATE(1970,1,1)</f>
        <v>41233.499131944445</v>
      </c>
      <c r="T2871" s="16">
        <f>(((I2871/60)/60)/24)+DATE(1970,1,1)</f>
        <v>41263.499131944445</v>
      </c>
      <c r="U2871" s="19">
        <f>YEAR(S:S)</f>
        <v>2012</v>
      </c>
    </row>
    <row r="2872" spans="1:21" ht="48" x14ac:dyDescent="0.2">
      <c r="A2872">
        <v>3156</v>
      </c>
      <c r="B2872" s="3" t="s">
        <v>3156</v>
      </c>
      <c r="C2872" s="3" t="s">
        <v>7266</v>
      </c>
      <c r="D2872" s="6">
        <v>5500</v>
      </c>
      <c r="E2872" s="8">
        <v>5600</v>
      </c>
      <c r="F2872" t="s">
        <v>8218</v>
      </c>
      <c r="G2872" t="s">
        <v>8223</v>
      </c>
      <c r="H2872" t="s">
        <v>8245</v>
      </c>
      <c r="I2872">
        <v>1338591144</v>
      </c>
      <c r="J2872">
        <v>1335567144</v>
      </c>
      <c r="K2872" t="b">
        <v>1</v>
      </c>
      <c r="L2872">
        <v>89</v>
      </c>
      <c r="M2872" t="b">
        <v>1</v>
      </c>
      <c r="N2872" t="s">
        <v>8269</v>
      </c>
      <c r="O2872">
        <f>ROUND(E2872/D2872*100,0)</f>
        <v>102</v>
      </c>
      <c r="P2872">
        <f>IFERROR(ROUND(E2872/L2872,2),0)</f>
        <v>62.92</v>
      </c>
      <c r="Q2872" s="10" t="s">
        <v>8315</v>
      </c>
      <c r="R2872" t="s">
        <v>8316</v>
      </c>
      <c r="S2872" s="15">
        <f>(((J2872/60)/60)/24)+DATE(1970,1,1)</f>
        <v>41026.953055555554</v>
      </c>
      <c r="T2872" s="16">
        <f>(((I2872/60)/60)/24)+DATE(1970,1,1)</f>
        <v>41061.953055555554</v>
      </c>
      <c r="U2872" s="19">
        <f>YEAR(S:S)</f>
        <v>2012</v>
      </c>
    </row>
    <row r="2873" spans="1:21" ht="32" x14ac:dyDescent="0.2">
      <c r="A2873">
        <v>3157</v>
      </c>
      <c r="B2873" s="3" t="s">
        <v>3157</v>
      </c>
      <c r="C2873" s="3" t="s">
        <v>7267</v>
      </c>
      <c r="D2873" s="6">
        <v>4000</v>
      </c>
      <c r="E2873" s="8">
        <v>4040</v>
      </c>
      <c r="F2873" t="s">
        <v>8218</v>
      </c>
      <c r="G2873" t="s">
        <v>8223</v>
      </c>
      <c r="H2873" t="s">
        <v>8245</v>
      </c>
      <c r="I2873">
        <v>1405746000</v>
      </c>
      <c r="J2873">
        <v>1404932105</v>
      </c>
      <c r="K2873" t="b">
        <v>1</v>
      </c>
      <c r="L2873">
        <v>41</v>
      </c>
      <c r="M2873" t="b">
        <v>1</v>
      </c>
      <c r="N2873" t="s">
        <v>8269</v>
      </c>
      <c r="O2873">
        <f>ROUND(E2873/D2873*100,0)</f>
        <v>101</v>
      </c>
      <c r="P2873">
        <f>IFERROR(ROUND(E2873/L2873,2),0)</f>
        <v>98.54</v>
      </c>
      <c r="Q2873" s="10" t="s">
        <v>8315</v>
      </c>
      <c r="R2873" t="s">
        <v>8316</v>
      </c>
      <c r="S2873" s="15">
        <f>(((J2873/60)/60)/24)+DATE(1970,1,1)</f>
        <v>41829.788252314815</v>
      </c>
      <c r="T2873" s="16">
        <f>(((I2873/60)/60)/24)+DATE(1970,1,1)</f>
        <v>41839.208333333336</v>
      </c>
      <c r="U2873" s="19">
        <f>YEAR(S:S)</f>
        <v>2014</v>
      </c>
    </row>
    <row r="2874" spans="1:21" ht="32" x14ac:dyDescent="0.2">
      <c r="A2874">
        <v>3158</v>
      </c>
      <c r="B2874" s="3" t="s">
        <v>3158</v>
      </c>
      <c r="C2874" s="3" t="s">
        <v>7268</v>
      </c>
      <c r="D2874" s="6">
        <v>5000</v>
      </c>
      <c r="E2874" s="8">
        <v>5700</v>
      </c>
      <c r="F2874" t="s">
        <v>8218</v>
      </c>
      <c r="G2874" t="s">
        <v>8223</v>
      </c>
      <c r="H2874" t="s">
        <v>8245</v>
      </c>
      <c r="I2874">
        <v>1374523752</v>
      </c>
      <c r="J2874">
        <v>1371931752</v>
      </c>
      <c r="K2874" t="b">
        <v>1</v>
      </c>
      <c r="L2874">
        <v>69</v>
      </c>
      <c r="M2874" t="b">
        <v>1</v>
      </c>
      <c r="N2874" t="s">
        <v>8269</v>
      </c>
      <c r="O2874">
        <f>ROUND(E2874/D2874*100,0)</f>
        <v>114</v>
      </c>
      <c r="P2874">
        <f>IFERROR(ROUND(E2874/L2874,2),0)</f>
        <v>82.61</v>
      </c>
      <c r="Q2874" s="10" t="s">
        <v>8315</v>
      </c>
      <c r="R2874" t="s">
        <v>8316</v>
      </c>
      <c r="S2874" s="15">
        <f>(((J2874/60)/60)/24)+DATE(1970,1,1)</f>
        <v>41447.839722222219</v>
      </c>
      <c r="T2874" s="16">
        <f>(((I2874/60)/60)/24)+DATE(1970,1,1)</f>
        <v>41477.839722222219</v>
      </c>
      <c r="U2874" s="19">
        <f>YEAR(S:S)</f>
        <v>2013</v>
      </c>
    </row>
    <row r="2875" spans="1:21" ht="32" x14ac:dyDescent="0.2">
      <c r="A2875">
        <v>3159</v>
      </c>
      <c r="B2875" s="3" t="s">
        <v>3159</v>
      </c>
      <c r="C2875" s="3" t="s">
        <v>7269</v>
      </c>
      <c r="D2875" s="6">
        <v>1500</v>
      </c>
      <c r="E2875" s="8">
        <v>2002.22</v>
      </c>
      <c r="F2875" t="s">
        <v>8218</v>
      </c>
      <c r="G2875" t="s">
        <v>8223</v>
      </c>
      <c r="H2875" t="s">
        <v>8245</v>
      </c>
      <c r="I2875">
        <v>1326927600</v>
      </c>
      <c r="J2875">
        <v>1323221761</v>
      </c>
      <c r="K2875" t="b">
        <v>1</v>
      </c>
      <c r="L2875">
        <v>52</v>
      </c>
      <c r="M2875" t="b">
        <v>1</v>
      </c>
      <c r="N2875" t="s">
        <v>8269</v>
      </c>
      <c r="O2875">
        <f>ROUND(E2875/D2875*100,0)</f>
        <v>133</v>
      </c>
      <c r="P2875">
        <f>IFERROR(ROUND(E2875/L2875,2),0)</f>
        <v>38.5</v>
      </c>
      <c r="Q2875" s="10" t="s">
        <v>8315</v>
      </c>
      <c r="R2875" t="s">
        <v>8316</v>
      </c>
      <c r="S2875" s="15">
        <f>(((J2875/60)/60)/24)+DATE(1970,1,1)</f>
        <v>40884.066678240742</v>
      </c>
      <c r="T2875" s="16">
        <f>(((I2875/60)/60)/24)+DATE(1970,1,1)</f>
        <v>40926.958333333336</v>
      </c>
      <c r="U2875" s="19">
        <f>YEAR(S:S)</f>
        <v>2011</v>
      </c>
    </row>
    <row r="2876" spans="1:21" ht="48" x14ac:dyDescent="0.2">
      <c r="A2876">
        <v>3160</v>
      </c>
      <c r="B2876" s="3" t="s">
        <v>3160</v>
      </c>
      <c r="C2876" s="3" t="s">
        <v>7270</v>
      </c>
      <c r="D2876" s="6">
        <v>4500</v>
      </c>
      <c r="E2876" s="8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>
        <v>1405923687</v>
      </c>
      <c r="K2876" t="b">
        <v>1</v>
      </c>
      <c r="L2876">
        <v>57</v>
      </c>
      <c r="M2876" t="b">
        <v>1</v>
      </c>
      <c r="N2876" t="s">
        <v>8269</v>
      </c>
      <c r="O2876">
        <f>ROUND(E2876/D2876*100,0)</f>
        <v>102</v>
      </c>
      <c r="P2876">
        <f>IFERROR(ROUND(E2876/L2876,2),0)</f>
        <v>80.16</v>
      </c>
      <c r="Q2876" s="10" t="s">
        <v>8315</v>
      </c>
      <c r="R2876" t="s">
        <v>8316</v>
      </c>
      <c r="S2876" s="15">
        <f>(((J2876/60)/60)/24)+DATE(1970,1,1)</f>
        <v>41841.26489583333</v>
      </c>
      <c r="T2876" s="16">
        <f>(((I2876/60)/60)/24)+DATE(1970,1,1)</f>
        <v>41864.207638888889</v>
      </c>
      <c r="U2876" s="19">
        <f>YEAR(S:S)</f>
        <v>2014</v>
      </c>
    </row>
    <row r="2877" spans="1:21" ht="48" x14ac:dyDescent="0.2">
      <c r="A2877">
        <v>3161</v>
      </c>
      <c r="B2877" s="3" t="s">
        <v>3161</v>
      </c>
      <c r="C2877" s="3" t="s">
        <v>7271</v>
      </c>
      <c r="D2877" s="6">
        <v>2000</v>
      </c>
      <c r="E2877" s="8">
        <v>2102</v>
      </c>
      <c r="F2877" t="s">
        <v>8218</v>
      </c>
      <c r="G2877" t="s">
        <v>8224</v>
      </c>
      <c r="H2877" t="s">
        <v>8246</v>
      </c>
      <c r="I2877">
        <v>1413377522</v>
      </c>
      <c r="J2877">
        <v>1410785522</v>
      </c>
      <c r="K2877" t="b">
        <v>1</v>
      </c>
      <c r="L2877">
        <v>74</v>
      </c>
      <c r="M2877" t="b">
        <v>1</v>
      </c>
      <c r="N2877" t="s">
        <v>8269</v>
      </c>
      <c r="O2877">
        <f>ROUND(E2877/D2877*100,0)</f>
        <v>105</v>
      </c>
      <c r="P2877">
        <f>IFERROR(ROUND(E2877/L2877,2),0)</f>
        <v>28.41</v>
      </c>
      <c r="Q2877" s="10" t="s">
        <v>8315</v>
      </c>
      <c r="R2877" t="s">
        <v>8316</v>
      </c>
      <c r="S2877" s="15">
        <f>(((J2877/60)/60)/24)+DATE(1970,1,1)</f>
        <v>41897.536134259259</v>
      </c>
      <c r="T2877" s="16">
        <f>(((I2877/60)/60)/24)+DATE(1970,1,1)</f>
        <v>41927.536134259259</v>
      </c>
      <c r="U2877" s="19">
        <f>YEAR(S:S)</f>
        <v>2014</v>
      </c>
    </row>
    <row r="2878" spans="1:21" ht="48" x14ac:dyDescent="0.2">
      <c r="A2878">
        <v>3162</v>
      </c>
      <c r="B2878" s="3" t="s">
        <v>3162</v>
      </c>
      <c r="C2878" s="3" t="s">
        <v>7272</v>
      </c>
      <c r="D2878" s="6">
        <v>4000</v>
      </c>
      <c r="E2878" s="8">
        <v>5086</v>
      </c>
      <c r="F2878" t="s">
        <v>8218</v>
      </c>
      <c r="G2878" t="s">
        <v>8223</v>
      </c>
      <c r="H2878" t="s">
        <v>8245</v>
      </c>
      <c r="I2878">
        <v>1404698400</v>
      </c>
      <c r="J2878">
        <v>1402331262</v>
      </c>
      <c r="K2878" t="b">
        <v>1</v>
      </c>
      <c r="L2878">
        <v>63</v>
      </c>
      <c r="M2878" t="b">
        <v>1</v>
      </c>
      <c r="N2878" t="s">
        <v>8269</v>
      </c>
      <c r="O2878">
        <f>ROUND(E2878/D2878*100,0)</f>
        <v>127</v>
      </c>
      <c r="P2878">
        <f>IFERROR(ROUND(E2878/L2878,2),0)</f>
        <v>80.73</v>
      </c>
      <c r="Q2878" s="10" t="s">
        <v>8315</v>
      </c>
      <c r="R2878" t="s">
        <v>8316</v>
      </c>
      <c r="S2878" s="15">
        <f>(((J2878/60)/60)/24)+DATE(1970,1,1)</f>
        <v>41799.685902777775</v>
      </c>
      <c r="T2878" s="16">
        <f>(((I2878/60)/60)/24)+DATE(1970,1,1)</f>
        <v>41827.083333333336</v>
      </c>
      <c r="U2878" s="19">
        <f>YEAR(S:S)</f>
        <v>2014</v>
      </c>
    </row>
    <row r="2879" spans="1:21" ht="48" x14ac:dyDescent="0.2">
      <c r="A2879">
        <v>3163</v>
      </c>
      <c r="B2879" s="3" t="s">
        <v>3163</v>
      </c>
      <c r="C2879" s="3" t="s">
        <v>7273</v>
      </c>
      <c r="D2879" s="6">
        <v>13000</v>
      </c>
      <c r="E2879" s="8">
        <v>14450</v>
      </c>
      <c r="F2879" t="s">
        <v>8218</v>
      </c>
      <c r="G2879" t="s">
        <v>8223</v>
      </c>
      <c r="H2879" t="s">
        <v>8245</v>
      </c>
      <c r="I2879">
        <v>1402855525</v>
      </c>
      <c r="J2879">
        <v>1400263525</v>
      </c>
      <c r="K2879" t="b">
        <v>1</v>
      </c>
      <c r="L2879">
        <v>72</v>
      </c>
      <c r="M2879" t="b">
        <v>1</v>
      </c>
      <c r="N2879" t="s">
        <v>8269</v>
      </c>
      <c r="O2879">
        <f>ROUND(E2879/D2879*100,0)</f>
        <v>111</v>
      </c>
      <c r="P2879">
        <f>IFERROR(ROUND(E2879/L2879,2),0)</f>
        <v>200.69</v>
      </c>
      <c r="Q2879" s="10" t="s">
        <v>8315</v>
      </c>
      <c r="R2879" t="s">
        <v>8316</v>
      </c>
      <c r="S2879" s="15">
        <f>(((J2879/60)/60)/24)+DATE(1970,1,1)</f>
        <v>41775.753761574073</v>
      </c>
      <c r="T2879" s="16">
        <f>(((I2879/60)/60)/24)+DATE(1970,1,1)</f>
        <v>41805.753761574073</v>
      </c>
      <c r="U2879" s="19">
        <f>YEAR(S:S)</f>
        <v>2014</v>
      </c>
    </row>
    <row r="2880" spans="1:21" ht="48" x14ac:dyDescent="0.2">
      <c r="A2880">
        <v>3164</v>
      </c>
      <c r="B2880" s="3" t="s">
        <v>3164</v>
      </c>
      <c r="C2880" s="3" t="s">
        <v>7274</v>
      </c>
      <c r="D2880" s="6">
        <v>2500</v>
      </c>
      <c r="E2880" s="8">
        <v>2669</v>
      </c>
      <c r="F2880" t="s">
        <v>8218</v>
      </c>
      <c r="G2880" t="s">
        <v>8223</v>
      </c>
      <c r="H2880" t="s">
        <v>8245</v>
      </c>
      <c r="I2880">
        <v>1402341615</v>
      </c>
      <c r="J2880">
        <v>1399490415</v>
      </c>
      <c r="K2880" t="b">
        <v>1</v>
      </c>
      <c r="L2880">
        <v>71</v>
      </c>
      <c r="M2880" t="b">
        <v>1</v>
      </c>
      <c r="N2880" t="s">
        <v>8269</v>
      </c>
      <c r="O2880">
        <f>ROUND(E2880/D2880*100,0)</f>
        <v>107</v>
      </c>
      <c r="P2880">
        <f>IFERROR(ROUND(E2880/L2880,2),0)</f>
        <v>37.590000000000003</v>
      </c>
      <c r="Q2880" s="10" t="s">
        <v>8315</v>
      </c>
      <c r="R2880" t="s">
        <v>8316</v>
      </c>
      <c r="S2880" s="15">
        <f>(((J2880/60)/60)/24)+DATE(1970,1,1)</f>
        <v>41766.80572916667</v>
      </c>
      <c r="T2880" s="16">
        <f>(((I2880/60)/60)/24)+DATE(1970,1,1)</f>
        <v>41799.80572916667</v>
      </c>
      <c r="U2880" s="19">
        <f>YEAR(S:S)</f>
        <v>2014</v>
      </c>
    </row>
    <row r="2881" spans="1:21" ht="48" x14ac:dyDescent="0.2">
      <c r="A2881">
        <v>3165</v>
      </c>
      <c r="B2881" s="3" t="s">
        <v>3165</v>
      </c>
      <c r="C2881" s="3" t="s">
        <v>7275</v>
      </c>
      <c r="D2881" s="6">
        <v>750</v>
      </c>
      <c r="E2881" s="8">
        <v>1220</v>
      </c>
      <c r="F2881" t="s">
        <v>8218</v>
      </c>
      <c r="G2881" t="s">
        <v>8223</v>
      </c>
      <c r="H2881" t="s">
        <v>8245</v>
      </c>
      <c r="I2881">
        <v>1304395140</v>
      </c>
      <c r="J2881">
        <v>1302493760</v>
      </c>
      <c r="K2881" t="b">
        <v>1</v>
      </c>
      <c r="L2881">
        <v>21</v>
      </c>
      <c r="M2881" t="b">
        <v>1</v>
      </c>
      <c r="N2881" t="s">
        <v>8269</v>
      </c>
      <c r="O2881">
        <f>ROUND(E2881/D2881*100,0)</f>
        <v>163</v>
      </c>
      <c r="P2881">
        <f>IFERROR(ROUND(E2881/L2881,2),0)</f>
        <v>58.1</v>
      </c>
      <c r="Q2881" s="10" t="s">
        <v>8315</v>
      </c>
      <c r="R2881" t="s">
        <v>8316</v>
      </c>
      <c r="S2881" s="15">
        <f>(((J2881/60)/60)/24)+DATE(1970,1,1)</f>
        <v>40644.159259259257</v>
      </c>
      <c r="T2881" s="16">
        <f>(((I2881/60)/60)/24)+DATE(1970,1,1)</f>
        <v>40666.165972222225</v>
      </c>
      <c r="U2881" s="19">
        <f>YEAR(S:S)</f>
        <v>2011</v>
      </c>
    </row>
    <row r="2882" spans="1:21" ht="48" x14ac:dyDescent="0.2">
      <c r="A2882">
        <v>3166</v>
      </c>
      <c r="B2882" s="3" t="s">
        <v>3166</v>
      </c>
      <c r="C2882" s="3" t="s">
        <v>7276</v>
      </c>
      <c r="D2882" s="6">
        <v>35000</v>
      </c>
      <c r="E2882" s="8">
        <v>56079.83</v>
      </c>
      <c r="F2882" t="s">
        <v>8218</v>
      </c>
      <c r="G2882" t="s">
        <v>8223</v>
      </c>
      <c r="H2882" t="s">
        <v>8245</v>
      </c>
      <c r="I2882">
        <v>1416988740</v>
      </c>
      <c r="J2882">
        <v>1414514153</v>
      </c>
      <c r="K2882" t="b">
        <v>1</v>
      </c>
      <c r="L2882">
        <v>930</v>
      </c>
      <c r="M2882" t="b">
        <v>1</v>
      </c>
      <c r="N2882" t="s">
        <v>8269</v>
      </c>
      <c r="O2882">
        <f>ROUND(E2882/D2882*100,0)</f>
        <v>160</v>
      </c>
      <c r="P2882">
        <f>IFERROR(ROUND(E2882/L2882,2),0)</f>
        <v>60.3</v>
      </c>
      <c r="Q2882" s="10" t="s">
        <v>8315</v>
      </c>
      <c r="R2882" t="s">
        <v>8316</v>
      </c>
      <c r="S2882" s="15">
        <f>(((J2882/60)/60)/24)+DATE(1970,1,1)</f>
        <v>41940.69158564815</v>
      </c>
      <c r="T2882" s="16">
        <f>(((I2882/60)/60)/24)+DATE(1970,1,1)</f>
        <v>41969.332638888889</v>
      </c>
      <c r="U2882" s="19">
        <f>YEAR(S:S)</f>
        <v>2014</v>
      </c>
    </row>
    <row r="2883" spans="1:21" ht="32" x14ac:dyDescent="0.2">
      <c r="A2883">
        <v>3167</v>
      </c>
      <c r="B2883" s="3" t="s">
        <v>3167</v>
      </c>
      <c r="C2883" s="3" t="s">
        <v>7277</v>
      </c>
      <c r="D2883" s="6">
        <v>3000</v>
      </c>
      <c r="E2883" s="8">
        <v>3485</v>
      </c>
      <c r="F2883" t="s">
        <v>8218</v>
      </c>
      <c r="G2883" t="s">
        <v>8223</v>
      </c>
      <c r="H2883" t="s">
        <v>8245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8269</v>
      </c>
      <c r="O2883">
        <f>ROUND(E2883/D2883*100,0)</f>
        <v>116</v>
      </c>
      <c r="P2883">
        <f>IFERROR(ROUND(E2883/L2883,2),0)</f>
        <v>63.36</v>
      </c>
      <c r="Q2883" s="10" t="s">
        <v>8315</v>
      </c>
      <c r="R2883" t="s">
        <v>8316</v>
      </c>
      <c r="S2883" s="15">
        <f>(((J2883/60)/60)/24)+DATE(1970,1,1)</f>
        <v>41839.175706018519</v>
      </c>
      <c r="T2883" s="16">
        <f>(((I2883/60)/60)/24)+DATE(1970,1,1)</f>
        <v>41853.175706018519</v>
      </c>
      <c r="U2883" s="19">
        <f>YEAR(S:S)</f>
        <v>2014</v>
      </c>
    </row>
    <row r="2884" spans="1:21" ht="48" x14ac:dyDescent="0.2">
      <c r="A2884">
        <v>3168</v>
      </c>
      <c r="B2884" s="3" t="s">
        <v>3168</v>
      </c>
      <c r="C2884" s="3" t="s">
        <v>7278</v>
      </c>
      <c r="D2884" s="6">
        <v>2500</v>
      </c>
      <c r="E2884" s="8">
        <v>3105</v>
      </c>
      <c r="F2884" t="s">
        <v>8218</v>
      </c>
      <c r="G2884" t="s">
        <v>8223</v>
      </c>
      <c r="H2884" t="s">
        <v>8245</v>
      </c>
      <c r="I2884">
        <v>1402696800</v>
      </c>
      <c r="J2884">
        <v>1399948353</v>
      </c>
      <c r="K2884" t="b">
        <v>1</v>
      </c>
      <c r="L2884">
        <v>61</v>
      </c>
      <c r="M2884" t="b">
        <v>1</v>
      </c>
      <c r="N2884" t="s">
        <v>8269</v>
      </c>
      <c r="O2884">
        <f>ROUND(E2884/D2884*100,0)</f>
        <v>124</v>
      </c>
      <c r="P2884">
        <f>IFERROR(ROUND(E2884/L2884,2),0)</f>
        <v>50.9</v>
      </c>
      <c r="Q2884" s="10" t="s">
        <v>8315</v>
      </c>
      <c r="R2884" t="s">
        <v>8316</v>
      </c>
      <c r="S2884" s="15">
        <f>(((J2884/60)/60)/24)+DATE(1970,1,1)</f>
        <v>41772.105937500004</v>
      </c>
      <c r="T2884" s="16">
        <f>(((I2884/60)/60)/24)+DATE(1970,1,1)</f>
        <v>41803.916666666664</v>
      </c>
      <c r="U2884" s="19">
        <f>YEAR(S:S)</f>
        <v>2014</v>
      </c>
    </row>
    <row r="2885" spans="1:21" ht="32" x14ac:dyDescent="0.2">
      <c r="A2885">
        <v>3169</v>
      </c>
      <c r="B2885" s="3" t="s">
        <v>3169</v>
      </c>
      <c r="C2885" s="3" t="s">
        <v>7279</v>
      </c>
      <c r="D2885" s="6">
        <v>8000</v>
      </c>
      <c r="E2885" s="8">
        <v>8241</v>
      </c>
      <c r="F2885" t="s">
        <v>8218</v>
      </c>
      <c r="G2885" t="s">
        <v>8223</v>
      </c>
      <c r="H2885" t="s">
        <v>8245</v>
      </c>
      <c r="I2885">
        <v>1386910740</v>
      </c>
      <c r="J2885">
        <v>1384364561</v>
      </c>
      <c r="K2885" t="b">
        <v>1</v>
      </c>
      <c r="L2885">
        <v>82</v>
      </c>
      <c r="M2885" t="b">
        <v>1</v>
      </c>
      <c r="N2885" t="s">
        <v>8269</v>
      </c>
      <c r="O2885">
        <f>ROUND(E2885/D2885*100,0)</f>
        <v>103</v>
      </c>
      <c r="P2885">
        <f>IFERROR(ROUND(E2885/L2885,2),0)</f>
        <v>100.5</v>
      </c>
      <c r="Q2885" s="10" t="s">
        <v>8315</v>
      </c>
      <c r="R2885" t="s">
        <v>8316</v>
      </c>
      <c r="S2885" s="15">
        <f>(((J2885/60)/60)/24)+DATE(1970,1,1)</f>
        <v>41591.737974537034</v>
      </c>
      <c r="T2885" s="16">
        <f>(((I2885/60)/60)/24)+DATE(1970,1,1)</f>
        <v>41621.207638888889</v>
      </c>
      <c r="U2885" s="19">
        <f>YEAR(S:S)</f>
        <v>2013</v>
      </c>
    </row>
    <row r="2886" spans="1:21" ht="32" x14ac:dyDescent="0.2">
      <c r="A2886">
        <v>3170</v>
      </c>
      <c r="B2886" s="3" t="s">
        <v>3170</v>
      </c>
      <c r="C2886" s="3" t="s">
        <v>7280</v>
      </c>
      <c r="D2886" s="6">
        <v>2000</v>
      </c>
      <c r="E2886" s="8">
        <v>2245</v>
      </c>
      <c r="F2886" t="s">
        <v>8218</v>
      </c>
      <c r="G2886" t="s">
        <v>8223</v>
      </c>
      <c r="H2886" t="s">
        <v>8245</v>
      </c>
      <c r="I2886">
        <v>1404273600</v>
      </c>
      <c r="J2886">
        <v>1401414944</v>
      </c>
      <c r="K2886" t="b">
        <v>1</v>
      </c>
      <c r="L2886">
        <v>71</v>
      </c>
      <c r="M2886" t="b">
        <v>1</v>
      </c>
      <c r="N2886" t="s">
        <v>8269</v>
      </c>
      <c r="O2886">
        <f>ROUND(E2886/D2886*100,0)</f>
        <v>112</v>
      </c>
      <c r="P2886">
        <f>IFERROR(ROUND(E2886/L2886,2),0)</f>
        <v>31.62</v>
      </c>
      <c r="Q2886" s="10" t="s">
        <v>8315</v>
      </c>
      <c r="R2886" t="s">
        <v>8316</v>
      </c>
      <c r="S2886" s="15">
        <f>(((J2886/60)/60)/24)+DATE(1970,1,1)</f>
        <v>41789.080370370371</v>
      </c>
      <c r="T2886" s="16">
        <f>(((I2886/60)/60)/24)+DATE(1970,1,1)</f>
        <v>41822.166666666664</v>
      </c>
      <c r="U2886" s="19">
        <f>YEAR(S:S)</f>
        <v>2014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ROUND(E2887/D2887*100,0)</f>
        <v>109</v>
      </c>
      <c r="P2887">
        <f>IFERROR(ROUND(E2887/L2887,2),0)</f>
        <v>65.099999999999994</v>
      </c>
      <c r="Q2887" s="10" t="s">
        <v>8315</v>
      </c>
      <c r="R2887" t="s">
        <v>8316</v>
      </c>
      <c r="S2887" s="15">
        <f>(((J2887/60)/60)/24)+DATE(1970,1,1)</f>
        <v>42466.608310185184</v>
      </c>
      <c r="T2887" s="16">
        <f>(((I2887/60)/60)/24)+DATE(1970,1,1)</f>
        <v>42496.608310185184</v>
      </c>
      <c r="U2887" s="19">
        <f>YEAR(S:S)</f>
        <v>2016</v>
      </c>
    </row>
    <row r="2888" spans="1:21" ht="48" x14ac:dyDescent="0.2">
      <c r="A2888">
        <v>3172</v>
      </c>
      <c r="B2888" s="3" t="s">
        <v>3172</v>
      </c>
      <c r="C2888" s="3" t="s">
        <v>7282</v>
      </c>
      <c r="D2888" s="6">
        <v>2000</v>
      </c>
      <c r="E2888" s="8">
        <v>2300</v>
      </c>
      <c r="F2888" t="s">
        <v>8218</v>
      </c>
      <c r="G2888" t="s">
        <v>8223</v>
      </c>
      <c r="H2888" t="s">
        <v>8245</v>
      </c>
      <c r="I2888">
        <v>1329240668</v>
      </c>
      <c r="J2888">
        <v>1326648668</v>
      </c>
      <c r="K2888" t="b">
        <v>1</v>
      </c>
      <c r="L2888">
        <v>29</v>
      </c>
      <c r="M2888" t="b">
        <v>1</v>
      </c>
      <c r="N2888" t="s">
        <v>8269</v>
      </c>
      <c r="O2888">
        <f>ROUND(E2888/D2888*100,0)</f>
        <v>115</v>
      </c>
      <c r="P2888">
        <f>IFERROR(ROUND(E2888/L2888,2),0)</f>
        <v>79.31</v>
      </c>
      <c r="Q2888" s="10" t="s">
        <v>8315</v>
      </c>
      <c r="R2888" t="s">
        <v>8316</v>
      </c>
      <c r="S2888" s="15">
        <f>(((J2888/60)/60)/24)+DATE(1970,1,1)</f>
        <v>40923.729953703703</v>
      </c>
      <c r="T2888" s="16">
        <f>(((I2888/60)/60)/24)+DATE(1970,1,1)</f>
        <v>40953.729953703703</v>
      </c>
      <c r="U2888" s="19">
        <f>YEAR(S:S)</f>
        <v>2012</v>
      </c>
    </row>
    <row r="2889" spans="1:21" ht="48" x14ac:dyDescent="0.2">
      <c r="A2889">
        <v>3173</v>
      </c>
      <c r="B2889" s="3" t="s">
        <v>3173</v>
      </c>
      <c r="C2889" s="3" t="s">
        <v>7283</v>
      </c>
      <c r="D2889" s="6">
        <v>10000</v>
      </c>
      <c r="E2889" s="8">
        <v>10300</v>
      </c>
      <c r="F2889" t="s">
        <v>8218</v>
      </c>
      <c r="G2889" t="s">
        <v>8223</v>
      </c>
      <c r="H2889" t="s">
        <v>8245</v>
      </c>
      <c r="I2889">
        <v>1411765492</v>
      </c>
      <c r="J2889">
        <v>1409173492</v>
      </c>
      <c r="K2889" t="b">
        <v>1</v>
      </c>
      <c r="L2889">
        <v>74</v>
      </c>
      <c r="M2889" t="b">
        <v>1</v>
      </c>
      <c r="N2889" t="s">
        <v>8269</v>
      </c>
      <c r="O2889">
        <f>ROUND(E2889/D2889*100,0)</f>
        <v>103</v>
      </c>
      <c r="P2889">
        <f>IFERROR(ROUND(E2889/L2889,2),0)</f>
        <v>139.19</v>
      </c>
      <c r="Q2889" s="10" t="s">
        <v>8315</v>
      </c>
      <c r="R2889" t="s">
        <v>8316</v>
      </c>
      <c r="S2889" s="15">
        <f>(((J2889/60)/60)/24)+DATE(1970,1,1)</f>
        <v>41878.878379629627</v>
      </c>
      <c r="T2889" s="16">
        <f>(((I2889/60)/60)/24)+DATE(1970,1,1)</f>
        <v>41908.878379629627</v>
      </c>
      <c r="U2889" s="19">
        <f>YEAR(S:S)</f>
        <v>2014</v>
      </c>
    </row>
    <row r="2890" spans="1:21" ht="48" x14ac:dyDescent="0.2">
      <c r="A2890">
        <v>3174</v>
      </c>
      <c r="B2890" s="3" t="s">
        <v>3174</v>
      </c>
      <c r="C2890" s="3" t="s">
        <v>7284</v>
      </c>
      <c r="D2890" s="6">
        <v>3000</v>
      </c>
      <c r="E2890" s="8">
        <v>3034</v>
      </c>
      <c r="F2890" t="s">
        <v>8218</v>
      </c>
      <c r="G2890" t="s">
        <v>8223</v>
      </c>
      <c r="H2890" t="s">
        <v>8245</v>
      </c>
      <c r="I2890">
        <v>1408999508</v>
      </c>
      <c r="J2890">
        <v>1407789908</v>
      </c>
      <c r="K2890" t="b">
        <v>1</v>
      </c>
      <c r="L2890">
        <v>23</v>
      </c>
      <c r="M2890" t="b">
        <v>1</v>
      </c>
      <c r="N2890" t="s">
        <v>8269</v>
      </c>
      <c r="O2890">
        <f>ROUND(E2890/D2890*100,0)</f>
        <v>101</v>
      </c>
      <c r="P2890">
        <f>IFERROR(ROUND(E2890/L2890,2),0)</f>
        <v>131.91</v>
      </c>
      <c r="Q2890" s="10" t="s">
        <v>8315</v>
      </c>
      <c r="R2890" t="s">
        <v>8316</v>
      </c>
      <c r="S2890" s="15">
        <f>(((J2890/60)/60)/24)+DATE(1970,1,1)</f>
        <v>41862.864675925928</v>
      </c>
      <c r="T2890" s="16">
        <f>(((I2890/60)/60)/24)+DATE(1970,1,1)</f>
        <v>41876.864675925928</v>
      </c>
      <c r="U2890" s="19">
        <f>YEAR(S:S)</f>
        <v>2014</v>
      </c>
    </row>
    <row r="2891" spans="1:21" ht="48" x14ac:dyDescent="0.2">
      <c r="A2891">
        <v>3175</v>
      </c>
      <c r="B2891" s="3" t="s">
        <v>3175</v>
      </c>
      <c r="C2891" s="3" t="s">
        <v>7285</v>
      </c>
      <c r="D2891" s="6">
        <v>5000</v>
      </c>
      <c r="E2891" s="8">
        <v>5478</v>
      </c>
      <c r="F2891" t="s">
        <v>8218</v>
      </c>
      <c r="G2891" t="s">
        <v>8223</v>
      </c>
      <c r="H2891" t="s">
        <v>8245</v>
      </c>
      <c r="I2891">
        <v>1297977427</v>
      </c>
      <c r="J2891">
        <v>1292793427</v>
      </c>
      <c r="K2891" t="b">
        <v>1</v>
      </c>
      <c r="L2891">
        <v>60</v>
      </c>
      <c r="M2891" t="b">
        <v>1</v>
      </c>
      <c r="N2891" t="s">
        <v>8269</v>
      </c>
      <c r="O2891">
        <f>ROUND(E2891/D2891*100,0)</f>
        <v>110</v>
      </c>
      <c r="P2891">
        <f>IFERROR(ROUND(E2891/L2891,2),0)</f>
        <v>91.3</v>
      </c>
      <c r="Q2891" s="10" t="s">
        <v>8315</v>
      </c>
      <c r="R2891" t="s">
        <v>8316</v>
      </c>
      <c r="S2891" s="15">
        <f>(((J2891/60)/60)/24)+DATE(1970,1,1)</f>
        <v>40531.886886574073</v>
      </c>
      <c r="T2891" s="16">
        <f>(((I2891/60)/60)/24)+DATE(1970,1,1)</f>
        <v>40591.886886574073</v>
      </c>
      <c r="U2891" s="19">
        <f>YEAR(S:S)</f>
        <v>2010</v>
      </c>
    </row>
    <row r="2892" spans="1:21" ht="48" x14ac:dyDescent="0.2">
      <c r="A2892">
        <v>3176</v>
      </c>
      <c r="B2892" s="3" t="s">
        <v>3176</v>
      </c>
      <c r="C2892" s="3" t="s">
        <v>7286</v>
      </c>
      <c r="D2892" s="6">
        <v>1900</v>
      </c>
      <c r="E2892" s="8">
        <v>2182</v>
      </c>
      <c r="F2892" t="s">
        <v>8218</v>
      </c>
      <c r="G2892" t="s">
        <v>8223</v>
      </c>
      <c r="H2892" t="s">
        <v>8245</v>
      </c>
      <c r="I2892">
        <v>1376838000</v>
      </c>
      <c r="J2892">
        <v>1374531631</v>
      </c>
      <c r="K2892" t="b">
        <v>1</v>
      </c>
      <c r="L2892">
        <v>55</v>
      </c>
      <c r="M2892" t="b">
        <v>1</v>
      </c>
      <c r="N2892" t="s">
        <v>8269</v>
      </c>
      <c r="O2892">
        <f>ROUND(E2892/D2892*100,0)</f>
        <v>115</v>
      </c>
      <c r="P2892">
        <f>IFERROR(ROUND(E2892/L2892,2),0)</f>
        <v>39.67</v>
      </c>
      <c r="Q2892" s="10" t="s">
        <v>8315</v>
      </c>
      <c r="R2892" t="s">
        <v>8316</v>
      </c>
      <c r="S2892" s="15">
        <f>(((J2892/60)/60)/24)+DATE(1970,1,1)</f>
        <v>41477.930914351848</v>
      </c>
      <c r="T2892" s="16">
        <f>(((I2892/60)/60)/24)+DATE(1970,1,1)</f>
        <v>41504.625</v>
      </c>
      <c r="U2892" s="19">
        <f>YEAR(S:S)</f>
        <v>2013</v>
      </c>
    </row>
    <row r="2893" spans="1:21" ht="48" x14ac:dyDescent="0.2">
      <c r="A2893">
        <v>3177</v>
      </c>
      <c r="B2893" s="3" t="s">
        <v>3177</v>
      </c>
      <c r="C2893" s="3" t="s">
        <v>7287</v>
      </c>
      <c r="D2893" s="6">
        <v>2500</v>
      </c>
      <c r="E2893" s="8">
        <v>2935</v>
      </c>
      <c r="F2893" t="s">
        <v>8218</v>
      </c>
      <c r="G2893" t="s">
        <v>8223</v>
      </c>
      <c r="H2893" t="s">
        <v>8245</v>
      </c>
      <c r="I2893">
        <v>1403366409</v>
      </c>
      <c r="J2893">
        <v>1400774409</v>
      </c>
      <c r="K2893" t="b">
        <v>1</v>
      </c>
      <c r="L2893">
        <v>51</v>
      </c>
      <c r="M2893" t="b">
        <v>1</v>
      </c>
      <c r="N2893" t="s">
        <v>8269</v>
      </c>
      <c r="O2893">
        <f>ROUND(E2893/D2893*100,0)</f>
        <v>117</v>
      </c>
      <c r="P2893">
        <f>IFERROR(ROUND(E2893/L2893,2),0)</f>
        <v>57.55</v>
      </c>
      <c r="Q2893" s="10" t="s">
        <v>8315</v>
      </c>
      <c r="R2893" t="s">
        <v>8316</v>
      </c>
      <c r="S2893" s="15">
        <f>(((J2893/60)/60)/24)+DATE(1970,1,1)</f>
        <v>41781.666770833333</v>
      </c>
      <c r="T2893" s="16">
        <f>(((I2893/60)/60)/24)+DATE(1970,1,1)</f>
        <v>41811.666770833333</v>
      </c>
      <c r="U2893" s="19">
        <f>YEAR(S:S)</f>
        <v>2014</v>
      </c>
    </row>
    <row r="2894" spans="1:21" ht="48" x14ac:dyDescent="0.2">
      <c r="A2894">
        <v>3178</v>
      </c>
      <c r="B2894" s="3" t="s">
        <v>3178</v>
      </c>
      <c r="C2894" s="3" t="s">
        <v>7288</v>
      </c>
      <c r="D2894" s="6">
        <v>1500</v>
      </c>
      <c r="E2894" s="8">
        <v>2576</v>
      </c>
      <c r="F2894" t="s">
        <v>8218</v>
      </c>
      <c r="G2894" t="s">
        <v>8224</v>
      </c>
      <c r="H2894" t="s">
        <v>8246</v>
      </c>
      <c r="I2894">
        <v>1405521075</v>
      </c>
      <c r="J2894">
        <v>1402929075</v>
      </c>
      <c r="K2894" t="b">
        <v>1</v>
      </c>
      <c r="L2894">
        <v>78</v>
      </c>
      <c r="M2894" t="b">
        <v>1</v>
      </c>
      <c r="N2894" t="s">
        <v>8269</v>
      </c>
      <c r="O2894">
        <f>ROUND(E2894/D2894*100,0)</f>
        <v>172</v>
      </c>
      <c r="P2894">
        <f>IFERROR(ROUND(E2894/L2894,2),0)</f>
        <v>33.03</v>
      </c>
      <c r="Q2894" s="10" t="s">
        <v>8315</v>
      </c>
      <c r="R2894" t="s">
        <v>8316</v>
      </c>
      <c r="S2894" s="15">
        <f>(((J2894/60)/60)/24)+DATE(1970,1,1)</f>
        <v>41806.605034722219</v>
      </c>
      <c r="T2894" s="16">
        <f>(((I2894/60)/60)/24)+DATE(1970,1,1)</f>
        <v>41836.605034722219</v>
      </c>
      <c r="U2894" s="19">
        <f>YEAR(S:S)</f>
        <v>2014</v>
      </c>
    </row>
    <row r="2895" spans="1:21" ht="32" x14ac:dyDescent="0.2">
      <c r="A2895">
        <v>3179</v>
      </c>
      <c r="B2895" s="3" t="s">
        <v>3179</v>
      </c>
      <c r="C2895" s="3" t="s">
        <v>7289</v>
      </c>
      <c r="D2895" s="6">
        <v>4200</v>
      </c>
      <c r="E2895" s="8">
        <v>4794.82</v>
      </c>
      <c r="F2895" t="s">
        <v>8218</v>
      </c>
      <c r="G2895" t="s">
        <v>8223</v>
      </c>
      <c r="H2895" t="s">
        <v>8245</v>
      </c>
      <c r="I2895">
        <v>1367859071</v>
      </c>
      <c r="J2895">
        <v>1365699071</v>
      </c>
      <c r="K2895" t="b">
        <v>1</v>
      </c>
      <c r="L2895">
        <v>62</v>
      </c>
      <c r="M2895" t="b">
        <v>1</v>
      </c>
      <c r="N2895" t="s">
        <v>8269</v>
      </c>
      <c r="O2895">
        <f>ROUND(E2895/D2895*100,0)</f>
        <v>114</v>
      </c>
      <c r="P2895">
        <f>IFERROR(ROUND(E2895/L2895,2),0)</f>
        <v>77.34</v>
      </c>
      <c r="Q2895" s="10" t="s">
        <v>8315</v>
      </c>
      <c r="R2895" t="s">
        <v>8316</v>
      </c>
      <c r="S2895" s="15">
        <f>(((J2895/60)/60)/24)+DATE(1970,1,1)</f>
        <v>41375.702210648145</v>
      </c>
      <c r="T2895" s="16">
        <f>(((I2895/60)/60)/24)+DATE(1970,1,1)</f>
        <v>41400.702210648145</v>
      </c>
      <c r="U2895" s="19">
        <f>YEAR(S:S)</f>
        <v>2013</v>
      </c>
    </row>
    <row r="2896" spans="1:21" ht="48" x14ac:dyDescent="0.2">
      <c r="A2896">
        <v>3180</v>
      </c>
      <c r="B2896" s="3" t="s">
        <v>3180</v>
      </c>
      <c r="C2896" s="3" t="s">
        <v>7290</v>
      </c>
      <c r="D2896" s="6">
        <v>1200</v>
      </c>
      <c r="E2896" s="8">
        <v>1437</v>
      </c>
      <c r="F2896" t="s">
        <v>8218</v>
      </c>
      <c r="G2896" t="s">
        <v>8224</v>
      </c>
      <c r="H2896" t="s">
        <v>8246</v>
      </c>
      <c r="I2896">
        <v>1403258049</v>
      </c>
      <c r="J2896">
        <v>1400666049</v>
      </c>
      <c r="K2896" t="b">
        <v>1</v>
      </c>
      <c r="L2896">
        <v>45</v>
      </c>
      <c r="M2896" t="b">
        <v>1</v>
      </c>
      <c r="N2896" t="s">
        <v>8269</v>
      </c>
      <c r="O2896">
        <f>ROUND(E2896/D2896*100,0)</f>
        <v>120</v>
      </c>
      <c r="P2896">
        <f>IFERROR(ROUND(E2896/L2896,2),0)</f>
        <v>31.93</v>
      </c>
      <c r="Q2896" s="10" t="s">
        <v>8315</v>
      </c>
      <c r="R2896" t="s">
        <v>8316</v>
      </c>
      <c r="S2896" s="15">
        <f>(((J2896/60)/60)/24)+DATE(1970,1,1)</f>
        <v>41780.412604166668</v>
      </c>
      <c r="T2896" s="16">
        <f>(((I2896/60)/60)/24)+DATE(1970,1,1)</f>
        <v>41810.412604166668</v>
      </c>
      <c r="U2896" s="19">
        <f>YEAR(S:S)</f>
        <v>2014</v>
      </c>
    </row>
    <row r="2897" spans="1:21" ht="48" x14ac:dyDescent="0.2">
      <c r="A2897">
        <v>3181</v>
      </c>
      <c r="B2897" s="3" t="s">
        <v>3181</v>
      </c>
      <c r="C2897" s="3" t="s">
        <v>7291</v>
      </c>
      <c r="D2897" s="6">
        <v>500</v>
      </c>
      <c r="E2897" s="8">
        <v>545</v>
      </c>
      <c r="F2897" t="s">
        <v>8218</v>
      </c>
      <c r="G2897" t="s">
        <v>8224</v>
      </c>
      <c r="H2897" t="s">
        <v>8246</v>
      </c>
      <c r="I2897">
        <v>1402848000</v>
      </c>
      <c r="J2897">
        <v>1400570787</v>
      </c>
      <c r="K2897" t="b">
        <v>1</v>
      </c>
      <c r="L2897">
        <v>15</v>
      </c>
      <c r="M2897" t="b">
        <v>1</v>
      </c>
      <c r="N2897" t="s">
        <v>8269</v>
      </c>
      <c r="O2897">
        <f>ROUND(E2897/D2897*100,0)</f>
        <v>109</v>
      </c>
      <c r="P2897">
        <f>IFERROR(ROUND(E2897/L2897,2),0)</f>
        <v>36.33</v>
      </c>
      <c r="Q2897" s="10" t="s">
        <v>8315</v>
      </c>
      <c r="R2897" t="s">
        <v>8316</v>
      </c>
      <c r="S2897" s="15">
        <f>(((J2897/60)/60)/24)+DATE(1970,1,1)</f>
        <v>41779.310034722221</v>
      </c>
      <c r="T2897" s="16">
        <f>(((I2897/60)/60)/24)+DATE(1970,1,1)</f>
        <v>41805.666666666664</v>
      </c>
      <c r="U2897" s="19">
        <f>YEAR(S:S)</f>
        <v>2014</v>
      </c>
    </row>
    <row r="2898" spans="1:21" ht="64" x14ac:dyDescent="0.2">
      <c r="A2898">
        <v>3182</v>
      </c>
      <c r="B2898" s="3" t="s">
        <v>3182</v>
      </c>
      <c r="C2898" s="3" t="s">
        <v>7292</v>
      </c>
      <c r="D2898" s="6">
        <v>7000</v>
      </c>
      <c r="E2898" s="8">
        <v>7062</v>
      </c>
      <c r="F2898" t="s">
        <v>8218</v>
      </c>
      <c r="G2898" t="s">
        <v>8223</v>
      </c>
      <c r="H2898" t="s">
        <v>8245</v>
      </c>
      <c r="I2898">
        <v>1328029200</v>
      </c>
      <c r="J2898">
        <v>1323211621</v>
      </c>
      <c r="K2898" t="b">
        <v>1</v>
      </c>
      <c r="L2898">
        <v>151</v>
      </c>
      <c r="M2898" t="b">
        <v>1</v>
      </c>
      <c r="N2898" t="s">
        <v>8269</v>
      </c>
      <c r="O2898">
        <f>ROUND(E2898/D2898*100,0)</f>
        <v>101</v>
      </c>
      <c r="P2898">
        <f>IFERROR(ROUND(E2898/L2898,2),0)</f>
        <v>46.77</v>
      </c>
      <c r="Q2898" s="10" t="s">
        <v>8315</v>
      </c>
      <c r="R2898" t="s">
        <v>8316</v>
      </c>
      <c r="S2898" s="15">
        <f>(((J2898/60)/60)/24)+DATE(1970,1,1)</f>
        <v>40883.949317129627</v>
      </c>
      <c r="T2898" s="16">
        <f>(((I2898/60)/60)/24)+DATE(1970,1,1)</f>
        <v>40939.708333333336</v>
      </c>
      <c r="U2898" s="19">
        <f>YEAR(S:S)</f>
        <v>2011</v>
      </c>
    </row>
    <row r="2899" spans="1:21" ht="48" x14ac:dyDescent="0.2">
      <c r="A2899">
        <v>3183</v>
      </c>
      <c r="B2899" s="3" t="s">
        <v>3183</v>
      </c>
      <c r="C2899" s="3" t="s">
        <v>7293</v>
      </c>
      <c r="D2899" s="6">
        <v>2500</v>
      </c>
      <c r="E2899" s="8">
        <v>2725</v>
      </c>
      <c r="F2899" t="s">
        <v>8218</v>
      </c>
      <c r="G2899" t="s">
        <v>8223</v>
      </c>
      <c r="H2899" t="s">
        <v>8245</v>
      </c>
      <c r="I2899">
        <v>1377284669</v>
      </c>
      <c r="J2899">
        <v>1375729469</v>
      </c>
      <c r="K2899" t="b">
        <v>1</v>
      </c>
      <c r="L2899">
        <v>68</v>
      </c>
      <c r="M2899" t="b">
        <v>1</v>
      </c>
      <c r="N2899" t="s">
        <v>8269</v>
      </c>
      <c r="O2899">
        <f>ROUND(E2899/D2899*100,0)</f>
        <v>109</v>
      </c>
      <c r="P2899">
        <f>IFERROR(ROUND(E2899/L2899,2),0)</f>
        <v>40.07</v>
      </c>
      <c r="Q2899" s="10" t="s">
        <v>8315</v>
      </c>
      <c r="R2899" t="s">
        <v>8316</v>
      </c>
      <c r="S2899" s="15">
        <f>(((J2899/60)/60)/24)+DATE(1970,1,1)</f>
        <v>41491.79478009259</v>
      </c>
      <c r="T2899" s="16">
        <f>(((I2899/60)/60)/24)+DATE(1970,1,1)</f>
        <v>41509.79478009259</v>
      </c>
      <c r="U2899" s="19">
        <f>YEAR(S:S)</f>
        <v>2013</v>
      </c>
    </row>
    <row r="2900" spans="1:21" ht="48" x14ac:dyDescent="0.2">
      <c r="A2900">
        <v>3184</v>
      </c>
      <c r="B2900" s="3" t="s">
        <v>3184</v>
      </c>
      <c r="C2900" s="3" t="s">
        <v>7294</v>
      </c>
      <c r="D2900" s="6">
        <v>4300</v>
      </c>
      <c r="E2900" s="8">
        <v>4610</v>
      </c>
      <c r="F2900" t="s">
        <v>8218</v>
      </c>
      <c r="G2900" t="s">
        <v>8223</v>
      </c>
      <c r="H2900" t="s">
        <v>8245</v>
      </c>
      <c r="I2900">
        <v>1404258631</v>
      </c>
      <c r="J2900">
        <v>1401666631</v>
      </c>
      <c r="K2900" t="b">
        <v>1</v>
      </c>
      <c r="L2900">
        <v>46</v>
      </c>
      <c r="M2900" t="b">
        <v>1</v>
      </c>
      <c r="N2900" t="s">
        <v>8269</v>
      </c>
      <c r="O2900">
        <f>ROUND(E2900/D2900*100,0)</f>
        <v>107</v>
      </c>
      <c r="P2900">
        <f>IFERROR(ROUND(E2900/L2900,2),0)</f>
        <v>100.22</v>
      </c>
      <c r="Q2900" s="10" t="s">
        <v>8315</v>
      </c>
      <c r="R2900" t="s">
        <v>8316</v>
      </c>
      <c r="S2900" s="15">
        <f>(((J2900/60)/60)/24)+DATE(1970,1,1)</f>
        <v>41791.993414351848</v>
      </c>
      <c r="T2900" s="16">
        <f>(((I2900/60)/60)/24)+DATE(1970,1,1)</f>
        <v>41821.993414351848</v>
      </c>
      <c r="U2900" s="19">
        <f>YEAR(S:S)</f>
        <v>2014</v>
      </c>
    </row>
    <row r="2901" spans="1:21" ht="48" x14ac:dyDescent="0.2">
      <c r="A2901">
        <v>3185</v>
      </c>
      <c r="B2901" s="3" t="s">
        <v>3185</v>
      </c>
      <c r="C2901" s="3" t="s">
        <v>7295</v>
      </c>
      <c r="D2901" s="6">
        <v>1000</v>
      </c>
      <c r="E2901" s="8">
        <v>1000</v>
      </c>
      <c r="F2901" t="s">
        <v>8218</v>
      </c>
      <c r="G2901" t="s">
        <v>8224</v>
      </c>
      <c r="H2901" t="s">
        <v>8246</v>
      </c>
      <c r="I2901">
        <v>1405553241</v>
      </c>
      <c r="J2901">
        <v>1404948441</v>
      </c>
      <c r="K2901" t="b">
        <v>1</v>
      </c>
      <c r="L2901">
        <v>24</v>
      </c>
      <c r="M2901" t="b">
        <v>1</v>
      </c>
      <c r="N2901" t="s">
        <v>8269</v>
      </c>
      <c r="O2901">
        <f>ROUND(E2901/D2901*100,0)</f>
        <v>100</v>
      </c>
      <c r="P2901">
        <f>IFERROR(ROUND(E2901/L2901,2),0)</f>
        <v>41.67</v>
      </c>
      <c r="Q2901" s="10" t="s">
        <v>8315</v>
      </c>
      <c r="R2901" t="s">
        <v>8316</v>
      </c>
      <c r="S2901" s="15">
        <f>(((J2901/60)/60)/24)+DATE(1970,1,1)</f>
        <v>41829.977326388893</v>
      </c>
      <c r="T2901" s="16">
        <f>(((I2901/60)/60)/24)+DATE(1970,1,1)</f>
        <v>41836.977326388893</v>
      </c>
      <c r="U2901" s="19">
        <f>YEAR(S:S)</f>
        <v>2014</v>
      </c>
    </row>
    <row r="2902" spans="1:21" ht="48" x14ac:dyDescent="0.2">
      <c r="A2902">
        <v>3186</v>
      </c>
      <c r="B2902" s="3" t="s">
        <v>3186</v>
      </c>
      <c r="C2902" s="3" t="s">
        <v>7296</v>
      </c>
      <c r="D2902" s="6">
        <v>3200</v>
      </c>
      <c r="E2902" s="8">
        <v>3270</v>
      </c>
      <c r="F2902" t="s">
        <v>8218</v>
      </c>
      <c r="G2902" t="s">
        <v>8224</v>
      </c>
      <c r="H2902" t="s">
        <v>8246</v>
      </c>
      <c r="I2902">
        <v>1410901200</v>
      </c>
      <c r="J2902">
        <v>1408313438</v>
      </c>
      <c r="K2902" t="b">
        <v>1</v>
      </c>
      <c r="L2902">
        <v>70</v>
      </c>
      <c r="M2902" t="b">
        <v>1</v>
      </c>
      <c r="N2902" t="s">
        <v>8269</v>
      </c>
      <c r="O2902">
        <f>ROUND(E2902/D2902*100,0)</f>
        <v>102</v>
      </c>
      <c r="P2902">
        <f>IFERROR(ROUND(E2902/L2902,2),0)</f>
        <v>46.71</v>
      </c>
      <c r="Q2902" s="10" t="s">
        <v>8315</v>
      </c>
      <c r="R2902" t="s">
        <v>8316</v>
      </c>
      <c r="S2902" s="15">
        <f>(((J2902/60)/60)/24)+DATE(1970,1,1)</f>
        <v>41868.924050925925</v>
      </c>
      <c r="T2902" s="16">
        <f>(((I2902/60)/60)/24)+DATE(1970,1,1)</f>
        <v>41898.875</v>
      </c>
      <c r="U2902" s="19">
        <f>YEAR(S:S)</f>
        <v>2014</v>
      </c>
    </row>
    <row r="2903" spans="1:21" ht="48" x14ac:dyDescent="0.2">
      <c r="A2903">
        <v>3187</v>
      </c>
      <c r="B2903" s="3" t="s">
        <v>3187</v>
      </c>
      <c r="C2903" s="3" t="s">
        <v>7297</v>
      </c>
      <c r="D2903" s="6">
        <v>15000</v>
      </c>
      <c r="E2903" s="8">
        <v>17444</v>
      </c>
      <c r="F2903" t="s">
        <v>8218</v>
      </c>
      <c r="G2903" t="s">
        <v>8223</v>
      </c>
      <c r="H2903" t="s">
        <v>8245</v>
      </c>
      <c r="I2903">
        <v>1407167973</v>
      </c>
      <c r="J2903">
        <v>1405439973</v>
      </c>
      <c r="K2903" t="b">
        <v>1</v>
      </c>
      <c r="L2903">
        <v>244</v>
      </c>
      <c r="M2903" t="b">
        <v>1</v>
      </c>
      <c r="N2903" t="s">
        <v>8269</v>
      </c>
      <c r="O2903">
        <f>ROUND(E2903/D2903*100,0)</f>
        <v>116</v>
      </c>
      <c r="P2903">
        <f>IFERROR(ROUND(E2903/L2903,2),0)</f>
        <v>71.489999999999995</v>
      </c>
      <c r="Q2903" s="10" t="s">
        <v>8315</v>
      </c>
      <c r="R2903" t="s">
        <v>8316</v>
      </c>
      <c r="S2903" s="15">
        <f>(((J2903/60)/60)/24)+DATE(1970,1,1)</f>
        <v>41835.666354166664</v>
      </c>
      <c r="T2903" s="16">
        <f>(((I2903/60)/60)/24)+DATE(1970,1,1)</f>
        <v>41855.666354166664</v>
      </c>
      <c r="U2903" s="19">
        <f>YEAR(S:S)</f>
        <v>2014</v>
      </c>
    </row>
    <row r="2904" spans="1:21" ht="48" x14ac:dyDescent="0.2">
      <c r="A2904">
        <v>3208</v>
      </c>
      <c r="B2904" s="3" t="s">
        <v>3208</v>
      </c>
      <c r="C2904" s="3" t="s">
        <v>7318</v>
      </c>
      <c r="D2904" s="6">
        <v>5000</v>
      </c>
      <c r="E2904" s="8">
        <v>5175</v>
      </c>
      <c r="F2904" t="s">
        <v>8218</v>
      </c>
      <c r="G2904" t="s">
        <v>8223</v>
      </c>
      <c r="H2904" t="s">
        <v>8245</v>
      </c>
      <c r="I2904">
        <v>1406557877</v>
      </c>
      <c r="J2904">
        <v>1404743477</v>
      </c>
      <c r="K2904" t="b">
        <v>1</v>
      </c>
      <c r="L2904">
        <v>82</v>
      </c>
      <c r="M2904" t="b">
        <v>1</v>
      </c>
      <c r="N2904" t="s">
        <v>8269</v>
      </c>
      <c r="O2904">
        <f>ROUND(E2904/D2904*100,0)</f>
        <v>104</v>
      </c>
      <c r="P2904">
        <f>IFERROR(ROUND(E2904/L2904,2),0)</f>
        <v>63.11</v>
      </c>
      <c r="Q2904" s="10" t="s">
        <v>8315</v>
      </c>
      <c r="R2904" t="s">
        <v>8316</v>
      </c>
      <c r="S2904" s="15">
        <f>(((J2904/60)/60)/24)+DATE(1970,1,1)</f>
        <v>41827.605057870373</v>
      </c>
      <c r="T2904" s="16">
        <f>(((I2904/60)/60)/24)+DATE(1970,1,1)</f>
        <v>41848.605057870373</v>
      </c>
      <c r="U2904" s="19">
        <f>YEAR(S:S)</f>
        <v>2014</v>
      </c>
    </row>
    <row r="2905" spans="1:21" ht="48" x14ac:dyDescent="0.2">
      <c r="A2905">
        <v>3209</v>
      </c>
      <c r="B2905" s="3" t="s">
        <v>3209</v>
      </c>
      <c r="C2905" s="3" t="s">
        <v>7319</v>
      </c>
      <c r="D2905" s="6">
        <v>9500</v>
      </c>
      <c r="E2905" s="8">
        <v>11335.7</v>
      </c>
      <c r="F2905" t="s">
        <v>8218</v>
      </c>
      <c r="G2905" t="s">
        <v>8223</v>
      </c>
      <c r="H2905" t="s">
        <v>8245</v>
      </c>
      <c r="I2905">
        <v>1403305200</v>
      </c>
      <c r="J2905">
        <v>1400512658</v>
      </c>
      <c r="K2905" t="b">
        <v>1</v>
      </c>
      <c r="L2905">
        <v>226</v>
      </c>
      <c r="M2905" t="b">
        <v>1</v>
      </c>
      <c r="N2905" t="s">
        <v>8269</v>
      </c>
      <c r="O2905">
        <f>ROUND(E2905/D2905*100,0)</f>
        <v>119</v>
      </c>
      <c r="P2905">
        <f>IFERROR(ROUND(E2905/L2905,2),0)</f>
        <v>50.16</v>
      </c>
      <c r="Q2905" s="10" t="s">
        <v>8315</v>
      </c>
      <c r="R2905" t="s">
        <v>8316</v>
      </c>
      <c r="S2905" s="15">
        <f>(((J2905/60)/60)/24)+DATE(1970,1,1)</f>
        <v>41778.637245370373</v>
      </c>
      <c r="T2905" s="16">
        <f>(((I2905/60)/60)/24)+DATE(1970,1,1)</f>
        <v>41810.958333333336</v>
      </c>
      <c r="U2905" s="19">
        <f>YEAR(S:S)</f>
        <v>2014</v>
      </c>
    </row>
    <row r="2906" spans="1:21" ht="48" x14ac:dyDescent="0.2">
      <c r="A2906">
        <v>3210</v>
      </c>
      <c r="B2906" s="3" t="s">
        <v>3210</v>
      </c>
      <c r="C2906" s="3" t="s">
        <v>7320</v>
      </c>
      <c r="D2906" s="6">
        <v>3000</v>
      </c>
      <c r="E2906" s="8">
        <v>3773</v>
      </c>
      <c r="F2906" t="s">
        <v>8218</v>
      </c>
      <c r="G2906" t="s">
        <v>8223</v>
      </c>
      <c r="H2906" t="s">
        <v>8245</v>
      </c>
      <c r="I2906">
        <v>1338523140</v>
      </c>
      <c r="J2906">
        <v>1334442519</v>
      </c>
      <c r="K2906" t="b">
        <v>1</v>
      </c>
      <c r="L2906">
        <v>60</v>
      </c>
      <c r="M2906" t="b">
        <v>1</v>
      </c>
      <c r="N2906" t="s">
        <v>8269</v>
      </c>
      <c r="O2906">
        <f>ROUND(E2906/D2906*100,0)</f>
        <v>126</v>
      </c>
      <c r="P2906">
        <f>IFERROR(ROUND(E2906/L2906,2),0)</f>
        <v>62.88</v>
      </c>
      <c r="Q2906" s="10" t="s">
        <v>8315</v>
      </c>
      <c r="R2906" t="s">
        <v>8316</v>
      </c>
      <c r="S2906" s="15">
        <f>(((J2906/60)/60)/24)+DATE(1970,1,1)</f>
        <v>41013.936562499999</v>
      </c>
      <c r="T2906" s="16">
        <f>(((I2906/60)/60)/24)+DATE(1970,1,1)</f>
        <v>41061.165972222225</v>
      </c>
      <c r="U2906" s="19">
        <f>YEAR(S:S)</f>
        <v>2012</v>
      </c>
    </row>
    <row r="2907" spans="1:21" ht="48" x14ac:dyDescent="0.2">
      <c r="A2907">
        <v>3211</v>
      </c>
      <c r="B2907" s="3" t="s">
        <v>3211</v>
      </c>
      <c r="C2907" s="3" t="s">
        <v>7321</v>
      </c>
      <c r="D2907" s="6">
        <v>23000</v>
      </c>
      <c r="E2907" s="8">
        <v>27541</v>
      </c>
      <c r="F2907" t="s">
        <v>8218</v>
      </c>
      <c r="G2907" t="s">
        <v>8223</v>
      </c>
      <c r="H2907" t="s">
        <v>8245</v>
      </c>
      <c r="I2907">
        <v>1408068000</v>
      </c>
      <c r="J2907">
        <v>1405346680</v>
      </c>
      <c r="K2907" t="b">
        <v>1</v>
      </c>
      <c r="L2907">
        <v>322</v>
      </c>
      <c r="M2907" t="b">
        <v>1</v>
      </c>
      <c r="N2907" t="s">
        <v>8269</v>
      </c>
      <c r="O2907">
        <f>ROUND(E2907/D2907*100,0)</f>
        <v>120</v>
      </c>
      <c r="P2907">
        <f>IFERROR(ROUND(E2907/L2907,2),0)</f>
        <v>85.53</v>
      </c>
      <c r="Q2907" s="10" t="s">
        <v>8315</v>
      </c>
      <c r="R2907" t="s">
        <v>8316</v>
      </c>
      <c r="S2907" s="15">
        <f>(((J2907/60)/60)/24)+DATE(1970,1,1)</f>
        <v>41834.586574074077</v>
      </c>
      <c r="T2907" s="16">
        <f>(((I2907/60)/60)/24)+DATE(1970,1,1)</f>
        <v>41866.083333333336</v>
      </c>
      <c r="U2907" s="19">
        <f>YEAR(S:S)</f>
        <v>2014</v>
      </c>
    </row>
    <row r="2908" spans="1:21" ht="32" x14ac:dyDescent="0.2">
      <c r="A2908">
        <v>3212</v>
      </c>
      <c r="B2908" s="3" t="s">
        <v>3212</v>
      </c>
      <c r="C2908" s="3" t="s">
        <v>7322</v>
      </c>
      <c r="D2908" s="6">
        <v>4000</v>
      </c>
      <c r="E2908" s="8">
        <v>5050</v>
      </c>
      <c r="F2908" t="s">
        <v>8218</v>
      </c>
      <c r="G2908" t="s">
        <v>8223</v>
      </c>
      <c r="H2908" t="s">
        <v>8245</v>
      </c>
      <c r="I2908">
        <v>1407524751</v>
      </c>
      <c r="J2908">
        <v>1404932751</v>
      </c>
      <c r="K2908" t="b">
        <v>1</v>
      </c>
      <c r="L2908">
        <v>94</v>
      </c>
      <c r="M2908" t="b">
        <v>1</v>
      </c>
      <c r="N2908" t="s">
        <v>8269</v>
      </c>
      <c r="O2908">
        <f>ROUND(E2908/D2908*100,0)</f>
        <v>126</v>
      </c>
      <c r="P2908">
        <f>IFERROR(ROUND(E2908/L2908,2),0)</f>
        <v>53.72</v>
      </c>
      <c r="Q2908" s="10" t="s">
        <v>8315</v>
      </c>
      <c r="R2908" t="s">
        <v>8316</v>
      </c>
      <c r="S2908" s="15">
        <f>(((J2908/60)/60)/24)+DATE(1970,1,1)</f>
        <v>41829.795729166668</v>
      </c>
      <c r="T2908" s="16">
        <f>(((I2908/60)/60)/24)+DATE(1970,1,1)</f>
        <v>41859.795729166668</v>
      </c>
      <c r="U2908" s="19">
        <f>YEAR(S:S)</f>
        <v>2014</v>
      </c>
    </row>
    <row r="2909" spans="1:21" ht="48" x14ac:dyDescent="0.2">
      <c r="A2909">
        <v>3213</v>
      </c>
      <c r="B2909" s="3" t="s">
        <v>3213</v>
      </c>
      <c r="C2909" s="3" t="s">
        <v>7323</v>
      </c>
      <c r="D2909" s="6">
        <v>6000</v>
      </c>
      <c r="E2909" s="8">
        <v>6007</v>
      </c>
      <c r="F2909" t="s">
        <v>8218</v>
      </c>
      <c r="G2909" t="s">
        <v>8224</v>
      </c>
      <c r="H2909" t="s">
        <v>8246</v>
      </c>
      <c r="I2909">
        <v>1437934759</v>
      </c>
      <c r="J2909">
        <v>1434478759</v>
      </c>
      <c r="K2909" t="b">
        <v>1</v>
      </c>
      <c r="L2909">
        <v>47</v>
      </c>
      <c r="M2909" t="b">
        <v>1</v>
      </c>
      <c r="N2909" t="s">
        <v>8269</v>
      </c>
      <c r="O2909">
        <f>ROUND(E2909/D2909*100,0)</f>
        <v>100</v>
      </c>
      <c r="P2909">
        <f>IFERROR(ROUND(E2909/L2909,2),0)</f>
        <v>127.81</v>
      </c>
      <c r="Q2909" s="10" t="s">
        <v>8315</v>
      </c>
      <c r="R2909" t="s">
        <v>8316</v>
      </c>
      <c r="S2909" s="15">
        <f>(((J2909/60)/60)/24)+DATE(1970,1,1)</f>
        <v>42171.763414351852</v>
      </c>
      <c r="T2909" s="16">
        <f>(((I2909/60)/60)/24)+DATE(1970,1,1)</f>
        <v>42211.763414351852</v>
      </c>
      <c r="U2909" s="19">
        <f>YEAR(S:S)</f>
        <v>2015</v>
      </c>
    </row>
    <row r="2910" spans="1:21" ht="48" x14ac:dyDescent="0.2">
      <c r="A2910">
        <v>3214</v>
      </c>
      <c r="B2910" s="3" t="s">
        <v>3214</v>
      </c>
      <c r="C2910" s="3" t="s">
        <v>7324</v>
      </c>
      <c r="D2910" s="6">
        <v>12000</v>
      </c>
      <c r="E2910" s="8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>
        <f>ROUND(E2910/D2910*100,0)</f>
        <v>102</v>
      </c>
      <c r="P2910">
        <f>IFERROR(ROUND(E2910/L2910,2),0)</f>
        <v>106.57</v>
      </c>
      <c r="Q2910" s="10" t="s">
        <v>8315</v>
      </c>
      <c r="R2910" t="s">
        <v>8316</v>
      </c>
      <c r="S2910" s="15">
        <f>(((J2910/60)/60)/24)+DATE(1970,1,1)</f>
        <v>42337.792511574073</v>
      </c>
      <c r="T2910" s="16">
        <f>(((I2910/60)/60)/24)+DATE(1970,1,1)</f>
        <v>42374.996527777781</v>
      </c>
      <c r="U2910" s="19">
        <f>YEAR(S:S)</f>
        <v>2015</v>
      </c>
    </row>
    <row r="2911" spans="1:21" ht="64" x14ac:dyDescent="0.2">
      <c r="A2911">
        <v>3215</v>
      </c>
      <c r="B2911" s="3" t="s">
        <v>3215</v>
      </c>
      <c r="C2911" s="3" t="s">
        <v>7325</v>
      </c>
      <c r="D2911" s="6">
        <v>35000</v>
      </c>
      <c r="E2911" s="8">
        <v>35123</v>
      </c>
      <c r="F2911" t="s">
        <v>8218</v>
      </c>
      <c r="G2911" t="s">
        <v>8223</v>
      </c>
      <c r="H2911" t="s">
        <v>8245</v>
      </c>
      <c r="I2911">
        <v>1441857540</v>
      </c>
      <c r="J2911">
        <v>1438617471</v>
      </c>
      <c r="K2911" t="b">
        <v>1</v>
      </c>
      <c r="L2911">
        <v>134</v>
      </c>
      <c r="M2911" t="b">
        <v>1</v>
      </c>
      <c r="N2911" t="s">
        <v>8269</v>
      </c>
      <c r="O2911">
        <f>ROUND(E2911/D2911*100,0)</f>
        <v>100</v>
      </c>
      <c r="P2911">
        <f>IFERROR(ROUND(E2911/L2911,2),0)</f>
        <v>262.11</v>
      </c>
      <c r="Q2911" s="10" t="s">
        <v>8315</v>
      </c>
      <c r="R2911" t="s">
        <v>8316</v>
      </c>
      <c r="S2911" s="15">
        <f>(((J2911/60)/60)/24)+DATE(1970,1,1)</f>
        <v>42219.665173611109</v>
      </c>
      <c r="T2911" s="16">
        <f>(((I2911/60)/60)/24)+DATE(1970,1,1)</f>
        <v>42257.165972222225</v>
      </c>
      <c r="U2911" s="19">
        <f>YEAR(S:S)</f>
        <v>2015</v>
      </c>
    </row>
    <row r="2912" spans="1:21" ht="48" x14ac:dyDescent="0.2">
      <c r="A2912">
        <v>3216</v>
      </c>
      <c r="B2912" s="3" t="s">
        <v>3216</v>
      </c>
      <c r="C2912" s="3" t="s">
        <v>7326</v>
      </c>
      <c r="D2912" s="6">
        <v>2000</v>
      </c>
      <c r="E2912" s="8">
        <v>2001</v>
      </c>
      <c r="F2912" t="s">
        <v>8218</v>
      </c>
      <c r="G2912" t="s">
        <v>8224</v>
      </c>
      <c r="H2912" t="s">
        <v>8246</v>
      </c>
      <c r="I2912">
        <v>1436625000</v>
      </c>
      <c r="J2912">
        <v>1433934371</v>
      </c>
      <c r="K2912" t="b">
        <v>1</v>
      </c>
      <c r="L2912">
        <v>35</v>
      </c>
      <c r="M2912" t="b">
        <v>1</v>
      </c>
      <c r="N2912" t="s">
        <v>8269</v>
      </c>
      <c r="O2912">
        <f>ROUND(E2912/D2912*100,0)</f>
        <v>100</v>
      </c>
      <c r="P2912">
        <f>IFERROR(ROUND(E2912/L2912,2),0)</f>
        <v>57.17</v>
      </c>
      <c r="Q2912" s="10" t="s">
        <v>8315</v>
      </c>
      <c r="R2912" t="s">
        <v>8316</v>
      </c>
      <c r="S2912" s="15">
        <f>(((J2912/60)/60)/24)+DATE(1970,1,1)</f>
        <v>42165.462627314817</v>
      </c>
      <c r="T2912" s="16">
        <f>(((I2912/60)/60)/24)+DATE(1970,1,1)</f>
        <v>42196.604166666672</v>
      </c>
      <c r="U2912" s="19">
        <f>YEAR(S:S)</f>
        <v>2015</v>
      </c>
    </row>
    <row r="2913" spans="1:21" ht="32" x14ac:dyDescent="0.2">
      <c r="A2913">
        <v>3217</v>
      </c>
      <c r="B2913" s="3" t="s">
        <v>3217</v>
      </c>
      <c r="C2913" s="3" t="s">
        <v>7327</v>
      </c>
      <c r="D2913" s="6">
        <v>4500</v>
      </c>
      <c r="E2913" s="8">
        <v>5221</v>
      </c>
      <c r="F2913" t="s">
        <v>8218</v>
      </c>
      <c r="G2913" t="s">
        <v>8223</v>
      </c>
      <c r="H2913" t="s">
        <v>8245</v>
      </c>
      <c r="I2913">
        <v>1478264784</v>
      </c>
      <c r="J2913">
        <v>1475672784</v>
      </c>
      <c r="K2913" t="b">
        <v>1</v>
      </c>
      <c r="L2913">
        <v>104</v>
      </c>
      <c r="M2913" t="b">
        <v>1</v>
      </c>
      <c r="N2913" t="s">
        <v>8269</v>
      </c>
      <c r="O2913">
        <f>ROUND(E2913/D2913*100,0)</f>
        <v>116</v>
      </c>
      <c r="P2913">
        <f>IFERROR(ROUND(E2913/L2913,2),0)</f>
        <v>50.2</v>
      </c>
      <c r="Q2913" s="10" t="s">
        <v>8315</v>
      </c>
      <c r="R2913" t="s">
        <v>8316</v>
      </c>
      <c r="S2913" s="15">
        <f>(((J2913/60)/60)/24)+DATE(1970,1,1)</f>
        <v>42648.546111111107</v>
      </c>
      <c r="T2913" s="16">
        <f>(((I2913/60)/60)/24)+DATE(1970,1,1)</f>
        <v>42678.546111111107</v>
      </c>
      <c r="U2913" s="19">
        <f>YEAR(S:S)</f>
        <v>2016</v>
      </c>
    </row>
    <row r="2914" spans="1:21" ht="48" x14ac:dyDescent="0.2">
      <c r="A2914">
        <v>3218</v>
      </c>
      <c r="B2914" s="3" t="s">
        <v>3218</v>
      </c>
      <c r="C2914" s="3" t="s">
        <v>7328</v>
      </c>
      <c r="D2914" s="6">
        <v>12000</v>
      </c>
      <c r="E2914" s="8">
        <v>12252</v>
      </c>
      <c r="F2914" t="s">
        <v>8218</v>
      </c>
      <c r="G2914" t="s">
        <v>8224</v>
      </c>
      <c r="H2914" t="s">
        <v>8246</v>
      </c>
      <c r="I2914">
        <v>1419984000</v>
      </c>
      <c r="J2914">
        <v>1417132986</v>
      </c>
      <c r="K2914" t="b">
        <v>1</v>
      </c>
      <c r="L2914">
        <v>184</v>
      </c>
      <c r="M2914" t="b">
        <v>1</v>
      </c>
      <c r="N2914" t="s">
        <v>8269</v>
      </c>
      <c r="O2914">
        <f>ROUND(E2914/D2914*100,0)</f>
        <v>102</v>
      </c>
      <c r="P2914">
        <f>IFERROR(ROUND(E2914/L2914,2),0)</f>
        <v>66.59</v>
      </c>
      <c r="Q2914" s="10" t="s">
        <v>8315</v>
      </c>
      <c r="R2914" t="s">
        <v>8316</v>
      </c>
      <c r="S2914" s="15">
        <f>(((J2914/60)/60)/24)+DATE(1970,1,1)</f>
        <v>41971.002152777779</v>
      </c>
      <c r="T2914" s="16">
        <f>(((I2914/60)/60)/24)+DATE(1970,1,1)</f>
        <v>42004</v>
      </c>
      <c r="U2914" s="19">
        <f>YEAR(S:S)</f>
        <v>2014</v>
      </c>
    </row>
    <row r="2915" spans="1:21" ht="32" x14ac:dyDescent="0.2">
      <c r="A2915">
        <v>3219</v>
      </c>
      <c r="B2915" s="3" t="s">
        <v>3219</v>
      </c>
      <c r="C2915" s="3" t="s">
        <v>7329</v>
      </c>
      <c r="D2915" s="6">
        <v>20000</v>
      </c>
      <c r="E2915" s="8">
        <v>20022</v>
      </c>
      <c r="F2915" t="s">
        <v>8218</v>
      </c>
      <c r="G2915" t="s">
        <v>8223</v>
      </c>
      <c r="H2915" t="s">
        <v>8245</v>
      </c>
      <c r="I2915">
        <v>1427063747</v>
      </c>
      <c r="J2915">
        <v>1424043347</v>
      </c>
      <c r="K2915" t="b">
        <v>1</v>
      </c>
      <c r="L2915">
        <v>119</v>
      </c>
      <c r="M2915" t="b">
        <v>1</v>
      </c>
      <c r="N2915" t="s">
        <v>8269</v>
      </c>
      <c r="O2915">
        <f>ROUND(E2915/D2915*100,0)</f>
        <v>100</v>
      </c>
      <c r="P2915">
        <f>IFERROR(ROUND(E2915/L2915,2),0)</f>
        <v>168.25</v>
      </c>
      <c r="Q2915" s="10" t="s">
        <v>8315</v>
      </c>
      <c r="R2915" t="s">
        <v>8316</v>
      </c>
      <c r="S2915" s="15">
        <f>(((J2915/60)/60)/24)+DATE(1970,1,1)</f>
        <v>42050.983182870375</v>
      </c>
      <c r="T2915" s="16">
        <f>(((I2915/60)/60)/24)+DATE(1970,1,1)</f>
        <v>42085.941516203704</v>
      </c>
      <c r="U2915" s="19">
        <f>YEAR(S:S)</f>
        <v>2015</v>
      </c>
    </row>
    <row r="2916" spans="1:21" ht="32" x14ac:dyDescent="0.2">
      <c r="A2916">
        <v>3220</v>
      </c>
      <c r="B2916" s="3" t="s">
        <v>3220</v>
      </c>
      <c r="C2916" s="3" t="s">
        <v>7330</v>
      </c>
      <c r="D2916" s="6">
        <v>15000</v>
      </c>
      <c r="E2916" s="8">
        <v>15126</v>
      </c>
      <c r="F2916" t="s">
        <v>8218</v>
      </c>
      <c r="G2916" t="s">
        <v>8223</v>
      </c>
      <c r="H2916" t="s">
        <v>8245</v>
      </c>
      <c r="I2916">
        <v>1489352400</v>
      </c>
      <c r="J2916">
        <v>1486411204</v>
      </c>
      <c r="K2916" t="b">
        <v>1</v>
      </c>
      <c r="L2916">
        <v>59</v>
      </c>
      <c r="M2916" t="b">
        <v>1</v>
      </c>
      <c r="N2916" t="s">
        <v>8269</v>
      </c>
      <c r="O2916">
        <f>ROUND(E2916/D2916*100,0)</f>
        <v>101</v>
      </c>
      <c r="P2916">
        <f>IFERROR(ROUND(E2916/L2916,2),0)</f>
        <v>256.37</v>
      </c>
      <c r="Q2916" s="10" t="s">
        <v>8315</v>
      </c>
      <c r="R2916" t="s">
        <v>8316</v>
      </c>
      <c r="S2916" s="15">
        <f>(((J2916/60)/60)/24)+DATE(1970,1,1)</f>
        <v>42772.833379629628</v>
      </c>
      <c r="T2916" s="16">
        <f>(((I2916/60)/60)/24)+DATE(1970,1,1)</f>
        <v>42806.875</v>
      </c>
      <c r="U2916" s="19">
        <f>YEAR(S:S)</f>
        <v>2017</v>
      </c>
    </row>
    <row r="2917" spans="1:21" ht="48" x14ac:dyDescent="0.2">
      <c r="A2917">
        <v>3221</v>
      </c>
      <c r="B2917" s="3" t="s">
        <v>3221</v>
      </c>
      <c r="C2917" s="3" t="s">
        <v>7331</v>
      </c>
      <c r="D2917" s="6">
        <v>4000</v>
      </c>
      <c r="E2917" s="8">
        <v>4137</v>
      </c>
      <c r="F2917" t="s">
        <v>8218</v>
      </c>
      <c r="G2917" t="s">
        <v>8224</v>
      </c>
      <c r="H2917" t="s">
        <v>8246</v>
      </c>
      <c r="I2917">
        <v>1436114603</v>
      </c>
      <c r="J2917">
        <v>1433090603</v>
      </c>
      <c r="K2917" t="b">
        <v>1</v>
      </c>
      <c r="L2917">
        <v>113</v>
      </c>
      <c r="M2917" t="b">
        <v>1</v>
      </c>
      <c r="N2917" t="s">
        <v>8269</v>
      </c>
      <c r="O2917">
        <f>ROUND(E2917/D2917*100,0)</f>
        <v>103</v>
      </c>
      <c r="P2917">
        <f>IFERROR(ROUND(E2917/L2917,2),0)</f>
        <v>36.61</v>
      </c>
      <c r="Q2917" s="10" t="s">
        <v>8315</v>
      </c>
      <c r="R2917" t="s">
        <v>8316</v>
      </c>
      <c r="S2917" s="15">
        <f>(((J2917/60)/60)/24)+DATE(1970,1,1)</f>
        <v>42155.696793981479</v>
      </c>
      <c r="T2917" s="16">
        <f>(((I2917/60)/60)/24)+DATE(1970,1,1)</f>
        <v>42190.696793981479</v>
      </c>
      <c r="U2917" s="19">
        <f>YEAR(S:S)</f>
        <v>2015</v>
      </c>
    </row>
    <row r="2918" spans="1:21" ht="32" x14ac:dyDescent="0.2">
      <c r="A2918">
        <v>3222</v>
      </c>
      <c r="B2918" s="3" t="s">
        <v>3222</v>
      </c>
      <c r="C2918" s="3" t="s">
        <v>7332</v>
      </c>
      <c r="D2918" s="6">
        <v>2500</v>
      </c>
      <c r="E2918" s="8">
        <v>3120</v>
      </c>
      <c r="F2918" t="s">
        <v>8218</v>
      </c>
      <c r="G2918" t="s">
        <v>8223</v>
      </c>
      <c r="H2918" t="s">
        <v>8245</v>
      </c>
      <c r="I2918">
        <v>1445722140</v>
      </c>
      <c r="J2918">
        <v>1443016697</v>
      </c>
      <c r="K2918" t="b">
        <v>1</v>
      </c>
      <c r="L2918">
        <v>84</v>
      </c>
      <c r="M2918" t="b">
        <v>1</v>
      </c>
      <c r="N2918" t="s">
        <v>8269</v>
      </c>
      <c r="O2918">
        <f>ROUND(E2918/D2918*100,0)</f>
        <v>125</v>
      </c>
      <c r="P2918">
        <f>IFERROR(ROUND(E2918/L2918,2),0)</f>
        <v>37.14</v>
      </c>
      <c r="Q2918" s="10" t="s">
        <v>8315</v>
      </c>
      <c r="R2918" t="s">
        <v>8316</v>
      </c>
      <c r="S2918" s="15">
        <f>(((J2918/60)/60)/24)+DATE(1970,1,1)</f>
        <v>42270.582141203704</v>
      </c>
      <c r="T2918" s="16">
        <f>(((I2918/60)/60)/24)+DATE(1970,1,1)</f>
        <v>42301.895138888889</v>
      </c>
      <c r="U2918" s="19">
        <f>YEAR(S:S)</f>
        <v>2015</v>
      </c>
    </row>
    <row r="2919" spans="1:21" ht="32" x14ac:dyDescent="0.2">
      <c r="A2919">
        <v>3223</v>
      </c>
      <c r="B2919" s="3" t="s">
        <v>3223</v>
      </c>
      <c r="C2919" s="3" t="s">
        <v>7333</v>
      </c>
      <c r="D2919" s="6">
        <v>3100</v>
      </c>
      <c r="E2919" s="8">
        <v>3395</v>
      </c>
      <c r="F2919" t="s">
        <v>8218</v>
      </c>
      <c r="G2919" t="s">
        <v>8223</v>
      </c>
      <c r="H2919" t="s">
        <v>8245</v>
      </c>
      <c r="I2919">
        <v>1440100976</v>
      </c>
      <c r="J2919">
        <v>1437508976</v>
      </c>
      <c r="K2919" t="b">
        <v>1</v>
      </c>
      <c r="L2919">
        <v>74</v>
      </c>
      <c r="M2919" t="b">
        <v>1</v>
      </c>
      <c r="N2919" t="s">
        <v>8269</v>
      </c>
      <c r="O2919">
        <f>ROUND(E2919/D2919*100,0)</f>
        <v>110</v>
      </c>
      <c r="P2919">
        <f>IFERROR(ROUND(E2919/L2919,2),0)</f>
        <v>45.88</v>
      </c>
      <c r="Q2919" s="10" t="s">
        <v>8315</v>
      </c>
      <c r="R2919" t="s">
        <v>8316</v>
      </c>
      <c r="S2919" s="15">
        <f>(((J2919/60)/60)/24)+DATE(1970,1,1)</f>
        <v>42206.835370370376</v>
      </c>
      <c r="T2919" s="16">
        <f>(((I2919/60)/60)/24)+DATE(1970,1,1)</f>
        <v>42236.835370370376</v>
      </c>
      <c r="U2919" s="19">
        <f>YEAR(S:S)</f>
        <v>2015</v>
      </c>
    </row>
    <row r="2920" spans="1:21" ht="48" x14ac:dyDescent="0.2">
      <c r="A2920">
        <v>3224</v>
      </c>
      <c r="B2920" s="3" t="s">
        <v>3224</v>
      </c>
      <c r="C2920" s="3" t="s">
        <v>7334</v>
      </c>
      <c r="D2920" s="6">
        <v>30000</v>
      </c>
      <c r="E2920" s="8">
        <v>30610</v>
      </c>
      <c r="F2920" t="s">
        <v>8218</v>
      </c>
      <c r="G2920" t="s">
        <v>8223</v>
      </c>
      <c r="H2920" t="s">
        <v>8245</v>
      </c>
      <c r="I2920">
        <v>1484024400</v>
      </c>
      <c r="J2920">
        <v>1479932713</v>
      </c>
      <c r="K2920" t="b">
        <v>1</v>
      </c>
      <c r="L2920">
        <v>216</v>
      </c>
      <c r="M2920" t="b">
        <v>1</v>
      </c>
      <c r="N2920" t="s">
        <v>8269</v>
      </c>
      <c r="O2920">
        <f>ROUND(E2920/D2920*100,0)</f>
        <v>102</v>
      </c>
      <c r="P2920">
        <f>IFERROR(ROUND(E2920/L2920,2),0)</f>
        <v>141.71</v>
      </c>
      <c r="Q2920" s="10" t="s">
        <v>8315</v>
      </c>
      <c r="R2920" t="s">
        <v>8316</v>
      </c>
      <c r="S2920" s="15">
        <f>(((J2920/60)/60)/24)+DATE(1970,1,1)</f>
        <v>42697.850844907407</v>
      </c>
      <c r="T2920" s="16">
        <f>(((I2920/60)/60)/24)+DATE(1970,1,1)</f>
        <v>42745.208333333328</v>
      </c>
      <c r="U2920" s="19">
        <f>YEAR(S:S)</f>
        <v>2016</v>
      </c>
    </row>
    <row r="2921" spans="1:21" ht="48" x14ac:dyDescent="0.2">
      <c r="A2921">
        <v>3225</v>
      </c>
      <c r="B2921" s="3" t="s">
        <v>3225</v>
      </c>
      <c r="C2921" s="3" t="s">
        <v>7335</v>
      </c>
      <c r="D2921" s="6">
        <v>2000</v>
      </c>
      <c r="E2921" s="8">
        <v>2047</v>
      </c>
      <c r="F2921" t="s">
        <v>8218</v>
      </c>
      <c r="G2921" t="s">
        <v>8223</v>
      </c>
      <c r="H2921" t="s">
        <v>8245</v>
      </c>
      <c r="I2921">
        <v>1464987600</v>
      </c>
      <c r="J2921">
        <v>1463145938</v>
      </c>
      <c r="K2921" t="b">
        <v>1</v>
      </c>
      <c r="L2921">
        <v>39</v>
      </c>
      <c r="M2921" t="b">
        <v>1</v>
      </c>
      <c r="N2921" t="s">
        <v>8269</v>
      </c>
      <c r="O2921">
        <f>ROUND(E2921/D2921*100,0)</f>
        <v>102</v>
      </c>
      <c r="P2921">
        <f>IFERROR(ROUND(E2921/L2921,2),0)</f>
        <v>52.49</v>
      </c>
      <c r="Q2921" s="10" t="s">
        <v>8315</v>
      </c>
      <c r="R2921" t="s">
        <v>8316</v>
      </c>
      <c r="S2921" s="15">
        <f>(((J2921/60)/60)/24)+DATE(1970,1,1)</f>
        <v>42503.559467592597</v>
      </c>
      <c r="T2921" s="16">
        <f>(((I2921/60)/60)/24)+DATE(1970,1,1)</f>
        <v>42524.875</v>
      </c>
      <c r="U2921" s="19">
        <f>YEAR(S:S)</f>
        <v>2016</v>
      </c>
    </row>
    <row r="2922" spans="1:21" ht="48" x14ac:dyDescent="0.2">
      <c r="A2922">
        <v>3226</v>
      </c>
      <c r="B2922" s="3" t="s">
        <v>3226</v>
      </c>
      <c r="C2922" s="3" t="s">
        <v>7336</v>
      </c>
      <c r="D2922" s="6">
        <v>1200</v>
      </c>
      <c r="E2922" s="8">
        <v>1250</v>
      </c>
      <c r="F2922" t="s">
        <v>8218</v>
      </c>
      <c r="G2922" t="s">
        <v>8224</v>
      </c>
      <c r="H2922" t="s">
        <v>8246</v>
      </c>
      <c r="I2922">
        <v>1446213612</v>
      </c>
      <c r="J2922">
        <v>1443621612</v>
      </c>
      <c r="K2922" t="b">
        <v>1</v>
      </c>
      <c r="L2922">
        <v>21</v>
      </c>
      <c r="M2922" t="b">
        <v>1</v>
      </c>
      <c r="N2922" t="s">
        <v>8269</v>
      </c>
      <c r="O2922">
        <f>ROUND(E2922/D2922*100,0)</f>
        <v>104</v>
      </c>
      <c r="P2922">
        <f>IFERROR(ROUND(E2922/L2922,2),0)</f>
        <v>59.52</v>
      </c>
      <c r="Q2922" s="10" t="s">
        <v>8315</v>
      </c>
      <c r="R2922" t="s">
        <v>8316</v>
      </c>
      <c r="S2922" s="15">
        <f>(((J2922/60)/60)/24)+DATE(1970,1,1)</f>
        <v>42277.583472222221</v>
      </c>
      <c r="T2922" s="16">
        <f>(((I2922/60)/60)/24)+DATE(1970,1,1)</f>
        <v>42307.583472222221</v>
      </c>
      <c r="U2922" s="19">
        <f>YEAR(S:S)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6">
        <f>(((I2923/60)/60)/24)+DATE(1970,1,1)</f>
        <v>41907.886620370373</v>
      </c>
      <c r="U2923" s="19">
        <f>YEAR(S:S)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6">
        <f>(((I2924/60)/60)/24)+DATE(1970,1,1)</f>
        <v>42142.874155092592</v>
      </c>
      <c r="U2924" s="19">
        <f>YEAR(S:S)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6">
        <f>(((I2925/60)/60)/24)+DATE(1970,1,1)</f>
        <v>42028.125</v>
      </c>
      <c r="U2925" s="19">
        <f>YEAR(S:S)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6">
        <f>(((I2926/60)/60)/24)+DATE(1970,1,1)</f>
        <v>42133.165972222225</v>
      </c>
      <c r="U2926" s="19">
        <f>YEAR(S:S)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6">
        <f>(((I2927/60)/60)/24)+DATE(1970,1,1)</f>
        <v>41893.584120370368</v>
      </c>
      <c r="U2927" s="19">
        <f>YEAR(S:S)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6">
        <f>(((I2928/60)/60)/24)+DATE(1970,1,1)</f>
        <v>42058.765960648147</v>
      </c>
      <c r="U2928" s="19">
        <f>YEAR(S:S)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6">
        <f>(((I2929/60)/60)/24)+DATE(1970,1,1)</f>
        <v>41835.208333333336</v>
      </c>
      <c r="U2929" s="19">
        <f>YEAR(S:S)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6">
        <f>(((I2930/60)/60)/24)+DATE(1970,1,1)</f>
        <v>42433.998217592598</v>
      </c>
      <c r="U2930" s="19">
        <f>YEAR(S:S)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6">
        <f>(((I2931/60)/60)/24)+DATE(1970,1,1)</f>
        <v>41784.564328703702</v>
      </c>
      <c r="U2931" s="19">
        <f>YEAR(S:S)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6">
        <f>(((I2932/60)/60)/24)+DATE(1970,1,1)</f>
        <v>42131.584074074075</v>
      </c>
      <c r="U2932" s="19">
        <f>YEAR(S:S)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6">
        <f>(((I2933/60)/60)/24)+DATE(1970,1,1)</f>
        <v>41897.255555555559</v>
      </c>
      <c r="U2933" s="19">
        <f>YEAR(S:S)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6">
        <f>(((I2934/60)/60)/24)+DATE(1970,1,1)</f>
        <v>42056.458333333328</v>
      </c>
      <c r="U2934" s="19">
        <f>YEAR(S:S)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6">
        <f>(((I2935/60)/60)/24)+DATE(1970,1,1)</f>
        <v>42525.956631944442</v>
      </c>
      <c r="U2935" s="19">
        <f>YEAR(S:S)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6">
        <f>(((I2936/60)/60)/24)+DATE(1970,1,1)</f>
        <v>41805.636157407411</v>
      </c>
      <c r="U2936" s="19">
        <f>YEAR(S:S)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6">
        <f>(((I2937/60)/60)/24)+DATE(1970,1,1)</f>
        <v>42611.708333333328</v>
      </c>
      <c r="U2937" s="19">
        <f>YEAR(S:S)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6">
        <f>(((I2938/60)/60)/24)+DATE(1970,1,1)</f>
        <v>41925.207638888889</v>
      </c>
      <c r="U2938" s="19">
        <f>YEAR(S:S)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6">
        <f>(((I2939/60)/60)/24)+DATE(1970,1,1)</f>
        <v>41833.457326388889</v>
      </c>
      <c r="U2939" s="19">
        <f>YEAR(S:S)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6">
        <f>(((I2940/60)/60)/24)+DATE(1970,1,1)</f>
        <v>42034.703865740739</v>
      </c>
      <c r="U2940" s="19">
        <f>YEAR(S:S)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6">
        <f>(((I2941/60)/60)/24)+DATE(1970,1,1)</f>
        <v>41879.041666666664</v>
      </c>
      <c r="U2941" s="19">
        <f>YEAR(S:S)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6">
        <f>(((I2942/60)/60)/24)+DATE(1970,1,1)</f>
        <v>42022.773356481484</v>
      </c>
      <c r="U2942" s="19">
        <f>YEAR(S:S)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6">
        <f>(((I2943/60)/60)/24)+DATE(1970,1,1)</f>
        <v>42064.960127314815</v>
      </c>
      <c r="U2943" s="19">
        <f>YEAR(S:S)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6">
        <f>(((I2944/60)/60)/24)+DATE(1970,1,1)</f>
        <v>42354.845833333333</v>
      </c>
      <c r="U2944" s="19">
        <f>YEAR(S:S)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6">
        <f>(((I2945/60)/60)/24)+DATE(1970,1,1)</f>
        <v>42107.129398148143</v>
      </c>
      <c r="U2945" s="19">
        <f>YEAR(S:S)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6">
        <f>(((I2946/60)/60)/24)+DATE(1970,1,1)</f>
        <v>42162.9143287037</v>
      </c>
      <c r="U2946" s="19">
        <f>YEAR(S:S)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6">
        <f>(((I2947/60)/60)/24)+DATE(1970,1,1)</f>
        <v>42148.139583333337</v>
      </c>
      <c r="U2947" s="19">
        <f>YEAR(S:S)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6">
        <f>(((I2948/60)/60)/24)+DATE(1970,1,1)</f>
        <v>42597.531157407408</v>
      </c>
      <c r="U2948" s="19">
        <f>YEAR(S:S)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6">
        <f>(((I2949/60)/60)/24)+DATE(1970,1,1)</f>
        <v>42698.715972222228</v>
      </c>
      <c r="U2949" s="19">
        <f>YEAR(S:S)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6">
        <f>(((I2950/60)/60)/24)+DATE(1970,1,1)</f>
        <v>42157.649224537032</v>
      </c>
      <c r="U2950" s="19">
        <f>YEAR(S:S)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6">
        <f>(((I2951/60)/60)/24)+DATE(1970,1,1)</f>
        <v>42327.864780092597</v>
      </c>
      <c r="U2951" s="19">
        <f>YEAR(S:S)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6">
        <f>(((I2952/60)/60)/24)+DATE(1970,1,1)</f>
        <v>42392.36518518519</v>
      </c>
      <c r="U2952" s="19">
        <f>YEAR(S:S)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6">
        <f>(((I2953/60)/60)/24)+DATE(1970,1,1)</f>
        <v>41917.802928240737</v>
      </c>
      <c r="U2953" s="19">
        <f>YEAR(S:S)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6">
        <f>(((I2954/60)/60)/24)+DATE(1970,1,1)</f>
        <v>42660.166666666672</v>
      </c>
      <c r="U2954" s="19">
        <f>YEAR(S:S)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6">
        <f>(((I2955/60)/60)/24)+DATE(1970,1,1)</f>
        <v>42285.791909722218</v>
      </c>
      <c r="U2955" s="19">
        <f>YEAR(S:S)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6">
        <f>(((I2956/60)/60)/24)+DATE(1970,1,1)</f>
        <v>42810.541701388895</v>
      </c>
      <c r="U2956" s="19">
        <f>YEAR(S:S)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6">
        <f>(((I2957/60)/60)/24)+DATE(1970,1,1)</f>
        <v>42171.741307870368</v>
      </c>
      <c r="U2957" s="19">
        <f>YEAR(S:S)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6">
        <f>(((I2958/60)/60)/24)+DATE(1970,1,1)</f>
        <v>42494.958912037036</v>
      </c>
      <c r="U2958" s="19">
        <f>YEAR(S:S)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6">
        <f>(((I2959/60)/60)/24)+DATE(1970,1,1)</f>
        <v>42090.969583333332</v>
      </c>
      <c r="U2959" s="19">
        <f>YEAR(S:S)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6">
        <f>(((I2960/60)/60)/24)+DATE(1970,1,1)</f>
        <v>42498.73746527778</v>
      </c>
      <c r="U2960" s="19">
        <f>YEAR(S:S)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6">
        <f>(((I2961/60)/60)/24)+DATE(1970,1,1)</f>
        <v>42528.008391203708</v>
      </c>
      <c r="U2961" s="19">
        <f>YEAR(S:S)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6">
        <f>(((I2962/60)/60)/24)+DATE(1970,1,1)</f>
        <v>41893.757210648146</v>
      </c>
      <c r="U2962" s="19">
        <f>YEAR(S:S)</f>
        <v>2014</v>
      </c>
    </row>
    <row r="2963" spans="1:21" ht="48" x14ac:dyDescent="0.2">
      <c r="A2963">
        <v>3227</v>
      </c>
      <c r="B2963" s="3" t="s">
        <v>3227</v>
      </c>
      <c r="C2963" s="3" t="s">
        <v>7337</v>
      </c>
      <c r="D2963" s="6">
        <v>1200</v>
      </c>
      <c r="E2963" s="8">
        <v>1500</v>
      </c>
      <c r="F2963" t="s">
        <v>8218</v>
      </c>
      <c r="G2963" t="s">
        <v>8224</v>
      </c>
      <c r="H2963" t="s">
        <v>8246</v>
      </c>
      <c r="I2963">
        <v>1484687436</v>
      </c>
      <c r="J2963">
        <v>1482095436</v>
      </c>
      <c r="K2963" t="b">
        <v>0</v>
      </c>
      <c r="L2963">
        <v>30</v>
      </c>
      <c r="M2963" t="b">
        <v>1</v>
      </c>
      <c r="N2963" t="s">
        <v>8269</v>
      </c>
      <c r="O2963">
        <f>ROUND(E2963/D2963*100,0)</f>
        <v>125</v>
      </c>
      <c r="P2963">
        <f>IFERROR(ROUND(E2963/L2963,2),0)</f>
        <v>50</v>
      </c>
      <c r="Q2963" s="10" t="s">
        <v>8315</v>
      </c>
      <c r="R2963" t="s">
        <v>8316</v>
      </c>
      <c r="S2963" s="15">
        <f>(((J2963/60)/60)/24)+DATE(1970,1,1)</f>
        <v>42722.882361111115</v>
      </c>
      <c r="T2963" s="16">
        <f>(((I2963/60)/60)/24)+DATE(1970,1,1)</f>
        <v>42752.882361111115</v>
      </c>
      <c r="U2963" s="19">
        <f>YEAR(S:S)</f>
        <v>2016</v>
      </c>
    </row>
    <row r="2964" spans="1:21" ht="16" x14ac:dyDescent="0.2">
      <c r="A2964">
        <v>3228</v>
      </c>
      <c r="B2964" s="3" t="s">
        <v>3228</v>
      </c>
      <c r="C2964" s="3" t="s">
        <v>7338</v>
      </c>
      <c r="D2964" s="6">
        <v>7000</v>
      </c>
      <c r="E2964" s="8">
        <v>7164</v>
      </c>
      <c r="F2964" t="s">
        <v>8218</v>
      </c>
      <c r="G2964" t="s">
        <v>8223</v>
      </c>
      <c r="H2964" t="s">
        <v>8245</v>
      </c>
      <c r="I2964">
        <v>1450328340</v>
      </c>
      <c r="J2964">
        <v>1447606884</v>
      </c>
      <c r="K2964" t="b">
        <v>1</v>
      </c>
      <c r="L2964">
        <v>37</v>
      </c>
      <c r="M2964" t="b">
        <v>1</v>
      </c>
      <c r="N2964" t="s">
        <v>8269</v>
      </c>
      <c r="O2964">
        <f>ROUND(E2964/D2964*100,0)</f>
        <v>102</v>
      </c>
      <c r="P2964">
        <f>IFERROR(ROUND(E2964/L2964,2),0)</f>
        <v>193.62</v>
      </c>
      <c r="Q2964" s="10" t="s">
        <v>8315</v>
      </c>
      <c r="R2964" t="s">
        <v>8316</v>
      </c>
      <c r="S2964" s="15">
        <f>(((J2964/60)/60)/24)+DATE(1970,1,1)</f>
        <v>42323.70930555556</v>
      </c>
      <c r="T2964" s="16">
        <f>(((I2964/60)/60)/24)+DATE(1970,1,1)</f>
        <v>42355.207638888889</v>
      </c>
      <c r="U2964" s="19">
        <f>YEAR(S:S)</f>
        <v>2015</v>
      </c>
    </row>
    <row r="2965" spans="1:21" ht="48" x14ac:dyDescent="0.2">
      <c r="A2965">
        <v>3229</v>
      </c>
      <c r="B2965" s="3" t="s">
        <v>3229</v>
      </c>
      <c r="C2965" s="3" t="s">
        <v>7339</v>
      </c>
      <c r="D2965" s="6">
        <v>20000</v>
      </c>
      <c r="E2965" s="8">
        <v>21573</v>
      </c>
      <c r="F2965" t="s">
        <v>8218</v>
      </c>
      <c r="G2965" t="s">
        <v>8223</v>
      </c>
      <c r="H2965" t="s">
        <v>8245</v>
      </c>
      <c r="I2965">
        <v>1416470398</v>
      </c>
      <c r="J2965">
        <v>1413874798</v>
      </c>
      <c r="K2965" t="b">
        <v>1</v>
      </c>
      <c r="L2965">
        <v>202</v>
      </c>
      <c r="M2965" t="b">
        <v>1</v>
      </c>
      <c r="N2965" t="s">
        <v>8269</v>
      </c>
      <c r="O2965">
        <f>ROUND(E2965/D2965*100,0)</f>
        <v>108</v>
      </c>
      <c r="P2965">
        <f>IFERROR(ROUND(E2965/L2965,2),0)</f>
        <v>106.8</v>
      </c>
      <c r="Q2965" s="10" t="s">
        <v>8315</v>
      </c>
      <c r="R2965" t="s">
        <v>8316</v>
      </c>
      <c r="S2965" s="15">
        <f>(((J2965/60)/60)/24)+DATE(1970,1,1)</f>
        <v>41933.291643518518</v>
      </c>
      <c r="T2965" s="16">
        <f>(((I2965/60)/60)/24)+DATE(1970,1,1)</f>
        <v>41963.333310185189</v>
      </c>
      <c r="U2965" s="19">
        <f>YEAR(S:S)</f>
        <v>2014</v>
      </c>
    </row>
    <row r="2966" spans="1:21" ht="48" x14ac:dyDescent="0.2">
      <c r="A2966">
        <v>3230</v>
      </c>
      <c r="B2966" s="3" t="s">
        <v>3230</v>
      </c>
      <c r="C2966" s="3" t="s">
        <v>7340</v>
      </c>
      <c r="D2966" s="6">
        <v>2600</v>
      </c>
      <c r="E2966" s="8">
        <v>2857</v>
      </c>
      <c r="F2966" t="s">
        <v>8218</v>
      </c>
      <c r="G2966" t="s">
        <v>8223</v>
      </c>
      <c r="H2966" t="s">
        <v>8245</v>
      </c>
      <c r="I2966">
        <v>1412135940</v>
      </c>
      <c r="J2966">
        <v>1410840126</v>
      </c>
      <c r="K2966" t="b">
        <v>1</v>
      </c>
      <c r="L2966">
        <v>37</v>
      </c>
      <c r="M2966" t="b">
        <v>1</v>
      </c>
      <c r="N2966" t="s">
        <v>8269</v>
      </c>
      <c r="O2966">
        <f>ROUND(E2966/D2966*100,0)</f>
        <v>110</v>
      </c>
      <c r="P2966">
        <f>IFERROR(ROUND(E2966/L2966,2),0)</f>
        <v>77.22</v>
      </c>
      <c r="Q2966" s="10" t="s">
        <v>8315</v>
      </c>
      <c r="R2966" t="s">
        <v>8316</v>
      </c>
      <c r="S2966" s="15">
        <f>(((J2966/60)/60)/24)+DATE(1970,1,1)</f>
        <v>41898.168125000004</v>
      </c>
      <c r="T2966" s="16">
        <f>(((I2966/60)/60)/24)+DATE(1970,1,1)</f>
        <v>41913.165972222225</v>
      </c>
      <c r="U2966" s="19">
        <f>YEAR(S:S)</f>
        <v>2014</v>
      </c>
    </row>
    <row r="2967" spans="1:21" ht="48" x14ac:dyDescent="0.2">
      <c r="A2967">
        <v>3231</v>
      </c>
      <c r="B2967" s="3" t="s">
        <v>3231</v>
      </c>
      <c r="C2967" s="3" t="s">
        <v>7341</v>
      </c>
      <c r="D2967" s="6">
        <v>1000</v>
      </c>
      <c r="E2967" s="8">
        <v>1610</v>
      </c>
      <c r="F2967" t="s">
        <v>8218</v>
      </c>
      <c r="G2967" t="s">
        <v>8223</v>
      </c>
      <c r="H2967" t="s">
        <v>8245</v>
      </c>
      <c r="I2967">
        <v>1460846347</v>
      </c>
      <c r="J2967">
        <v>1458254347</v>
      </c>
      <c r="K2967" t="b">
        <v>0</v>
      </c>
      <c r="L2967">
        <v>28</v>
      </c>
      <c r="M2967" t="b">
        <v>1</v>
      </c>
      <c r="N2967" t="s">
        <v>8269</v>
      </c>
      <c r="O2967">
        <f>ROUND(E2967/D2967*100,0)</f>
        <v>161</v>
      </c>
      <c r="P2967">
        <f>IFERROR(ROUND(E2967/L2967,2),0)</f>
        <v>57.5</v>
      </c>
      <c r="Q2967" s="10" t="s">
        <v>8315</v>
      </c>
      <c r="R2967" t="s">
        <v>8316</v>
      </c>
      <c r="S2967" s="15">
        <f>(((J2967/60)/60)/24)+DATE(1970,1,1)</f>
        <v>42446.943831018521</v>
      </c>
      <c r="T2967" s="16">
        <f>(((I2967/60)/60)/24)+DATE(1970,1,1)</f>
        <v>42476.943831018521</v>
      </c>
      <c r="U2967" s="19">
        <f>YEAR(S:S)</f>
        <v>2016</v>
      </c>
    </row>
    <row r="2968" spans="1:21" ht="48" x14ac:dyDescent="0.2">
      <c r="A2968">
        <v>3232</v>
      </c>
      <c r="B2968" s="3" t="s">
        <v>3232</v>
      </c>
      <c r="C2968" s="3" t="s">
        <v>7342</v>
      </c>
      <c r="D2968" s="6">
        <v>1000</v>
      </c>
      <c r="E2968" s="8">
        <v>1312</v>
      </c>
      <c r="F2968" t="s">
        <v>8218</v>
      </c>
      <c r="G2968" t="s">
        <v>8223</v>
      </c>
      <c r="H2968" t="s">
        <v>8245</v>
      </c>
      <c r="I2968">
        <v>1462334340</v>
      </c>
      <c r="J2968">
        <v>1459711917</v>
      </c>
      <c r="K2968" t="b">
        <v>1</v>
      </c>
      <c r="L2968">
        <v>26</v>
      </c>
      <c r="M2968" t="b">
        <v>1</v>
      </c>
      <c r="N2968" t="s">
        <v>8269</v>
      </c>
      <c r="O2968">
        <f>ROUND(E2968/D2968*100,0)</f>
        <v>131</v>
      </c>
      <c r="P2968">
        <f>IFERROR(ROUND(E2968/L2968,2),0)</f>
        <v>50.46</v>
      </c>
      <c r="Q2968" s="10" t="s">
        <v>8315</v>
      </c>
      <c r="R2968" t="s">
        <v>8316</v>
      </c>
      <c r="S2968" s="15">
        <f>(((J2968/60)/60)/24)+DATE(1970,1,1)</f>
        <v>42463.81385416667</v>
      </c>
      <c r="T2968" s="16">
        <f>(((I2968/60)/60)/24)+DATE(1970,1,1)</f>
        <v>42494.165972222225</v>
      </c>
      <c r="U2968" s="19">
        <f>YEAR(S:S)</f>
        <v>2016</v>
      </c>
    </row>
    <row r="2969" spans="1:21" ht="48" x14ac:dyDescent="0.2">
      <c r="A2969">
        <v>3233</v>
      </c>
      <c r="B2969" s="3" t="s">
        <v>3233</v>
      </c>
      <c r="C2969" s="3" t="s">
        <v>7343</v>
      </c>
      <c r="D2969" s="6">
        <v>5000</v>
      </c>
      <c r="E2969" s="8">
        <v>5940</v>
      </c>
      <c r="F2969" t="s">
        <v>8218</v>
      </c>
      <c r="G2969" t="s">
        <v>8223</v>
      </c>
      <c r="H2969" t="s">
        <v>8245</v>
      </c>
      <c r="I2969">
        <v>1488482355</v>
      </c>
      <c r="J2969">
        <v>1485890355</v>
      </c>
      <c r="K2969" t="b">
        <v>0</v>
      </c>
      <c r="L2969">
        <v>61</v>
      </c>
      <c r="M2969" t="b">
        <v>1</v>
      </c>
      <c r="N2969" t="s">
        <v>8269</v>
      </c>
      <c r="O2969">
        <f>ROUND(E2969/D2969*100,0)</f>
        <v>119</v>
      </c>
      <c r="P2969">
        <f>IFERROR(ROUND(E2969/L2969,2),0)</f>
        <v>97.38</v>
      </c>
      <c r="Q2969" s="10" t="s">
        <v>8315</v>
      </c>
      <c r="R2969" t="s">
        <v>8316</v>
      </c>
      <c r="S2969" s="15">
        <f>(((J2969/60)/60)/24)+DATE(1970,1,1)</f>
        <v>42766.805034722223</v>
      </c>
      <c r="T2969" s="16">
        <f>(((I2969/60)/60)/24)+DATE(1970,1,1)</f>
        <v>42796.805034722223</v>
      </c>
      <c r="U2969" s="19">
        <f>YEAR(S:S)</f>
        <v>2017</v>
      </c>
    </row>
    <row r="2970" spans="1:21" ht="48" x14ac:dyDescent="0.2">
      <c r="A2970">
        <v>3234</v>
      </c>
      <c r="B2970" s="3" t="s">
        <v>3234</v>
      </c>
      <c r="C2970" s="3" t="s">
        <v>7344</v>
      </c>
      <c r="D2970" s="6">
        <v>4000</v>
      </c>
      <c r="E2970" s="8">
        <v>4015.71</v>
      </c>
      <c r="F2970" t="s">
        <v>8218</v>
      </c>
      <c r="G2970" t="s">
        <v>8224</v>
      </c>
      <c r="H2970" t="s">
        <v>8246</v>
      </c>
      <c r="I2970">
        <v>1485991860</v>
      </c>
      <c r="J2970">
        <v>1483124208</v>
      </c>
      <c r="K2970" t="b">
        <v>0</v>
      </c>
      <c r="L2970">
        <v>115</v>
      </c>
      <c r="M2970" t="b">
        <v>1</v>
      </c>
      <c r="N2970" t="s">
        <v>8269</v>
      </c>
      <c r="O2970">
        <f>ROUND(E2970/D2970*100,0)</f>
        <v>100</v>
      </c>
      <c r="P2970">
        <f>IFERROR(ROUND(E2970/L2970,2),0)</f>
        <v>34.92</v>
      </c>
      <c r="Q2970" s="10" t="s">
        <v>8315</v>
      </c>
      <c r="R2970" t="s">
        <v>8316</v>
      </c>
      <c r="S2970" s="15">
        <f>(((J2970/60)/60)/24)+DATE(1970,1,1)</f>
        <v>42734.789444444439</v>
      </c>
      <c r="T2970" s="16">
        <f>(((I2970/60)/60)/24)+DATE(1970,1,1)</f>
        <v>42767.979861111111</v>
      </c>
      <c r="U2970" s="19">
        <f>YEAR(S:S)</f>
        <v>2016</v>
      </c>
    </row>
    <row r="2971" spans="1:21" ht="48" x14ac:dyDescent="0.2">
      <c r="A2971">
        <v>3235</v>
      </c>
      <c r="B2971" s="3" t="s">
        <v>3235</v>
      </c>
      <c r="C2971" s="3" t="s">
        <v>7345</v>
      </c>
      <c r="D2971" s="6">
        <v>15000</v>
      </c>
      <c r="E2971" s="8">
        <v>15481</v>
      </c>
      <c r="F2971" t="s">
        <v>8218</v>
      </c>
      <c r="G2971" t="s">
        <v>8223</v>
      </c>
      <c r="H2971" t="s">
        <v>8245</v>
      </c>
      <c r="I2971">
        <v>1467361251</v>
      </c>
      <c r="J2971">
        <v>1464769251</v>
      </c>
      <c r="K2971" t="b">
        <v>1</v>
      </c>
      <c r="L2971">
        <v>181</v>
      </c>
      <c r="M2971" t="b">
        <v>1</v>
      </c>
      <c r="N2971" t="s">
        <v>8269</v>
      </c>
      <c r="O2971">
        <f>ROUND(E2971/D2971*100,0)</f>
        <v>103</v>
      </c>
      <c r="P2971">
        <f>IFERROR(ROUND(E2971/L2971,2),0)</f>
        <v>85.53</v>
      </c>
      <c r="Q2971" s="10" t="s">
        <v>8315</v>
      </c>
      <c r="R2971" t="s">
        <v>8316</v>
      </c>
      <c r="S2971" s="15">
        <f>(((J2971/60)/60)/24)+DATE(1970,1,1)</f>
        <v>42522.347812499997</v>
      </c>
      <c r="T2971" s="16">
        <f>(((I2971/60)/60)/24)+DATE(1970,1,1)</f>
        <v>42552.347812499997</v>
      </c>
      <c r="U2971" s="19">
        <f>YEAR(S:S)</f>
        <v>2016</v>
      </c>
    </row>
    <row r="2972" spans="1:21" ht="48" x14ac:dyDescent="0.2">
      <c r="A2972">
        <v>3236</v>
      </c>
      <c r="B2972" s="3" t="s">
        <v>3236</v>
      </c>
      <c r="C2972" s="3" t="s">
        <v>7346</v>
      </c>
      <c r="D2972" s="6">
        <v>20000</v>
      </c>
      <c r="E2972" s="8">
        <v>20120</v>
      </c>
      <c r="F2972" t="s">
        <v>8218</v>
      </c>
      <c r="G2972" t="s">
        <v>8223</v>
      </c>
      <c r="H2972" t="s">
        <v>8245</v>
      </c>
      <c r="I2972">
        <v>1482962433</v>
      </c>
      <c r="J2972">
        <v>1480370433</v>
      </c>
      <c r="K2972" t="b">
        <v>0</v>
      </c>
      <c r="L2972">
        <v>110</v>
      </c>
      <c r="M2972" t="b">
        <v>1</v>
      </c>
      <c r="N2972" t="s">
        <v>8269</v>
      </c>
      <c r="O2972">
        <f>ROUND(E2972/D2972*100,0)</f>
        <v>101</v>
      </c>
      <c r="P2972">
        <f>IFERROR(ROUND(E2972/L2972,2),0)</f>
        <v>182.91</v>
      </c>
      <c r="Q2972" s="10" t="s">
        <v>8315</v>
      </c>
      <c r="R2972" t="s">
        <v>8316</v>
      </c>
      <c r="S2972" s="15">
        <f>(((J2972/60)/60)/24)+DATE(1970,1,1)</f>
        <v>42702.917048611111</v>
      </c>
      <c r="T2972" s="16">
        <f>(((I2972/60)/60)/24)+DATE(1970,1,1)</f>
        <v>42732.917048611111</v>
      </c>
      <c r="U2972" s="19">
        <f>YEAR(S:S)</f>
        <v>2016</v>
      </c>
    </row>
    <row r="2973" spans="1:21" ht="32" x14ac:dyDescent="0.2">
      <c r="A2973">
        <v>3237</v>
      </c>
      <c r="B2973" s="3" t="s">
        <v>3237</v>
      </c>
      <c r="C2973" s="3" t="s">
        <v>7347</v>
      </c>
      <c r="D2973" s="6">
        <v>35000</v>
      </c>
      <c r="E2973" s="8">
        <v>35275.64</v>
      </c>
      <c r="F2973" t="s">
        <v>8218</v>
      </c>
      <c r="G2973" t="s">
        <v>8223</v>
      </c>
      <c r="H2973" t="s">
        <v>8245</v>
      </c>
      <c r="I2973">
        <v>1443499140</v>
      </c>
      <c r="J2973">
        <v>1441452184</v>
      </c>
      <c r="K2973" t="b">
        <v>1</v>
      </c>
      <c r="L2973">
        <v>269</v>
      </c>
      <c r="M2973" t="b">
        <v>1</v>
      </c>
      <c r="N2973" t="s">
        <v>8269</v>
      </c>
      <c r="O2973">
        <f>ROUND(E2973/D2973*100,0)</f>
        <v>101</v>
      </c>
      <c r="P2973">
        <f>IFERROR(ROUND(E2973/L2973,2),0)</f>
        <v>131.13999999999999</v>
      </c>
      <c r="Q2973" s="10" t="s">
        <v>8315</v>
      </c>
      <c r="R2973" t="s">
        <v>8316</v>
      </c>
      <c r="S2973" s="15">
        <f>(((J2973/60)/60)/24)+DATE(1970,1,1)</f>
        <v>42252.474351851852</v>
      </c>
      <c r="T2973" s="16">
        <f>(((I2973/60)/60)/24)+DATE(1970,1,1)</f>
        <v>42276.165972222225</v>
      </c>
      <c r="U2973" s="19">
        <f>YEAR(S:S)</f>
        <v>2015</v>
      </c>
    </row>
    <row r="2974" spans="1:21" ht="48" x14ac:dyDescent="0.2">
      <c r="A2974">
        <v>3238</v>
      </c>
      <c r="B2974" s="3" t="s">
        <v>3238</v>
      </c>
      <c r="C2974" s="3" t="s">
        <v>7348</v>
      </c>
      <c r="D2974" s="6">
        <v>2800</v>
      </c>
      <c r="E2974" s="8">
        <v>3145</v>
      </c>
      <c r="F2974" t="s">
        <v>8218</v>
      </c>
      <c r="G2974" t="s">
        <v>8224</v>
      </c>
      <c r="H2974" t="s">
        <v>8246</v>
      </c>
      <c r="I2974">
        <v>1435752898</v>
      </c>
      <c r="J2974">
        <v>1433160898</v>
      </c>
      <c r="K2974" t="b">
        <v>1</v>
      </c>
      <c r="L2974">
        <v>79</v>
      </c>
      <c r="M2974" t="b">
        <v>1</v>
      </c>
      <c r="N2974" t="s">
        <v>8269</v>
      </c>
      <c r="O2974">
        <f>ROUND(E2974/D2974*100,0)</f>
        <v>112</v>
      </c>
      <c r="P2974">
        <f>IFERROR(ROUND(E2974/L2974,2),0)</f>
        <v>39.81</v>
      </c>
      <c r="Q2974" s="10" t="s">
        <v>8315</v>
      </c>
      <c r="R2974" t="s">
        <v>8316</v>
      </c>
      <c r="S2974" s="15">
        <f>(((J2974/60)/60)/24)+DATE(1970,1,1)</f>
        <v>42156.510393518518</v>
      </c>
      <c r="T2974" s="16">
        <f>(((I2974/60)/60)/24)+DATE(1970,1,1)</f>
        <v>42186.510393518518</v>
      </c>
      <c r="U2974" s="19">
        <f>YEAR(S:S)</f>
        <v>2015</v>
      </c>
    </row>
    <row r="2975" spans="1:21" ht="48" x14ac:dyDescent="0.2">
      <c r="A2975">
        <v>3239</v>
      </c>
      <c r="B2975" s="3" t="s">
        <v>3239</v>
      </c>
      <c r="C2975" s="3" t="s">
        <v>7349</v>
      </c>
      <c r="D2975" s="6">
        <v>5862</v>
      </c>
      <c r="E2975" s="8">
        <v>6208.98</v>
      </c>
      <c r="F2975" t="s">
        <v>8218</v>
      </c>
      <c r="G2975" t="s">
        <v>8224</v>
      </c>
      <c r="H2975" t="s">
        <v>8246</v>
      </c>
      <c r="I2975">
        <v>1445817540</v>
      </c>
      <c r="J2975">
        <v>1443665293</v>
      </c>
      <c r="K2975" t="b">
        <v>1</v>
      </c>
      <c r="L2975">
        <v>104</v>
      </c>
      <c r="M2975" t="b">
        <v>1</v>
      </c>
      <c r="N2975" t="s">
        <v>8269</v>
      </c>
      <c r="O2975">
        <f>ROUND(E2975/D2975*100,0)</f>
        <v>106</v>
      </c>
      <c r="P2975">
        <f>IFERROR(ROUND(E2975/L2975,2),0)</f>
        <v>59.7</v>
      </c>
      <c r="Q2975" s="10" t="s">
        <v>8315</v>
      </c>
      <c r="R2975" t="s">
        <v>8316</v>
      </c>
      <c r="S2975" s="15">
        <f>(((J2975/60)/60)/24)+DATE(1970,1,1)</f>
        <v>42278.089039351849</v>
      </c>
      <c r="T2975" s="16">
        <f>(((I2975/60)/60)/24)+DATE(1970,1,1)</f>
        <v>42302.999305555553</v>
      </c>
      <c r="U2975" s="19">
        <f>YEAR(S:S)</f>
        <v>2015</v>
      </c>
    </row>
    <row r="2976" spans="1:21" ht="48" x14ac:dyDescent="0.2">
      <c r="A2976">
        <v>3240</v>
      </c>
      <c r="B2976" s="3" t="s">
        <v>3240</v>
      </c>
      <c r="C2976" s="3" t="s">
        <v>7350</v>
      </c>
      <c r="D2976" s="6">
        <v>3000</v>
      </c>
      <c r="E2976" s="8">
        <v>3017</v>
      </c>
      <c r="F2976" t="s">
        <v>8218</v>
      </c>
      <c r="G2976" t="s">
        <v>8224</v>
      </c>
      <c r="H2976" t="s">
        <v>8246</v>
      </c>
      <c r="I2976">
        <v>1487286000</v>
      </c>
      <c r="J2976">
        <v>1484843948</v>
      </c>
      <c r="K2976" t="b">
        <v>0</v>
      </c>
      <c r="L2976">
        <v>34</v>
      </c>
      <c r="M2976" t="b">
        <v>1</v>
      </c>
      <c r="N2976" t="s">
        <v>8269</v>
      </c>
      <c r="O2976">
        <f>ROUND(E2976/D2976*100,0)</f>
        <v>101</v>
      </c>
      <c r="P2976">
        <f>IFERROR(ROUND(E2976/L2976,2),0)</f>
        <v>88.74</v>
      </c>
      <c r="Q2976" s="10" t="s">
        <v>8315</v>
      </c>
      <c r="R2976" t="s">
        <v>8316</v>
      </c>
      <c r="S2976" s="15">
        <f>(((J2976/60)/60)/24)+DATE(1970,1,1)</f>
        <v>42754.693842592591</v>
      </c>
      <c r="T2976" s="16">
        <f>(((I2976/60)/60)/24)+DATE(1970,1,1)</f>
        <v>42782.958333333328</v>
      </c>
      <c r="U2976" s="19">
        <f>YEAR(S:S)</f>
        <v>2017</v>
      </c>
    </row>
    <row r="2977" spans="1:21" ht="64" x14ac:dyDescent="0.2">
      <c r="A2977">
        <v>3241</v>
      </c>
      <c r="B2977" s="3" t="s">
        <v>3241</v>
      </c>
      <c r="C2977" s="3" t="s">
        <v>7351</v>
      </c>
      <c r="D2977" s="6">
        <v>8500</v>
      </c>
      <c r="E2977" s="8">
        <v>9801</v>
      </c>
      <c r="F2977" t="s">
        <v>8218</v>
      </c>
      <c r="G2977" t="s">
        <v>8223</v>
      </c>
      <c r="H2977" t="s">
        <v>8245</v>
      </c>
      <c r="I2977">
        <v>1413269940</v>
      </c>
      <c r="J2977">
        <v>1410421670</v>
      </c>
      <c r="K2977" t="b">
        <v>1</v>
      </c>
      <c r="L2977">
        <v>167</v>
      </c>
      <c r="M2977" t="b">
        <v>1</v>
      </c>
      <c r="N2977" t="s">
        <v>8269</v>
      </c>
      <c r="O2977">
        <f>ROUND(E2977/D2977*100,0)</f>
        <v>115</v>
      </c>
      <c r="P2977">
        <f>IFERROR(ROUND(E2977/L2977,2),0)</f>
        <v>58.69</v>
      </c>
      <c r="Q2977" s="10" t="s">
        <v>8315</v>
      </c>
      <c r="R2977" t="s">
        <v>8316</v>
      </c>
      <c r="S2977" s="15">
        <f>(((J2977/60)/60)/24)+DATE(1970,1,1)</f>
        <v>41893.324884259258</v>
      </c>
      <c r="T2977" s="16">
        <f>(((I2977/60)/60)/24)+DATE(1970,1,1)</f>
        <v>41926.290972222225</v>
      </c>
      <c r="U2977" s="19">
        <f>YEAR(S:S)</f>
        <v>2014</v>
      </c>
    </row>
    <row r="2978" spans="1:21" ht="32" x14ac:dyDescent="0.2">
      <c r="A2978">
        <v>3242</v>
      </c>
      <c r="B2978" s="3" t="s">
        <v>3242</v>
      </c>
      <c r="C2978" s="3" t="s">
        <v>7352</v>
      </c>
      <c r="D2978" s="6">
        <v>10000</v>
      </c>
      <c r="E2978" s="8">
        <v>12730.42</v>
      </c>
      <c r="F2978" t="s">
        <v>8218</v>
      </c>
      <c r="G2978" t="s">
        <v>8223</v>
      </c>
      <c r="H2978" t="s">
        <v>8245</v>
      </c>
      <c r="I2978">
        <v>1411150092</v>
      </c>
      <c r="J2978">
        <v>1408558092</v>
      </c>
      <c r="K2978" t="b">
        <v>1</v>
      </c>
      <c r="L2978">
        <v>183</v>
      </c>
      <c r="M2978" t="b">
        <v>1</v>
      </c>
      <c r="N2978" t="s">
        <v>8269</v>
      </c>
      <c r="O2978">
        <f>ROUND(E2978/D2978*100,0)</f>
        <v>127</v>
      </c>
      <c r="P2978">
        <f>IFERROR(ROUND(E2978/L2978,2),0)</f>
        <v>69.569999999999993</v>
      </c>
      <c r="Q2978" s="10" t="s">
        <v>8315</v>
      </c>
      <c r="R2978" t="s">
        <v>8316</v>
      </c>
      <c r="S2978" s="15">
        <f>(((J2978/60)/60)/24)+DATE(1970,1,1)</f>
        <v>41871.755694444444</v>
      </c>
      <c r="T2978" s="16">
        <f>(((I2978/60)/60)/24)+DATE(1970,1,1)</f>
        <v>41901.755694444444</v>
      </c>
      <c r="U2978" s="19">
        <f>YEAR(S:S)</f>
        <v>2014</v>
      </c>
    </row>
    <row r="2979" spans="1:21" ht="48" x14ac:dyDescent="0.2">
      <c r="A2979">
        <v>3243</v>
      </c>
      <c r="B2979" s="3" t="s">
        <v>3243</v>
      </c>
      <c r="C2979" s="3" t="s">
        <v>7353</v>
      </c>
      <c r="D2979" s="6">
        <v>8000</v>
      </c>
      <c r="E2979" s="8">
        <v>8227</v>
      </c>
      <c r="F2979" t="s">
        <v>8218</v>
      </c>
      <c r="G2979" t="s">
        <v>8223</v>
      </c>
      <c r="H2979" t="s">
        <v>8245</v>
      </c>
      <c r="I2979">
        <v>1444348800</v>
      </c>
      <c r="J2979">
        <v>1442283562</v>
      </c>
      <c r="K2979" t="b">
        <v>1</v>
      </c>
      <c r="L2979">
        <v>71</v>
      </c>
      <c r="M2979" t="b">
        <v>1</v>
      </c>
      <c r="N2979" t="s">
        <v>8269</v>
      </c>
      <c r="O2979">
        <f>ROUND(E2979/D2979*100,0)</f>
        <v>103</v>
      </c>
      <c r="P2979">
        <f>IFERROR(ROUND(E2979/L2979,2),0)</f>
        <v>115.87</v>
      </c>
      <c r="Q2979" s="10" t="s">
        <v>8315</v>
      </c>
      <c r="R2979" t="s">
        <v>8316</v>
      </c>
      <c r="S2979" s="15">
        <f>(((J2979/60)/60)/24)+DATE(1970,1,1)</f>
        <v>42262.096782407403</v>
      </c>
      <c r="T2979" s="16">
        <f>(((I2979/60)/60)/24)+DATE(1970,1,1)</f>
        <v>42286</v>
      </c>
      <c r="U2979" s="19">
        <f>YEAR(S:S)</f>
        <v>2015</v>
      </c>
    </row>
    <row r="2980" spans="1:21" ht="48" x14ac:dyDescent="0.2">
      <c r="A2980">
        <v>3244</v>
      </c>
      <c r="B2980" s="3" t="s">
        <v>3244</v>
      </c>
      <c r="C2980" s="3" t="s">
        <v>7354</v>
      </c>
      <c r="D2980" s="6">
        <v>1600</v>
      </c>
      <c r="E2980" s="8">
        <v>1647</v>
      </c>
      <c r="F2980" t="s">
        <v>8218</v>
      </c>
      <c r="G2980" t="s">
        <v>8224</v>
      </c>
      <c r="H2980" t="s">
        <v>8246</v>
      </c>
      <c r="I2980">
        <v>1480613982</v>
      </c>
      <c r="J2980">
        <v>1478018382</v>
      </c>
      <c r="K2980" t="b">
        <v>0</v>
      </c>
      <c r="L2980">
        <v>69</v>
      </c>
      <c r="M2980" t="b">
        <v>1</v>
      </c>
      <c r="N2980" t="s">
        <v>8269</v>
      </c>
      <c r="O2980">
        <f>ROUND(E2980/D2980*100,0)</f>
        <v>103</v>
      </c>
      <c r="P2980">
        <f>IFERROR(ROUND(E2980/L2980,2),0)</f>
        <v>23.87</v>
      </c>
      <c r="Q2980" s="10" t="s">
        <v>8315</v>
      </c>
      <c r="R2980" t="s">
        <v>8316</v>
      </c>
      <c r="S2980" s="15">
        <f>(((J2980/60)/60)/24)+DATE(1970,1,1)</f>
        <v>42675.694236111114</v>
      </c>
      <c r="T2980" s="16">
        <f>(((I2980/60)/60)/24)+DATE(1970,1,1)</f>
        <v>42705.735902777778</v>
      </c>
      <c r="U2980" s="19">
        <f>YEAR(S:S)</f>
        <v>2016</v>
      </c>
    </row>
    <row r="2981" spans="1:21" ht="48" x14ac:dyDescent="0.2">
      <c r="A2981">
        <v>3245</v>
      </c>
      <c r="B2981" s="3" t="s">
        <v>3245</v>
      </c>
      <c r="C2981" s="3" t="s">
        <v>7355</v>
      </c>
      <c r="D2981" s="6">
        <v>21000</v>
      </c>
      <c r="E2981" s="8">
        <v>21904</v>
      </c>
      <c r="F2981" t="s">
        <v>8218</v>
      </c>
      <c r="G2981" t="s">
        <v>8223</v>
      </c>
      <c r="H2981" t="s">
        <v>8245</v>
      </c>
      <c r="I2981">
        <v>1434074400</v>
      </c>
      <c r="J2981">
        <v>1431354258</v>
      </c>
      <c r="K2981" t="b">
        <v>0</v>
      </c>
      <c r="L2981">
        <v>270</v>
      </c>
      <c r="M2981" t="b">
        <v>1</v>
      </c>
      <c r="N2981" t="s">
        <v>8269</v>
      </c>
      <c r="O2981">
        <f>ROUND(E2981/D2981*100,0)</f>
        <v>104</v>
      </c>
      <c r="P2981">
        <f>IFERROR(ROUND(E2981/L2981,2),0)</f>
        <v>81.13</v>
      </c>
      <c r="Q2981" s="10" t="s">
        <v>8315</v>
      </c>
      <c r="R2981" t="s">
        <v>8316</v>
      </c>
      <c r="S2981" s="15">
        <f>(((J2981/60)/60)/24)+DATE(1970,1,1)</f>
        <v>42135.60020833333</v>
      </c>
      <c r="T2981" s="16">
        <f>(((I2981/60)/60)/24)+DATE(1970,1,1)</f>
        <v>42167.083333333328</v>
      </c>
      <c r="U2981" s="19">
        <f>YEAR(S:S)</f>
        <v>2015</v>
      </c>
    </row>
    <row r="2982" spans="1:21" ht="48" x14ac:dyDescent="0.2">
      <c r="A2982">
        <v>3246</v>
      </c>
      <c r="B2982" s="3" t="s">
        <v>3246</v>
      </c>
      <c r="C2982" s="3" t="s">
        <v>7356</v>
      </c>
      <c r="D2982" s="6">
        <v>10000</v>
      </c>
      <c r="E2982" s="8">
        <v>11122</v>
      </c>
      <c r="F2982" t="s">
        <v>8218</v>
      </c>
      <c r="G2982" t="s">
        <v>8223</v>
      </c>
      <c r="H2982" t="s">
        <v>8245</v>
      </c>
      <c r="I2982">
        <v>1442030340</v>
      </c>
      <c r="J2982">
        <v>1439551200</v>
      </c>
      <c r="K2982" t="b">
        <v>1</v>
      </c>
      <c r="L2982">
        <v>193</v>
      </c>
      <c r="M2982" t="b">
        <v>1</v>
      </c>
      <c r="N2982" t="s">
        <v>8269</v>
      </c>
      <c r="O2982">
        <f>ROUND(E2982/D2982*100,0)</f>
        <v>111</v>
      </c>
      <c r="P2982">
        <f>IFERROR(ROUND(E2982/L2982,2),0)</f>
        <v>57.63</v>
      </c>
      <c r="Q2982" s="10" t="s">
        <v>8315</v>
      </c>
      <c r="R2982" t="s">
        <v>8316</v>
      </c>
      <c r="S2982" s="15">
        <f>(((J2982/60)/60)/24)+DATE(1970,1,1)</f>
        <v>42230.472222222219</v>
      </c>
      <c r="T2982" s="16">
        <f>(((I2982/60)/60)/24)+DATE(1970,1,1)</f>
        <v>42259.165972222225</v>
      </c>
      <c r="U2982" s="19">
        <f>YEAR(S:S)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6">
        <f>(((I2983/60)/60)/24)+DATE(1970,1,1)</f>
        <v>42270.559675925921</v>
      </c>
      <c r="U2983" s="19">
        <f>YEAR(S:S)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6">
        <f>(((I2984/60)/60)/24)+DATE(1970,1,1)</f>
        <v>42411.686840277776</v>
      </c>
      <c r="U2984" s="19">
        <f>YEAR(S:S)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6">
        <f>(((I2985/60)/60)/24)+DATE(1970,1,1)</f>
        <v>41954.674027777779</v>
      </c>
      <c r="U2985" s="19">
        <f>YEAR(S:S)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6">
        <f>(((I2986/60)/60)/24)+DATE(1970,1,1)</f>
        <v>42606.278715277775</v>
      </c>
      <c r="U2986" s="19">
        <f>YEAR(S:S)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6">
        <f>(((I2987/60)/60)/24)+DATE(1970,1,1)</f>
        <v>42674.166666666672</v>
      </c>
      <c r="U2987" s="19">
        <f>YEAR(S:S)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6">
        <f>(((I2988/60)/60)/24)+DATE(1970,1,1)</f>
        <v>42491.458402777775</v>
      </c>
      <c r="U2988" s="19">
        <f>YEAR(S:S)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6">
        <f>(((I2989/60)/60)/24)+DATE(1970,1,1)</f>
        <v>42656</v>
      </c>
      <c r="U2989" s="19">
        <f>YEAR(S:S)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6">
        <f>(((I2990/60)/60)/24)+DATE(1970,1,1)</f>
        <v>42541.362048611118</v>
      </c>
      <c r="U2990" s="19">
        <f>YEAR(S:S)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6">
        <f>(((I2991/60)/60)/24)+DATE(1970,1,1)</f>
        <v>42359.207638888889</v>
      </c>
      <c r="U2991" s="19">
        <f>YEAR(S:S)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6">
        <f>(((I2992/60)/60)/24)+DATE(1970,1,1)</f>
        <v>42376.57430555555</v>
      </c>
      <c r="U2992" s="19">
        <f>YEAR(S:S)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6">
        <f>(((I2993/60)/60)/24)+DATE(1970,1,1)</f>
        <v>42762.837152777778</v>
      </c>
      <c r="U2993" s="19">
        <f>YEAR(S:S)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6">
        <f>(((I2994/60)/60)/24)+DATE(1970,1,1)</f>
        <v>42652.767476851848</v>
      </c>
      <c r="U2994" s="19">
        <f>YEAR(S:S)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6">
        <f>(((I2995/60)/60)/24)+DATE(1970,1,1)</f>
        <v>42420.838738425926</v>
      </c>
      <c r="U2995" s="19">
        <f>YEAR(S:S)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6">
        <f>(((I2996/60)/60)/24)+DATE(1970,1,1)</f>
        <v>41915.478842592594</v>
      </c>
      <c r="U2996" s="19">
        <f>YEAR(S:S)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6">
        <f>(((I2997/60)/60)/24)+DATE(1970,1,1)</f>
        <v>42754.665173611109</v>
      </c>
      <c r="U2997" s="19">
        <f>YEAR(S:S)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6">
        <f>(((I2998/60)/60)/24)+DATE(1970,1,1)</f>
        <v>42150.912500000006</v>
      </c>
      <c r="U2998" s="19">
        <f>YEAR(S:S)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6">
        <f>(((I2999/60)/60)/24)+DATE(1970,1,1)</f>
        <v>42793.207638888889</v>
      </c>
      <c r="U2999" s="19">
        <f>YEAR(S:S)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6">
        <f>(((I3000/60)/60)/24)+DATE(1970,1,1)</f>
        <v>41806.184027777781</v>
      </c>
      <c r="U3000" s="19">
        <f>YEAR(S:S)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6">
        <f>(((I3001/60)/60)/24)+DATE(1970,1,1)</f>
        <v>42795.083333333328</v>
      </c>
      <c r="U3001" s="19">
        <f>YEAR(S:S)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6">
        <f>(((I3002/60)/60)/24)+DATE(1970,1,1)</f>
        <v>42766.75</v>
      </c>
      <c r="U3002" s="19">
        <f>YEAR(S:S)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6">
        <f>(((I3003/60)/60)/24)+DATE(1970,1,1)</f>
        <v>42564.895625000005</v>
      </c>
      <c r="U3003" s="19">
        <f>YEAR(S:S)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6">
        <f>(((I3004/60)/60)/24)+DATE(1970,1,1)</f>
        <v>41269.83625</v>
      </c>
      <c r="U3004" s="19">
        <f>YEAR(S:S)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6">
        <f>(((I3005/60)/60)/24)+DATE(1970,1,1)</f>
        <v>42430.249305555553</v>
      </c>
      <c r="U3005" s="19">
        <f>YEAR(S:S)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6">
        <f>(((I3006/60)/60)/24)+DATE(1970,1,1)</f>
        <v>41958.922731481478</v>
      </c>
      <c r="U3006" s="19">
        <f>YEAR(S:S)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6">
        <f>(((I3007/60)/60)/24)+DATE(1970,1,1)</f>
        <v>41918.674826388888</v>
      </c>
      <c r="U3007" s="19">
        <f>YEAR(S:S)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6">
        <f>(((I3008/60)/60)/24)+DATE(1970,1,1)</f>
        <v>41987.756840277783</v>
      </c>
      <c r="U3008" s="19">
        <f>YEAR(S:S)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6">
        <f>(((I3009/60)/60)/24)+DATE(1970,1,1)</f>
        <v>42119.216238425928</v>
      </c>
      <c r="U3009" s="19">
        <f>YEAR(S:S)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6">
        <f>(((I3010/60)/60)/24)+DATE(1970,1,1)</f>
        <v>42390.212025462963</v>
      </c>
      <c r="U3010" s="19">
        <f>YEAR(S:S)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6">
        <f>(((I3011/60)/60)/24)+DATE(1970,1,1)</f>
        <v>41969.611574074079</v>
      </c>
      <c r="U3011" s="19">
        <f>YEAR(S:S)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6">
        <f>(((I3012/60)/60)/24)+DATE(1970,1,1)</f>
        <v>42056.832395833335</v>
      </c>
      <c r="U3012" s="19">
        <f>YEAR(S:S)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6">
        <f>(((I3013/60)/60)/24)+DATE(1970,1,1)</f>
        <v>42361.957638888889</v>
      </c>
      <c r="U3013" s="19">
        <f>YEAR(S:S)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6">
        <f>(((I3014/60)/60)/24)+DATE(1970,1,1)</f>
        <v>42045.702893518523</v>
      </c>
      <c r="U3014" s="19">
        <f>YEAR(S:S)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6">
        <f>(((I3015/60)/60)/24)+DATE(1970,1,1)</f>
        <v>42176.836215277777</v>
      </c>
      <c r="U3015" s="19">
        <f>YEAR(S:S)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6">
        <f>(((I3016/60)/60)/24)+DATE(1970,1,1)</f>
        <v>41948.208333333336</v>
      </c>
      <c r="U3016" s="19">
        <f>YEAR(S:S)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6">
        <f>(((I3017/60)/60)/24)+DATE(1970,1,1)</f>
        <v>41801.166666666664</v>
      </c>
      <c r="U3017" s="19">
        <f>YEAR(S:S)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6">
        <f>(((I3018/60)/60)/24)+DATE(1970,1,1)</f>
        <v>41838.548055555555</v>
      </c>
      <c r="U3018" s="19">
        <f>YEAR(S:S)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6">
        <f>(((I3019/60)/60)/24)+DATE(1970,1,1)</f>
        <v>41871.850034722222</v>
      </c>
      <c r="U3019" s="19">
        <f>YEAR(S:S)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6">
        <f>(((I3020/60)/60)/24)+DATE(1970,1,1)</f>
        <v>42205.916666666672</v>
      </c>
      <c r="U3020" s="19">
        <f>YEAR(S:S)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6">
        <f>(((I3021/60)/60)/24)+DATE(1970,1,1)</f>
        <v>41786.125</v>
      </c>
      <c r="U3021" s="19">
        <f>YEAR(S:S)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6">
        <f>(((I3022/60)/60)/24)+DATE(1970,1,1)</f>
        <v>42230.846446759257</v>
      </c>
      <c r="U3022" s="19">
        <f>YEAR(S:S)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6">
        <f>(((I3023/60)/60)/24)+DATE(1970,1,1)</f>
        <v>42696.249305555553</v>
      </c>
      <c r="U3023" s="19">
        <f>YEAR(S:S)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6">
        <f>(((I3024/60)/60)/24)+DATE(1970,1,1)</f>
        <v>42609.95380787037</v>
      </c>
      <c r="U3024" s="19">
        <f>YEAR(S:S)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6">
        <f>(((I3025/60)/60)/24)+DATE(1970,1,1)</f>
        <v>42166.675763888896</v>
      </c>
      <c r="U3025" s="19">
        <f>YEAR(S:S)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6">
        <f>(((I3026/60)/60)/24)+DATE(1970,1,1)</f>
        <v>41188.993923611109</v>
      </c>
      <c r="U3026" s="19">
        <f>YEAR(S:S)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6">
        <f>(((I3027/60)/60)/24)+DATE(1970,1,1)</f>
        <v>41789.666666666664</v>
      </c>
      <c r="U3027" s="19">
        <f>YEAR(S:S)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6">
        <f>(((I3028/60)/60)/24)+DATE(1970,1,1)</f>
        <v>42797.459398148145</v>
      </c>
      <c r="U3028" s="19">
        <f>YEAR(S:S)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6">
        <f>(((I3029/60)/60)/24)+DATE(1970,1,1)</f>
        <v>42083.662627314814</v>
      </c>
      <c r="U3029" s="19">
        <f>YEAR(S:S)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6">
        <f>(((I3030/60)/60)/24)+DATE(1970,1,1)</f>
        <v>42597.264178240745</v>
      </c>
      <c r="U3030" s="19">
        <f>YEAR(S:S)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6">
        <f>(((I3031/60)/60)/24)+DATE(1970,1,1)</f>
        <v>41961.190972222219</v>
      </c>
      <c r="U3031" s="19">
        <f>YEAR(S:S)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6">
        <f>(((I3032/60)/60)/24)+DATE(1970,1,1)</f>
        <v>42263.747349537036</v>
      </c>
      <c r="U3032" s="19">
        <f>YEAR(S:S)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6">
        <f>(((I3033/60)/60)/24)+DATE(1970,1,1)</f>
        <v>42657.882488425923</v>
      </c>
      <c r="U3033" s="19">
        <f>YEAR(S:S)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6">
        <f>(((I3034/60)/60)/24)+DATE(1970,1,1)</f>
        <v>42258.044664351852</v>
      </c>
      <c r="U3034" s="19">
        <f>YEAR(S:S)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6">
        <f>(((I3035/60)/60)/24)+DATE(1970,1,1)</f>
        <v>42600.110243055555</v>
      </c>
      <c r="U3035" s="19">
        <f>YEAR(S:S)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6">
        <f>(((I3036/60)/60)/24)+DATE(1970,1,1)</f>
        <v>42675.165972222225</v>
      </c>
      <c r="U3036" s="19">
        <f>YEAR(S:S)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6">
        <f>(((I3037/60)/60)/24)+DATE(1970,1,1)</f>
        <v>41398.560289351852</v>
      </c>
      <c r="U3037" s="19">
        <f>YEAR(S:S)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6">
        <f>(((I3038/60)/60)/24)+DATE(1970,1,1)</f>
        <v>41502.499305555553</v>
      </c>
      <c r="U3038" s="19">
        <f>YEAR(S:S)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6">
        <f>(((I3039/60)/60)/24)+DATE(1970,1,1)</f>
        <v>40453.207638888889</v>
      </c>
      <c r="U3039" s="19">
        <f>YEAR(S:S)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6">
        <f>(((I3040/60)/60)/24)+DATE(1970,1,1)</f>
        <v>42433.252280092594</v>
      </c>
      <c r="U3040" s="19">
        <f>YEAR(S:S)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6">
        <f>(((I3041/60)/60)/24)+DATE(1970,1,1)</f>
        <v>41637.332638888889</v>
      </c>
      <c r="U3041" s="19">
        <f>YEAR(S:S)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6">
        <f>(((I3042/60)/60)/24)+DATE(1970,1,1)</f>
        <v>42181.958333333328</v>
      </c>
      <c r="U3042" s="19">
        <f>YEAR(S:S)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6">
        <f>(((I3043/60)/60)/24)+DATE(1970,1,1)</f>
        <v>42389.868611111116</v>
      </c>
      <c r="U3043" s="19">
        <f>YEAR(S:S)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6">
        <f>(((I3044/60)/60)/24)+DATE(1970,1,1)</f>
        <v>42283.688043981485</v>
      </c>
      <c r="U3044" s="19">
        <f>YEAR(S:S)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6">
        <f>(((I3045/60)/60)/24)+DATE(1970,1,1)</f>
        <v>42110.118055555555</v>
      </c>
      <c r="U3045" s="19">
        <f>YEAR(S:S)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6">
        <f>(((I3046/60)/60)/24)+DATE(1970,1,1)</f>
        <v>42402.7268287037</v>
      </c>
      <c r="U3046" s="19">
        <f>YEAR(S:S)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6">
        <f>(((I3047/60)/60)/24)+DATE(1970,1,1)</f>
        <v>41873.155729166669</v>
      </c>
      <c r="U3047" s="19">
        <f>YEAR(S:S)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6">
        <f>(((I3048/60)/60)/24)+DATE(1970,1,1)</f>
        <v>41892.202777777777</v>
      </c>
      <c r="U3048" s="19">
        <f>YEAR(S:S)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6">
        <f>(((I3049/60)/60)/24)+DATE(1970,1,1)</f>
        <v>42487.552777777775</v>
      </c>
      <c r="U3049" s="19">
        <f>YEAR(S:S)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6">
        <f>(((I3050/60)/60)/24)+DATE(1970,1,1)</f>
        <v>42004.890277777777</v>
      </c>
      <c r="U3050" s="19">
        <f>YEAR(S:S)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6">
        <f>(((I3051/60)/60)/24)+DATE(1970,1,1)</f>
        <v>42169.014525462961</v>
      </c>
      <c r="U3051" s="19">
        <f>YEAR(S:S)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6">
        <f>(((I3052/60)/60)/24)+DATE(1970,1,1)</f>
        <v>42495.16851851852</v>
      </c>
      <c r="U3052" s="19">
        <f>YEAR(S:S)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6">
        <f>(((I3053/60)/60)/24)+DATE(1970,1,1)</f>
        <v>42774.416030092587</v>
      </c>
      <c r="U3053" s="19">
        <f>YEAR(S:S)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6">
        <f>(((I3054/60)/60)/24)+DATE(1970,1,1)</f>
        <v>42152.665972222225</v>
      </c>
      <c r="U3054" s="19">
        <f>YEAR(S:S)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6">
        <f>(((I3055/60)/60)/24)+DATE(1970,1,1)</f>
        <v>41914.165972222225</v>
      </c>
      <c r="U3055" s="19">
        <f>YEAR(S:S)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6">
        <f>(((I3056/60)/60)/24)+DATE(1970,1,1)</f>
        <v>42065.044444444444</v>
      </c>
      <c r="U3056" s="19">
        <f>YEAR(S:S)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6">
        <f>(((I3057/60)/60)/24)+DATE(1970,1,1)</f>
        <v>42013.95821759259</v>
      </c>
      <c r="U3057" s="19">
        <f>YEAR(S:S)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6">
        <f>(((I3058/60)/60)/24)+DATE(1970,1,1)</f>
        <v>41911.636388888888</v>
      </c>
      <c r="U3058" s="19">
        <f>YEAR(S:S)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6">
        <f>(((I3059/60)/60)/24)+DATE(1970,1,1)</f>
        <v>42463.608923611115</v>
      </c>
      <c r="U3059" s="19">
        <f>YEAR(S:S)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6">
        <f>(((I3060/60)/60)/24)+DATE(1970,1,1)</f>
        <v>42510.374305555553</v>
      </c>
      <c r="U3060" s="19">
        <f>YEAR(S:S)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6">
        <f>(((I3061/60)/60)/24)+DATE(1970,1,1)</f>
        <v>41859.935717592591</v>
      </c>
      <c r="U3061" s="19">
        <f>YEAR(S:S)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6">
        <f>(((I3062/60)/60)/24)+DATE(1970,1,1)</f>
        <v>42275.274699074071</v>
      </c>
      <c r="U3062" s="19">
        <f>YEAR(S:S)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6">
        <f>(((I3063/60)/60)/24)+DATE(1970,1,1)</f>
        <v>41864.784120370372</v>
      </c>
      <c r="U3063" s="19">
        <f>YEAR(S:S)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6">
        <f>(((I3064/60)/60)/24)+DATE(1970,1,1)</f>
        <v>42277.75</v>
      </c>
      <c r="U3064" s="19">
        <f>YEAR(S:S)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6">
        <f>(((I3065/60)/60)/24)+DATE(1970,1,1)</f>
        <v>42665.922893518517</v>
      </c>
      <c r="U3065" s="19">
        <f>YEAR(S:S)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6">
        <f>(((I3066/60)/60)/24)+DATE(1970,1,1)</f>
        <v>42330.290972222225</v>
      </c>
      <c r="U3066" s="19">
        <f>YEAR(S:S)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6">
        <f>(((I3067/60)/60)/24)+DATE(1970,1,1)</f>
        <v>41850.055231481485</v>
      </c>
      <c r="U3067" s="19">
        <f>YEAR(S:S)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6">
        <f>(((I3068/60)/60)/24)+DATE(1970,1,1)</f>
        <v>42561.228437500002</v>
      </c>
      <c r="U3068" s="19">
        <f>YEAR(S:S)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6">
        <f>(((I3069/60)/60)/24)+DATE(1970,1,1)</f>
        <v>42256.938414351855</v>
      </c>
      <c r="U3069" s="19">
        <f>YEAR(S:S)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6">
        <f>(((I3070/60)/60)/24)+DATE(1970,1,1)</f>
        <v>42293.691574074073</v>
      </c>
      <c r="U3070" s="19">
        <f>YEAR(S:S)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6">
        <f>(((I3071/60)/60)/24)+DATE(1970,1,1)</f>
        <v>41987.833726851852</v>
      </c>
      <c r="U3071" s="19">
        <f>YEAR(S:S)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6">
        <f>(((I3072/60)/60)/24)+DATE(1970,1,1)</f>
        <v>42711.733437499999</v>
      </c>
      <c r="U3072" s="19">
        <f>YEAR(S:S)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6">
        <f>(((I3073/60)/60)/24)+DATE(1970,1,1)</f>
        <v>42115.249305555553</v>
      </c>
      <c r="U3073" s="19">
        <f>YEAR(S:S)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6">
        <f>(((I3074/60)/60)/24)+DATE(1970,1,1)</f>
        <v>42673.073611111111</v>
      </c>
      <c r="U3074" s="19">
        <f>YEAR(S:S)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6">
        <f>(((I3075/60)/60)/24)+DATE(1970,1,1)</f>
        <v>42169.804861111115</v>
      </c>
      <c r="U3075" s="19">
        <f>YEAR(S:S)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6">
        <f>(((I3076/60)/60)/24)+DATE(1970,1,1)</f>
        <v>42439.571284722217</v>
      </c>
      <c r="U3076" s="19">
        <f>YEAR(S:S)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6">
        <f>(((I3077/60)/60)/24)+DATE(1970,1,1)</f>
        <v>42601.102314814809</v>
      </c>
      <c r="U3077" s="19">
        <f>YEAR(S:S)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6">
        <f>(((I3078/60)/60)/24)+DATE(1970,1,1)</f>
        <v>42286.651886574073</v>
      </c>
      <c r="U3078" s="19">
        <f>YEAR(S:S)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6">
        <f>(((I3079/60)/60)/24)+DATE(1970,1,1)</f>
        <v>42796.956921296296</v>
      </c>
      <c r="U3079" s="19">
        <f>YEAR(S:S)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6">
        <f>(((I3080/60)/60)/24)+DATE(1970,1,1)</f>
        <v>42061.138831018514</v>
      </c>
      <c r="U3080" s="19">
        <f>YEAR(S:S)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6">
        <f>(((I3081/60)/60)/24)+DATE(1970,1,1)</f>
        <v>42085.671701388885</v>
      </c>
      <c r="U3081" s="19">
        <f>YEAR(S:S)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6">
        <f>(((I3082/60)/60)/24)+DATE(1970,1,1)</f>
        <v>42000.0699537037</v>
      </c>
      <c r="U3082" s="19">
        <f>YEAR(S:S)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6">
        <f>(((I3083/60)/60)/24)+DATE(1970,1,1)</f>
        <v>42267.181608796294</v>
      </c>
      <c r="U3083" s="19">
        <f>YEAR(S:S)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6">
        <f>(((I3084/60)/60)/24)+DATE(1970,1,1)</f>
        <v>42323.96465277778</v>
      </c>
      <c r="U3084" s="19">
        <f>YEAR(S:S)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6">
        <f>(((I3085/60)/60)/24)+DATE(1970,1,1)</f>
        <v>41883.208333333336</v>
      </c>
      <c r="U3085" s="19">
        <f>YEAR(S:S)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6">
        <f>(((I3086/60)/60)/24)+DATE(1970,1,1)</f>
        <v>42129.783333333333</v>
      </c>
      <c r="U3086" s="19">
        <f>YEAR(S:S)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6">
        <f>(((I3087/60)/60)/24)+DATE(1970,1,1)</f>
        <v>42276.883784722217</v>
      </c>
      <c r="U3087" s="19">
        <f>YEAR(S:S)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6">
        <f>(((I3088/60)/60)/24)+DATE(1970,1,1)</f>
        <v>42233.67082175926</v>
      </c>
      <c r="U3088" s="19">
        <f>YEAR(S:S)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6">
        <f>(((I3089/60)/60)/24)+DATE(1970,1,1)</f>
        <v>42725.192013888889</v>
      </c>
      <c r="U3089" s="19">
        <f>YEAR(S:S)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6">
        <f>(((I3090/60)/60)/24)+DATE(1970,1,1)</f>
        <v>42012.570138888885</v>
      </c>
      <c r="U3090" s="19">
        <f>YEAR(S:S)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6">
        <f>(((I3091/60)/60)/24)+DATE(1970,1,1)</f>
        <v>42560.082638888889</v>
      </c>
      <c r="U3091" s="19">
        <f>YEAR(S:S)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6">
        <f>(((I3092/60)/60)/24)+DATE(1970,1,1)</f>
        <v>42125.777141203704</v>
      </c>
      <c r="U3092" s="19">
        <f>YEAR(S:S)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6">
        <f>(((I3093/60)/60)/24)+DATE(1970,1,1)</f>
        <v>42596.948414351849</v>
      </c>
      <c r="U3093" s="19">
        <f>YEAR(S:S)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6">
        <f>(((I3094/60)/60)/24)+DATE(1970,1,1)</f>
        <v>42292.916666666672</v>
      </c>
      <c r="U3094" s="19">
        <f>YEAR(S:S)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6">
        <f>(((I3095/60)/60)/24)+DATE(1970,1,1)</f>
        <v>41791.165972222225</v>
      </c>
      <c r="U3095" s="19">
        <f>YEAR(S:S)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6">
        <f>(((I3096/60)/60)/24)+DATE(1970,1,1)</f>
        <v>42267.795787037037</v>
      </c>
      <c r="U3096" s="19">
        <f>YEAR(S:S)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6">
        <f>(((I3097/60)/60)/24)+DATE(1970,1,1)</f>
        <v>42583.025231481486</v>
      </c>
      <c r="U3097" s="19">
        <f>YEAR(S:S)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6">
        <f>(((I3098/60)/60)/24)+DATE(1970,1,1)</f>
        <v>42144.825532407413</v>
      </c>
      <c r="U3098" s="19">
        <f>YEAR(S:S)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6">
        <f>(((I3099/60)/60)/24)+DATE(1970,1,1)</f>
        <v>42650.583333333328</v>
      </c>
      <c r="U3099" s="19">
        <f>YEAR(S:S)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6">
        <f>(((I3100/60)/60)/24)+DATE(1970,1,1)</f>
        <v>42408.01180555555</v>
      </c>
      <c r="U3100" s="19">
        <f>YEAR(S:S)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6">
        <f>(((I3101/60)/60)/24)+DATE(1970,1,1)</f>
        <v>42412.189710648148</v>
      </c>
      <c r="U3101" s="19">
        <f>YEAR(S:S)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6">
        <f>(((I3102/60)/60)/24)+DATE(1970,1,1)</f>
        <v>41932.622395833336</v>
      </c>
      <c r="U3102" s="19">
        <f>YEAR(S:S)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6">
        <f>(((I3103/60)/60)/24)+DATE(1970,1,1)</f>
        <v>42201.330555555556</v>
      </c>
      <c r="U3103" s="19">
        <f>YEAR(S:S)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6">
        <f>(((I3104/60)/60)/24)+DATE(1970,1,1)</f>
        <v>42605.340486111112</v>
      </c>
      <c r="U3104" s="19">
        <f>YEAR(S:S)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6">
        <f>(((I3105/60)/60)/24)+DATE(1970,1,1)</f>
        <v>42167.156319444446</v>
      </c>
      <c r="U3105" s="19">
        <f>YEAR(S:S)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6">
        <f>(((I3106/60)/60)/24)+DATE(1970,1,1)</f>
        <v>42038.083333333328</v>
      </c>
      <c r="U3106" s="19">
        <f>YEAR(S:S)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6">
        <f>(((I3107/60)/60)/24)+DATE(1970,1,1)</f>
        <v>41931.208333333336</v>
      </c>
      <c r="U3107" s="19">
        <f>YEAR(S:S)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6">
        <f>(((I3108/60)/60)/24)+DATE(1970,1,1)</f>
        <v>42263.916666666672</v>
      </c>
      <c r="U3108" s="19">
        <f>YEAR(S:S)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6">
        <f>(((I3109/60)/60)/24)+DATE(1970,1,1)</f>
        <v>42135.814247685179</v>
      </c>
      <c r="U3109" s="19">
        <f>YEAR(S:S)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6">
        <f>(((I3110/60)/60)/24)+DATE(1970,1,1)</f>
        <v>42122.638819444444</v>
      </c>
      <c r="U3110" s="19">
        <f>YEAR(S:S)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6">
        <f>(((I3111/60)/60)/24)+DATE(1970,1,1)</f>
        <v>41879.125115740739</v>
      </c>
      <c r="U3111" s="19">
        <f>YEAR(S:S)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6">
        <f>(((I3112/60)/60)/24)+DATE(1970,1,1)</f>
        <v>42785.031469907408</v>
      </c>
      <c r="U3112" s="19">
        <f>YEAR(S:S)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6">
        <f>(((I3113/60)/60)/24)+DATE(1970,1,1)</f>
        <v>41916.595138888886</v>
      </c>
      <c r="U3113" s="19">
        <f>YEAR(S:S)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6">
        <f>(((I3114/60)/60)/24)+DATE(1970,1,1)</f>
        <v>42675.121921296297</v>
      </c>
      <c r="U3114" s="19">
        <f>YEAR(S:S)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6">
        <f>(((I3115/60)/60)/24)+DATE(1970,1,1)</f>
        <v>42111.731273148151</v>
      </c>
      <c r="U3115" s="19">
        <f>YEAR(S:S)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6">
        <f>(((I3116/60)/60)/24)+DATE(1970,1,1)</f>
        <v>41903.632523148146</v>
      </c>
      <c r="U3116" s="19">
        <f>YEAR(S:S)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6">
        <f>(((I3117/60)/60)/24)+DATE(1970,1,1)</f>
        <v>42526.447071759263</v>
      </c>
      <c r="U3117" s="19">
        <f>YEAR(S:S)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6">
        <f>(((I3118/60)/60)/24)+DATE(1970,1,1)</f>
        <v>42095.515335648146</v>
      </c>
      <c r="U3118" s="19">
        <f>YEAR(S:S)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6">
        <f>(((I3119/60)/60)/24)+DATE(1970,1,1)</f>
        <v>42517.55</v>
      </c>
      <c r="U3119" s="19">
        <f>YEAR(S:S)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6">
        <f>(((I3120/60)/60)/24)+DATE(1970,1,1)</f>
        <v>42553.649571759262</v>
      </c>
      <c r="U3120" s="19">
        <f>YEAR(S:S)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6">
        <f>(((I3121/60)/60)/24)+DATE(1970,1,1)</f>
        <v>42090.003842592589</v>
      </c>
      <c r="U3121" s="19">
        <f>YEAR(S:S)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6">
        <f>(((I3122/60)/60)/24)+DATE(1970,1,1)</f>
        <v>42495.900416666671</v>
      </c>
      <c r="U3122" s="19">
        <f>YEAR(S:S)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6">
        <f>(((I3123/60)/60)/24)+DATE(1970,1,1)</f>
        <v>41908.679803240739</v>
      </c>
      <c r="U3123" s="19">
        <f>YEAR(S:S)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6">
        <f>(((I3124/60)/60)/24)+DATE(1970,1,1)</f>
        <v>42683.973750000005</v>
      </c>
      <c r="U3124" s="19">
        <f>YEAR(S:S)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6">
        <f>(((I3125/60)/60)/24)+DATE(1970,1,1)</f>
        <v>42560.993032407408</v>
      </c>
      <c r="U3125" s="19">
        <f>YEAR(S:S)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6">
        <f>(((I3126/60)/60)/24)+DATE(1970,1,1)</f>
        <v>42037.780104166668</v>
      </c>
      <c r="U3126" s="19">
        <f>YEAR(S:S)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6">
        <f>(((I3127/60)/60)/24)+DATE(1970,1,1)</f>
        <v>42376.20685185185</v>
      </c>
      <c r="U3127" s="19">
        <f>YEAR(S:S)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6">
        <f>(((I3128/60)/60)/24)+DATE(1970,1,1)</f>
        <v>42456.976412037038</v>
      </c>
      <c r="U3128" s="19">
        <f>YEAR(S:S)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6">
        <f>(((I3129/60)/60)/24)+DATE(1970,1,1)</f>
        <v>42064.856817129628</v>
      </c>
      <c r="U3129" s="19">
        <f>YEAR(S:S)</f>
        <v>2015</v>
      </c>
    </row>
    <row r="3130" spans="1:21" ht="48" x14ac:dyDescent="0.2">
      <c r="A3130">
        <v>3247</v>
      </c>
      <c r="B3130" s="3" t="s">
        <v>3247</v>
      </c>
      <c r="C3130" s="3" t="s">
        <v>7357</v>
      </c>
      <c r="D3130" s="6">
        <v>2500</v>
      </c>
      <c r="E3130" s="8">
        <v>2646.5</v>
      </c>
      <c r="F3130" t="s">
        <v>8218</v>
      </c>
      <c r="G3130" t="s">
        <v>8224</v>
      </c>
      <c r="H3130" t="s">
        <v>8246</v>
      </c>
      <c r="I3130">
        <v>1436696712</v>
      </c>
      <c r="J3130">
        <v>1434104712</v>
      </c>
      <c r="K3130" t="b">
        <v>1</v>
      </c>
      <c r="L3130">
        <v>57</v>
      </c>
      <c r="M3130" t="b">
        <v>1</v>
      </c>
      <c r="N3130" t="s">
        <v>8269</v>
      </c>
      <c r="O3130">
        <f>ROUND(E3130/D3130*100,0)</f>
        <v>106</v>
      </c>
      <c r="P3130">
        <f>IFERROR(ROUND(E3130/L3130,2),0)</f>
        <v>46.43</v>
      </c>
      <c r="Q3130" s="10" t="s">
        <v>8315</v>
      </c>
      <c r="R3130" t="s">
        <v>8316</v>
      </c>
      <c r="S3130" s="15">
        <f>(((J3130/60)/60)/24)+DATE(1970,1,1)</f>
        <v>42167.434166666666</v>
      </c>
      <c r="T3130" s="16">
        <f>(((I3130/60)/60)/24)+DATE(1970,1,1)</f>
        <v>42197.434166666666</v>
      </c>
      <c r="U3130" s="19">
        <f>YEAR(S:S)</f>
        <v>2015</v>
      </c>
    </row>
    <row r="3131" spans="1:21" ht="32" x14ac:dyDescent="0.2">
      <c r="A3131">
        <v>3248</v>
      </c>
      <c r="B3131" s="3" t="s">
        <v>3248</v>
      </c>
      <c r="C3131" s="3" t="s">
        <v>7358</v>
      </c>
      <c r="D3131" s="6">
        <v>12000</v>
      </c>
      <c r="E3131" s="8">
        <v>12095</v>
      </c>
      <c r="F3131" t="s">
        <v>8218</v>
      </c>
      <c r="G3131" t="s">
        <v>8223</v>
      </c>
      <c r="H3131" t="s">
        <v>8245</v>
      </c>
      <c r="I3131">
        <v>1428178757</v>
      </c>
      <c r="J3131">
        <v>1425590357</v>
      </c>
      <c r="K3131" t="b">
        <v>1</v>
      </c>
      <c r="L3131">
        <v>200</v>
      </c>
      <c r="M3131" t="b">
        <v>1</v>
      </c>
      <c r="N3131" t="s">
        <v>8269</v>
      </c>
      <c r="O3131">
        <f>ROUND(E3131/D3131*100,0)</f>
        <v>101</v>
      </c>
      <c r="P3131">
        <f>IFERROR(ROUND(E3131/L3131,2),0)</f>
        <v>60.48</v>
      </c>
      <c r="Q3131" s="10" t="s">
        <v>8315</v>
      </c>
      <c r="R3131" t="s">
        <v>8316</v>
      </c>
      <c r="S3131" s="15">
        <f>(((J3131/60)/60)/24)+DATE(1970,1,1)</f>
        <v>42068.888391203705</v>
      </c>
      <c r="T3131" s="16">
        <f>(((I3131/60)/60)/24)+DATE(1970,1,1)</f>
        <v>42098.846724537041</v>
      </c>
      <c r="U3131" s="19">
        <f>YEAR(S:S)</f>
        <v>2015</v>
      </c>
    </row>
    <row r="3132" spans="1:21" ht="48" x14ac:dyDescent="0.2">
      <c r="A3132">
        <v>3249</v>
      </c>
      <c r="B3132" s="3" t="s">
        <v>3249</v>
      </c>
      <c r="C3132" s="3" t="s">
        <v>7359</v>
      </c>
      <c r="D3132" s="6">
        <v>5500</v>
      </c>
      <c r="E3132" s="8">
        <v>5771</v>
      </c>
      <c r="F3132" t="s">
        <v>8218</v>
      </c>
      <c r="G3132" t="s">
        <v>8223</v>
      </c>
      <c r="H3132" t="s">
        <v>8245</v>
      </c>
      <c r="I3132">
        <v>1434822914</v>
      </c>
      <c r="J3132">
        <v>1432230914</v>
      </c>
      <c r="K3132" t="b">
        <v>1</v>
      </c>
      <c r="L3132">
        <v>88</v>
      </c>
      <c r="M3132" t="b">
        <v>1</v>
      </c>
      <c r="N3132" t="s">
        <v>8269</v>
      </c>
      <c r="O3132">
        <f>ROUND(E3132/D3132*100,0)</f>
        <v>105</v>
      </c>
      <c r="P3132">
        <f>IFERROR(ROUND(E3132/L3132,2),0)</f>
        <v>65.58</v>
      </c>
      <c r="Q3132" s="10" t="s">
        <v>8315</v>
      </c>
      <c r="R3132" t="s">
        <v>8316</v>
      </c>
      <c r="S3132" s="15">
        <f>(((J3132/60)/60)/24)+DATE(1970,1,1)</f>
        <v>42145.746689814812</v>
      </c>
      <c r="T3132" s="16">
        <f>(((I3132/60)/60)/24)+DATE(1970,1,1)</f>
        <v>42175.746689814812</v>
      </c>
      <c r="U3132" s="19">
        <f>YEAR(S:S)</f>
        <v>2015</v>
      </c>
    </row>
    <row r="3133" spans="1:21" ht="48" x14ac:dyDescent="0.2">
      <c r="A3133">
        <v>3250</v>
      </c>
      <c r="B3133" s="3" t="s">
        <v>3250</v>
      </c>
      <c r="C3133" s="3" t="s">
        <v>7360</v>
      </c>
      <c r="D3133" s="6">
        <v>25000</v>
      </c>
      <c r="E3133" s="8">
        <v>25388</v>
      </c>
      <c r="F3133" t="s">
        <v>8218</v>
      </c>
      <c r="G3133" t="s">
        <v>8223</v>
      </c>
      <c r="H3133" t="s">
        <v>8245</v>
      </c>
      <c r="I3133">
        <v>1415213324</v>
      </c>
      <c r="J3133">
        <v>1412617724</v>
      </c>
      <c r="K3133" t="b">
        <v>1</v>
      </c>
      <c r="L3133">
        <v>213</v>
      </c>
      <c r="M3133" t="b">
        <v>1</v>
      </c>
      <c r="N3133" t="s">
        <v>8269</v>
      </c>
      <c r="O3133">
        <f>ROUND(E3133/D3133*100,0)</f>
        <v>102</v>
      </c>
      <c r="P3133">
        <f>IFERROR(ROUND(E3133/L3133,2),0)</f>
        <v>119.19</v>
      </c>
      <c r="Q3133" s="10" t="s">
        <v>8315</v>
      </c>
      <c r="R3133" t="s">
        <v>8316</v>
      </c>
      <c r="S3133" s="15">
        <f>(((J3133/60)/60)/24)+DATE(1970,1,1)</f>
        <v>41918.742175925923</v>
      </c>
      <c r="T3133" s="16">
        <f>(((I3133/60)/60)/24)+DATE(1970,1,1)</f>
        <v>41948.783842592595</v>
      </c>
      <c r="U3133" s="19">
        <f>YEAR(S:S)</f>
        <v>2014</v>
      </c>
    </row>
    <row r="3134" spans="1:21" ht="48" x14ac:dyDescent="0.2">
      <c r="A3134">
        <v>3251</v>
      </c>
      <c r="B3134" s="3" t="s">
        <v>3251</v>
      </c>
      <c r="C3134" s="3" t="s">
        <v>7361</v>
      </c>
      <c r="D3134" s="6">
        <v>1500</v>
      </c>
      <c r="E3134" s="8">
        <v>1661</v>
      </c>
      <c r="F3134" t="s">
        <v>8218</v>
      </c>
      <c r="G3134" t="s">
        <v>8223</v>
      </c>
      <c r="H3134" t="s">
        <v>8245</v>
      </c>
      <c r="I3134">
        <v>1434907966</v>
      </c>
      <c r="J3134">
        <v>1432315966</v>
      </c>
      <c r="K3134" t="b">
        <v>1</v>
      </c>
      <c r="L3134">
        <v>20</v>
      </c>
      <c r="M3134" t="b">
        <v>1</v>
      </c>
      <c r="N3134" t="s">
        <v>8269</v>
      </c>
      <c r="O3134">
        <f>ROUND(E3134/D3134*100,0)</f>
        <v>111</v>
      </c>
      <c r="P3134">
        <f>IFERROR(ROUND(E3134/L3134,2),0)</f>
        <v>83.05</v>
      </c>
      <c r="Q3134" s="10" t="s">
        <v>8315</v>
      </c>
      <c r="R3134" t="s">
        <v>8316</v>
      </c>
      <c r="S3134" s="15">
        <f>(((J3134/60)/60)/24)+DATE(1970,1,1)</f>
        <v>42146.731087962966</v>
      </c>
      <c r="T3134" s="16">
        <f>(((I3134/60)/60)/24)+DATE(1970,1,1)</f>
        <v>42176.731087962966</v>
      </c>
      <c r="U3134" s="19">
        <f>YEAR(S:S)</f>
        <v>2015</v>
      </c>
    </row>
    <row r="3135" spans="1:21" ht="32" x14ac:dyDescent="0.2">
      <c r="A3135">
        <v>3252</v>
      </c>
      <c r="B3135" s="3" t="s">
        <v>3252</v>
      </c>
      <c r="C3135" s="3" t="s">
        <v>7362</v>
      </c>
      <c r="D3135" s="6">
        <v>2250</v>
      </c>
      <c r="E3135" s="8">
        <v>2876</v>
      </c>
      <c r="F3135" t="s">
        <v>8218</v>
      </c>
      <c r="G3135" t="s">
        <v>8224</v>
      </c>
      <c r="H3135" t="s">
        <v>8246</v>
      </c>
      <c r="I3135">
        <v>1473247240</v>
      </c>
      <c r="J3135">
        <v>1470655240</v>
      </c>
      <c r="K3135" t="b">
        <v>1</v>
      </c>
      <c r="L3135">
        <v>50</v>
      </c>
      <c r="M3135" t="b">
        <v>1</v>
      </c>
      <c r="N3135" t="s">
        <v>8269</v>
      </c>
      <c r="O3135">
        <f>ROUND(E3135/D3135*100,0)</f>
        <v>128</v>
      </c>
      <c r="P3135">
        <f>IFERROR(ROUND(E3135/L3135,2),0)</f>
        <v>57.52</v>
      </c>
      <c r="Q3135" s="10" t="s">
        <v>8315</v>
      </c>
      <c r="R3135" t="s">
        <v>8316</v>
      </c>
      <c r="S3135" s="15">
        <f>(((J3135/60)/60)/24)+DATE(1970,1,1)</f>
        <v>42590.472685185188</v>
      </c>
      <c r="T3135" s="16">
        <f>(((I3135/60)/60)/24)+DATE(1970,1,1)</f>
        <v>42620.472685185188</v>
      </c>
      <c r="U3135" s="19">
        <f>YEAR(S:S)</f>
        <v>2016</v>
      </c>
    </row>
    <row r="3136" spans="1:21" ht="48" x14ac:dyDescent="0.2">
      <c r="A3136">
        <v>3253</v>
      </c>
      <c r="B3136" s="3" t="s">
        <v>3253</v>
      </c>
      <c r="C3136" s="3" t="s">
        <v>7363</v>
      </c>
      <c r="D3136" s="6">
        <v>20000</v>
      </c>
      <c r="E3136" s="8">
        <v>20365</v>
      </c>
      <c r="F3136" t="s">
        <v>8218</v>
      </c>
      <c r="G3136" t="s">
        <v>8223</v>
      </c>
      <c r="H3136" t="s">
        <v>8245</v>
      </c>
      <c r="I3136">
        <v>1473306300</v>
      </c>
      <c r="J3136">
        <v>1471701028</v>
      </c>
      <c r="K3136" t="b">
        <v>1</v>
      </c>
      <c r="L3136">
        <v>115</v>
      </c>
      <c r="M3136" t="b">
        <v>1</v>
      </c>
      <c r="N3136" t="s">
        <v>8269</v>
      </c>
      <c r="O3136">
        <f>ROUND(E3136/D3136*100,0)</f>
        <v>102</v>
      </c>
      <c r="P3136">
        <f>IFERROR(ROUND(E3136/L3136,2),0)</f>
        <v>177.09</v>
      </c>
      <c r="Q3136" s="10" t="s">
        <v>8315</v>
      </c>
      <c r="R3136" t="s">
        <v>8316</v>
      </c>
      <c r="S3136" s="15">
        <f>(((J3136/60)/60)/24)+DATE(1970,1,1)</f>
        <v>42602.576712962968</v>
      </c>
      <c r="T3136" s="16">
        <f>(((I3136/60)/60)/24)+DATE(1970,1,1)</f>
        <v>42621.15625</v>
      </c>
      <c r="U3136" s="19">
        <f>YEAR(S:S)</f>
        <v>2016</v>
      </c>
    </row>
    <row r="3137" spans="1:21" ht="48" x14ac:dyDescent="0.2">
      <c r="A3137">
        <v>3254</v>
      </c>
      <c r="B3137" s="3" t="s">
        <v>3254</v>
      </c>
      <c r="C3137" s="3" t="s">
        <v>7364</v>
      </c>
      <c r="D3137" s="6">
        <v>13000</v>
      </c>
      <c r="E3137" s="8">
        <v>13163.5</v>
      </c>
      <c r="F3137" t="s">
        <v>8218</v>
      </c>
      <c r="G3137" t="s">
        <v>8224</v>
      </c>
      <c r="H3137" t="s">
        <v>8246</v>
      </c>
      <c r="I3137">
        <v>1427331809</v>
      </c>
      <c r="J3137">
        <v>1424743409</v>
      </c>
      <c r="K3137" t="b">
        <v>1</v>
      </c>
      <c r="L3137">
        <v>186</v>
      </c>
      <c r="M3137" t="b">
        <v>1</v>
      </c>
      <c r="N3137" t="s">
        <v>8269</v>
      </c>
      <c r="O3137">
        <f>ROUND(E3137/D3137*100,0)</f>
        <v>101</v>
      </c>
      <c r="P3137">
        <f>IFERROR(ROUND(E3137/L3137,2),0)</f>
        <v>70.77</v>
      </c>
      <c r="Q3137" s="10" t="s">
        <v>8315</v>
      </c>
      <c r="R3137" t="s">
        <v>8316</v>
      </c>
      <c r="S3137" s="15">
        <f>(((J3137/60)/60)/24)+DATE(1970,1,1)</f>
        <v>42059.085752314815</v>
      </c>
      <c r="T3137" s="16">
        <f>(((I3137/60)/60)/24)+DATE(1970,1,1)</f>
        <v>42089.044085648144</v>
      </c>
      <c r="U3137" s="19">
        <f>YEAR(S:S)</f>
        <v>2015</v>
      </c>
    </row>
    <row r="3138" spans="1:21" ht="48" x14ac:dyDescent="0.2">
      <c r="A3138">
        <v>3255</v>
      </c>
      <c r="B3138" s="3" t="s">
        <v>3255</v>
      </c>
      <c r="C3138" s="3" t="s">
        <v>7365</v>
      </c>
      <c r="D3138" s="6">
        <v>300</v>
      </c>
      <c r="E3138" s="8">
        <v>525</v>
      </c>
      <c r="F3138" t="s">
        <v>8218</v>
      </c>
      <c r="G3138" t="s">
        <v>8224</v>
      </c>
      <c r="H3138" t="s">
        <v>8246</v>
      </c>
      <c r="I3138">
        <v>1412706375</v>
      </c>
      <c r="J3138">
        <v>1410114375</v>
      </c>
      <c r="K3138" t="b">
        <v>1</v>
      </c>
      <c r="L3138">
        <v>18</v>
      </c>
      <c r="M3138" t="b">
        <v>1</v>
      </c>
      <c r="N3138" t="s">
        <v>8269</v>
      </c>
      <c r="O3138">
        <f>ROUND(E3138/D3138*100,0)</f>
        <v>175</v>
      </c>
      <c r="P3138">
        <f>IFERROR(ROUND(E3138/L3138,2),0)</f>
        <v>29.17</v>
      </c>
      <c r="Q3138" s="10" t="s">
        <v>8315</v>
      </c>
      <c r="R3138" t="s">
        <v>8316</v>
      </c>
      <c r="S3138" s="15">
        <f>(((J3138/60)/60)/24)+DATE(1970,1,1)</f>
        <v>41889.768229166664</v>
      </c>
      <c r="T3138" s="16">
        <f>(((I3138/60)/60)/24)+DATE(1970,1,1)</f>
        <v>41919.768229166664</v>
      </c>
      <c r="U3138" s="19">
        <f>YEAR(S:S)</f>
        <v>2014</v>
      </c>
    </row>
    <row r="3139" spans="1:21" ht="48" x14ac:dyDescent="0.2">
      <c r="A3139">
        <v>3256</v>
      </c>
      <c r="B3139" s="3" t="s">
        <v>3256</v>
      </c>
      <c r="C3139" s="3" t="s">
        <v>7366</v>
      </c>
      <c r="D3139" s="6">
        <v>10000</v>
      </c>
      <c r="E3139" s="8">
        <v>12806</v>
      </c>
      <c r="F3139" t="s">
        <v>8218</v>
      </c>
      <c r="G3139" t="s">
        <v>8223</v>
      </c>
      <c r="H3139" t="s">
        <v>8245</v>
      </c>
      <c r="I3139">
        <v>1433995140</v>
      </c>
      <c r="J3139">
        <v>1432129577</v>
      </c>
      <c r="K3139" t="b">
        <v>1</v>
      </c>
      <c r="L3139">
        <v>176</v>
      </c>
      <c r="M3139" t="b">
        <v>1</v>
      </c>
      <c r="N3139" t="s">
        <v>8269</v>
      </c>
      <c r="O3139">
        <f>ROUND(E3139/D3139*100,0)</f>
        <v>128</v>
      </c>
      <c r="P3139">
        <f>IFERROR(ROUND(E3139/L3139,2),0)</f>
        <v>72.760000000000005</v>
      </c>
      <c r="Q3139" s="10" t="s">
        <v>8315</v>
      </c>
      <c r="R3139" t="s">
        <v>8316</v>
      </c>
      <c r="S3139" s="15">
        <f>(((J3139/60)/60)/24)+DATE(1970,1,1)</f>
        <v>42144.573807870373</v>
      </c>
      <c r="T3139" s="16">
        <f>(((I3139/60)/60)/24)+DATE(1970,1,1)</f>
        <v>42166.165972222225</v>
      </c>
      <c r="U3139" s="19">
        <f>YEAR(S:S)</f>
        <v>2015</v>
      </c>
    </row>
    <row r="3140" spans="1:21" ht="48" x14ac:dyDescent="0.2">
      <c r="A3140">
        <v>3257</v>
      </c>
      <c r="B3140" s="3" t="s">
        <v>3257</v>
      </c>
      <c r="C3140" s="3" t="s">
        <v>7367</v>
      </c>
      <c r="D3140" s="6">
        <v>2000</v>
      </c>
      <c r="E3140" s="8">
        <v>2125.9899999999998</v>
      </c>
      <c r="F3140" t="s">
        <v>8218</v>
      </c>
      <c r="G3140" t="s">
        <v>8224</v>
      </c>
      <c r="H3140" t="s">
        <v>8246</v>
      </c>
      <c r="I3140">
        <v>1487769952</v>
      </c>
      <c r="J3140">
        <v>1485177952</v>
      </c>
      <c r="K3140" t="b">
        <v>0</v>
      </c>
      <c r="L3140">
        <v>41</v>
      </c>
      <c r="M3140" t="b">
        <v>1</v>
      </c>
      <c r="N3140" t="s">
        <v>8269</v>
      </c>
      <c r="O3140">
        <f>ROUND(E3140/D3140*100,0)</f>
        <v>106</v>
      </c>
      <c r="P3140">
        <f>IFERROR(ROUND(E3140/L3140,2),0)</f>
        <v>51.85</v>
      </c>
      <c r="Q3140" s="10" t="s">
        <v>8315</v>
      </c>
      <c r="R3140" t="s">
        <v>8316</v>
      </c>
      <c r="S3140" s="15">
        <f>(((J3140/60)/60)/24)+DATE(1970,1,1)</f>
        <v>42758.559629629628</v>
      </c>
      <c r="T3140" s="16">
        <f>(((I3140/60)/60)/24)+DATE(1970,1,1)</f>
        <v>42788.559629629628</v>
      </c>
      <c r="U3140" s="19">
        <f>YEAR(S:S)</f>
        <v>2017</v>
      </c>
    </row>
    <row r="3141" spans="1:21" ht="32" x14ac:dyDescent="0.2">
      <c r="A3141">
        <v>3258</v>
      </c>
      <c r="B3141" s="3" t="s">
        <v>3258</v>
      </c>
      <c r="C3141" s="3" t="s">
        <v>7368</v>
      </c>
      <c r="D3141" s="6">
        <v>7000</v>
      </c>
      <c r="E3141" s="8">
        <v>7365</v>
      </c>
      <c r="F3141" t="s">
        <v>8218</v>
      </c>
      <c r="G3141" t="s">
        <v>8223</v>
      </c>
      <c r="H3141" t="s">
        <v>8245</v>
      </c>
      <c r="I3141">
        <v>1420751861</v>
      </c>
      <c r="J3141">
        <v>1418159861</v>
      </c>
      <c r="K3141" t="b">
        <v>1</v>
      </c>
      <c r="L3141">
        <v>75</v>
      </c>
      <c r="M3141" t="b">
        <v>1</v>
      </c>
      <c r="N3141" t="s">
        <v>8269</v>
      </c>
      <c r="O3141">
        <f>ROUND(E3141/D3141*100,0)</f>
        <v>105</v>
      </c>
      <c r="P3141">
        <f>IFERROR(ROUND(E3141/L3141,2),0)</f>
        <v>98.2</v>
      </c>
      <c r="Q3141" s="10" t="s">
        <v>8315</v>
      </c>
      <c r="R3141" t="s">
        <v>8316</v>
      </c>
      <c r="S3141" s="15">
        <f>(((J3141/60)/60)/24)+DATE(1970,1,1)</f>
        <v>41982.887280092589</v>
      </c>
      <c r="T3141" s="16">
        <f>(((I3141/60)/60)/24)+DATE(1970,1,1)</f>
        <v>42012.887280092589</v>
      </c>
      <c r="U3141" s="19">
        <f>YEAR(S:S)</f>
        <v>2014</v>
      </c>
    </row>
    <row r="3142" spans="1:21" ht="48" x14ac:dyDescent="0.2">
      <c r="A3142">
        <v>3259</v>
      </c>
      <c r="B3142" s="3" t="s">
        <v>3259</v>
      </c>
      <c r="C3142" s="3" t="s">
        <v>7369</v>
      </c>
      <c r="D3142" s="6">
        <v>23000</v>
      </c>
      <c r="E3142" s="8">
        <v>24418.6</v>
      </c>
      <c r="F3142" t="s">
        <v>8218</v>
      </c>
      <c r="G3142" t="s">
        <v>8223</v>
      </c>
      <c r="H3142" t="s">
        <v>8245</v>
      </c>
      <c r="I3142">
        <v>1475294340</v>
      </c>
      <c r="J3142">
        <v>1472753745</v>
      </c>
      <c r="K3142" t="b">
        <v>1</v>
      </c>
      <c r="L3142">
        <v>97</v>
      </c>
      <c r="M3142" t="b">
        <v>1</v>
      </c>
      <c r="N3142" t="s">
        <v>8269</v>
      </c>
      <c r="O3142">
        <f>ROUND(E3142/D3142*100,0)</f>
        <v>106</v>
      </c>
      <c r="P3142">
        <f>IFERROR(ROUND(E3142/L3142,2),0)</f>
        <v>251.74</v>
      </c>
      <c r="Q3142" s="10" t="s">
        <v>8315</v>
      </c>
      <c r="R3142" t="s">
        <v>8316</v>
      </c>
      <c r="S3142" s="15">
        <f>(((J3142/60)/60)/24)+DATE(1970,1,1)</f>
        <v>42614.760937500003</v>
      </c>
      <c r="T3142" s="16">
        <f>(((I3142/60)/60)/24)+DATE(1970,1,1)</f>
        <v>42644.165972222225</v>
      </c>
      <c r="U3142" s="19">
        <f>YEAR(S:S)</f>
        <v>2016</v>
      </c>
    </row>
    <row r="3143" spans="1:21" ht="48" x14ac:dyDescent="0.2">
      <c r="A3143">
        <v>3260</v>
      </c>
      <c r="B3143" s="3" t="s">
        <v>3260</v>
      </c>
      <c r="C3143" s="3" t="s">
        <v>7370</v>
      </c>
      <c r="D3143" s="6">
        <v>5000</v>
      </c>
      <c r="E3143" s="8">
        <v>5462</v>
      </c>
      <c r="F3143" t="s">
        <v>8218</v>
      </c>
      <c r="G3143" t="s">
        <v>8223</v>
      </c>
      <c r="H3143" t="s">
        <v>8245</v>
      </c>
      <c r="I3143">
        <v>1448903318</v>
      </c>
      <c r="J3143">
        <v>1445875718</v>
      </c>
      <c r="K3143" t="b">
        <v>1</v>
      </c>
      <c r="L3143">
        <v>73</v>
      </c>
      <c r="M3143" t="b">
        <v>1</v>
      </c>
      <c r="N3143" t="s">
        <v>8269</v>
      </c>
      <c r="O3143">
        <f>ROUND(E3143/D3143*100,0)</f>
        <v>109</v>
      </c>
      <c r="P3143">
        <f>IFERROR(ROUND(E3143/L3143,2),0)</f>
        <v>74.819999999999993</v>
      </c>
      <c r="Q3143" s="10" t="s">
        <v>8315</v>
      </c>
      <c r="R3143" t="s">
        <v>8316</v>
      </c>
      <c r="S3143" s="15">
        <f>(((J3143/60)/60)/24)+DATE(1970,1,1)</f>
        <v>42303.672662037032</v>
      </c>
      <c r="T3143" s="16">
        <f>(((I3143/60)/60)/24)+DATE(1970,1,1)</f>
        <v>42338.714328703703</v>
      </c>
      <c r="U3143" s="19">
        <f>YEAR(S:S)</f>
        <v>2015</v>
      </c>
    </row>
    <row r="3144" spans="1:21" ht="48" x14ac:dyDescent="0.2">
      <c r="A3144">
        <v>3261</v>
      </c>
      <c r="B3144" s="3" t="s">
        <v>3261</v>
      </c>
      <c r="C3144" s="3" t="s">
        <v>7371</v>
      </c>
      <c r="D3144" s="6">
        <v>3300</v>
      </c>
      <c r="E3144" s="8">
        <v>3315</v>
      </c>
      <c r="F3144" t="s">
        <v>8218</v>
      </c>
      <c r="G3144" t="s">
        <v>8223</v>
      </c>
      <c r="H3144" t="s">
        <v>8245</v>
      </c>
      <c r="I3144">
        <v>1437067476</v>
      </c>
      <c r="J3144">
        <v>1434475476</v>
      </c>
      <c r="K3144" t="b">
        <v>1</v>
      </c>
      <c r="L3144">
        <v>49</v>
      </c>
      <c r="M3144" t="b">
        <v>1</v>
      </c>
      <c r="N3144" t="s">
        <v>8269</v>
      </c>
      <c r="O3144">
        <f>ROUND(E3144/D3144*100,0)</f>
        <v>100</v>
      </c>
      <c r="P3144">
        <f>IFERROR(ROUND(E3144/L3144,2),0)</f>
        <v>67.650000000000006</v>
      </c>
      <c r="Q3144" s="10" t="s">
        <v>8315</v>
      </c>
      <c r="R3144" t="s">
        <v>8316</v>
      </c>
      <c r="S3144" s="15">
        <f>(((J3144/60)/60)/24)+DATE(1970,1,1)</f>
        <v>42171.725416666668</v>
      </c>
      <c r="T3144" s="16">
        <f>(((I3144/60)/60)/24)+DATE(1970,1,1)</f>
        <v>42201.725416666668</v>
      </c>
      <c r="U3144" s="19">
        <f>YEAR(S:S)</f>
        <v>2015</v>
      </c>
    </row>
    <row r="3145" spans="1:21" ht="32" x14ac:dyDescent="0.2">
      <c r="A3145">
        <v>3262</v>
      </c>
      <c r="B3145" s="3" t="s">
        <v>3262</v>
      </c>
      <c r="C3145" s="3" t="s">
        <v>7372</v>
      </c>
      <c r="D3145" s="6">
        <v>12200</v>
      </c>
      <c r="E3145" s="8">
        <v>12571</v>
      </c>
      <c r="F3145" t="s">
        <v>8218</v>
      </c>
      <c r="G3145" t="s">
        <v>8223</v>
      </c>
      <c r="H3145" t="s">
        <v>8245</v>
      </c>
      <c r="I3145">
        <v>1419220800</v>
      </c>
      <c r="J3145">
        <v>1416555262</v>
      </c>
      <c r="K3145" t="b">
        <v>1</v>
      </c>
      <c r="L3145">
        <v>134</v>
      </c>
      <c r="M3145" t="b">
        <v>1</v>
      </c>
      <c r="N3145" t="s">
        <v>8269</v>
      </c>
      <c r="O3145">
        <f>ROUND(E3145/D3145*100,0)</f>
        <v>103</v>
      </c>
      <c r="P3145">
        <f>IFERROR(ROUND(E3145/L3145,2),0)</f>
        <v>93.81</v>
      </c>
      <c r="Q3145" s="10" t="s">
        <v>8315</v>
      </c>
      <c r="R3145" t="s">
        <v>8316</v>
      </c>
      <c r="S3145" s="15">
        <f>(((J3145/60)/60)/24)+DATE(1970,1,1)</f>
        <v>41964.315532407403</v>
      </c>
      <c r="T3145" s="16">
        <f>(((I3145/60)/60)/24)+DATE(1970,1,1)</f>
        <v>41995.166666666672</v>
      </c>
      <c r="U3145" s="19">
        <f>YEAR(S:S)</f>
        <v>2014</v>
      </c>
    </row>
    <row r="3146" spans="1:21" ht="32" x14ac:dyDescent="0.2">
      <c r="A3146">
        <v>3263</v>
      </c>
      <c r="B3146" s="3" t="s">
        <v>3263</v>
      </c>
      <c r="C3146" s="3" t="s">
        <v>7373</v>
      </c>
      <c r="D3146" s="6">
        <v>2500</v>
      </c>
      <c r="E3146" s="8">
        <v>2804.16</v>
      </c>
      <c r="F3146" t="s">
        <v>8218</v>
      </c>
      <c r="G3146" t="s">
        <v>8223</v>
      </c>
      <c r="H3146" t="s">
        <v>8245</v>
      </c>
      <c r="I3146">
        <v>1446238800</v>
      </c>
      <c r="J3146">
        <v>1444220588</v>
      </c>
      <c r="K3146" t="b">
        <v>1</v>
      </c>
      <c r="L3146">
        <v>68</v>
      </c>
      <c r="M3146" t="b">
        <v>1</v>
      </c>
      <c r="N3146" t="s">
        <v>8269</v>
      </c>
      <c r="O3146">
        <f>ROUND(E3146/D3146*100,0)</f>
        <v>112</v>
      </c>
      <c r="P3146">
        <f>IFERROR(ROUND(E3146/L3146,2),0)</f>
        <v>41.24</v>
      </c>
      <c r="Q3146" s="10" t="s">
        <v>8315</v>
      </c>
      <c r="R3146" t="s">
        <v>8316</v>
      </c>
      <c r="S3146" s="15">
        <f>(((J3146/60)/60)/24)+DATE(1970,1,1)</f>
        <v>42284.516064814816</v>
      </c>
      <c r="T3146" s="16">
        <f>(((I3146/60)/60)/24)+DATE(1970,1,1)</f>
        <v>42307.875</v>
      </c>
      <c r="U3146" s="19">
        <f>YEAR(S:S)</f>
        <v>2015</v>
      </c>
    </row>
    <row r="3147" spans="1:21" ht="32" x14ac:dyDescent="0.2">
      <c r="A3147">
        <v>3264</v>
      </c>
      <c r="B3147" s="3" t="s">
        <v>3264</v>
      </c>
      <c r="C3147" s="3" t="s">
        <v>7374</v>
      </c>
      <c r="D3147" s="6">
        <v>2500</v>
      </c>
      <c r="E3147" s="8">
        <v>2575</v>
      </c>
      <c r="F3147" t="s">
        <v>8218</v>
      </c>
      <c r="G3147" t="s">
        <v>8223</v>
      </c>
      <c r="H3147" t="s">
        <v>8245</v>
      </c>
      <c r="I3147">
        <v>1422482400</v>
      </c>
      <c r="J3147">
        <v>1421089938</v>
      </c>
      <c r="K3147" t="b">
        <v>1</v>
      </c>
      <c r="L3147">
        <v>49</v>
      </c>
      <c r="M3147" t="b">
        <v>1</v>
      </c>
      <c r="N3147" t="s">
        <v>8269</v>
      </c>
      <c r="O3147">
        <f>ROUND(E3147/D3147*100,0)</f>
        <v>103</v>
      </c>
      <c r="P3147">
        <f>IFERROR(ROUND(E3147/L3147,2),0)</f>
        <v>52.55</v>
      </c>
      <c r="Q3147" s="10" t="s">
        <v>8315</v>
      </c>
      <c r="R3147" t="s">
        <v>8316</v>
      </c>
      <c r="S3147" s="15">
        <f>(((J3147/60)/60)/24)+DATE(1970,1,1)</f>
        <v>42016.800208333334</v>
      </c>
      <c r="T3147" s="16">
        <f>(((I3147/60)/60)/24)+DATE(1970,1,1)</f>
        <v>42032.916666666672</v>
      </c>
      <c r="U3147" s="19">
        <f>YEAR(S:S)</f>
        <v>2015</v>
      </c>
    </row>
    <row r="3148" spans="1:21" ht="48" x14ac:dyDescent="0.2">
      <c r="A3148">
        <v>3265</v>
      </c>
      <c r="B3148" s="3" t="s">
        <v>3265</v>
      </c>
      <c r="C3148" s="3" t="s">
        <v>7375</v>
      </c>
      <c r="D3148" s="6">
        <v>2700</v>
      </c>
      <c r="E3148" s="8">
        <v>4428</v>
      </c>
      <c r="F3148" t="s">
        <v>8218</v>
      </c>
      <c r="G3148" t="s">
        <v>8240</v>
      </c>
      <c r="H3148" t="s">
        <v>8248</v>
      </c>
      <c r="I3148">
        <v>1449162000</v>
      </c>
      <c r="J3148">
        <v>1446570315</v>
      </c>
      <c r="K3148" t="b">
        <v>1</v>
      </c>
      <c r="L3148">
        <v>63</v>
      </c>
      <c r="M3148" t="b">
        <v>1</v>
      </c>
      <c r="N3148" t="s">
        <v>8269</v>
      </c>
      <c r="O3148">
        <f>ROUND(E3148/D3148*100,0)</f>
        <v>164</v>
      </c>
      <c r="P3148">
        <f>IFERROR(ROUND(E3148/L3148,2),0)</f>
        <v>70.290000000000006</v>
      </c>
      <c r="Q3148" s="10" t="s">
        <v>8315</v>
      </c>
      <c r="R3148" t="s">
        <v>8316</v>
      </c>
      <c r="S3148" s="15">
        <f>(((J3148/60)/60)/24)+DATE(1970,1,1)</f>
        <v>42311.711979166663</v>
      </c>
      <c r="T3148" s="16">
        <f>(((I3148/60)/60)/24)+DATE(1970,1,1)</f>
        <v>42341.708333333328</v>
      </c>
      <c r="U3148" s="19">
        <f>YEAR(S:S)</f>
        <v>2015</v>
      </c>
    </row>
    <row r="3149" spans="1:21" ht="48" x14ac:dyDescent="0.2">
      <c r="A3149">
        <v>3266</v>
      </c>
      <c r="B3149" s="3" t="s">
        <v>3266</v>
      </c>
      <c r="C3149" s="3" t="s">
        <v>7376</v>
      </c>
      <c r="D3149" s="6">
        <v>6000</v>
      </c>
      <c r="E3149" s="8">
        <v>7877</v>
      </c>
      <c r="F3149" t="s">
        <v>8218</v>
      </c>
      <c r="G3149" t="s">
        <v>8223</v>
      </c>
      <c r="H3149" t="s">
        <v>8245</v>
      </c>
      <c r="I3149">
        <v>1434142800</v>
      </c>
      <c r="J3149">
        <v>1431435122</v>
      </c>
      <c r="K3149" t="b">
        <v>1</v>
      </c>
      <c r="L3149">
        <v>163</v>
      </c>
      <c r="M3149" t="b">
        <v>1</v>
      </c>
      <c r="N3149" t="s">
        <v>8269</v>
      </c>
      <c r="O3149">
        <f>ROUND(E3149/D3149*100,0)</f>
        <v>131</v>
      </c>
      <c r="P3149">
        <f>IFERROR(ROUND(E3149/L3149,2),0)</f>
        <v>48.33</v>
      </c>
      <c r="Q3149" s="10" t="s">
        <v>8315</v>
      </c>
      <c r="R3149" t="s">
        <v>8316</v>
      </c>
      <c r="S3149" s="15">
        <f>(((J3149/60)/60)/24)+DATE(1970,1,1)</f>
        <v>42136.536134259266</v>
      </c>
      <c r="T3149" s="16">
        <f>(((I3149/60)/60)/24)+DATE(1970,1,1)</f>
        <v>42167.875</v>
      </c>
      <c r="U3149" s="19">
        <f>YEAR(S:S)</f>
        <v>2015</v>
      </c>
    </row>
    <row r="3150" spans="1:21" ht="48" x14ac:dyDescent="0.2">
      <c r="A3150">
        <v>3267</v>
      </c>
      <c r="B3150" s="3" t="s">
        <v>3267</v>
      </c>
      <c r="C3150" s="3" t="s">
        <v>7377</v>
      </c>
      <c r="D3150" s="6">
        <v>15000</v>
      </c>
      <c r="E3150" s="8">
        <v>15315</v>
      </c>
      <c r="F3150" t="s">
        <v>8218</v>
      </c>
      <c r="G3150" t="s">
        <v>8223</v>
      </c>
      <c r="H3150" t="s">
        <v>8245</v>
      </c>
      <c r="I3150">
        <v>1437156660</v>
      </c>
      <c r="J3150">
        <v>1434564660</v>
      </c>
      <c r="K3150" t="b">
        <v>1</v>
      </c>
      <c r="L3150">
        <v>288</v>
      </c>
      <c r="M3150" t="b">
        <v>1</v>
      </c>
      <c r="N3150" t="s">
        <v>8269</v>
      </c>
      <c r="O3150">
        <f>ROUND(E3150/D3150*100,0)</f>
        <v>102</v>
      </c>
      <c r="P3150">
        <f>IFERROR(ROUND(E3150/L3150,2),0)</f>
        <v>53.18</v>
      </c>
      <c r="Q3150" s="10" t="s">
        <v>8315</v>
      </c>
      <c r="R3150" t="s">
        <v>8316</v>
      </c>
      <c r="S3150" s="15">
        <f>(((J3150/60)/60)/24)+DATE(1970,1,1)</f>
        <v>42172.757638888885</v>
      </c>
      <c r="T3150" s="16">
        <f>(((I3150/60)/60)/24)+DATE(1970,1,1)</f>
        <v>42202.757638888885</v>
      </c>
      <c r="U3150" s="19">
        <f>YEAR(S:S)</f>
        <v>2015</v>
      </c>
    </row>
    <row r="3151" spans="1:21" ht="48" x14ac:dyDescent="0.2">
      <c r="A3151">
        <v>3268</v>
      </c>
      <c r="B3151" s="3" t="s">
        <v>3268</v>
      </c>
      <c r="C3151" s="3" t="s">
        <v>7378</v>
      </c>
      <c r="D3151" s="6">
        <v>2000</v>
      </c>
      <c r="E3151" s="8">
        <v>2560</v>
      </c>
      <c r="F3151" t="s">
        <v>8218</v>
      </c>
      <c r="G3151" t="s">
        <v>8223</v>
      </c>
      <c r="H3151" t="s">
        <v>8245</v>
      </c>
      <c r="I3151">
        <v>1472074928</v>
      </c>
      <c r="J3151">
        <v>1470692528</v>
      </c>
      <c r="K3151" t="b">
        <v>1</v>
      </c>
      <c r="L3151">
        <v>42</v>
      </c>
      <c r="M3151" t="b">
        <v>1</v>
      </c>
      <c r="N3151" t="s">
        <v>8269</v>
      </c>
      <c r="O3151">
        <f>ROUND(E3151/D3151*100,0)</f>
        <v>128</v>
      </c>
      <c r="P3151">
        <f>IFERROR(ROUND(E3151/L3151,2),0)</f>
        <v>60.95</v>
      </c>
      <c r="Q3151" s="10" t="s">
        <v>8315</v>
      </c>
      <c r="R3151" t="s">
        <v>8316</v>
      </c>
      <c r="S3151" s="15">
        <f>(((J3151/60)/60)/24)+DATE(1970,1,1)</f>
        <v>42590.90425925926</v>
      </c>
      <c r="T3151" s="16">
        <f>(((I3151/60)/60)/24)+DATE(1970,1,1)</f>
        <v>42606.90425925926</v>
      </c>
      <c r="U3151" s="19">
        <f>YEAR(S:S)</f>
        <v>2016</v>
      </c>
    </row>
    <row r="3152" spans="1:21" ht="48" x14ac:dyDescent="0.2">
      <c r="A3152">
        <v>3269</v>
      </c>
      <c r="B3152" s="3" t="s">
        <v>3269</v>
      </c>
      <c r="C3152" s="3" t="s">
        <v>7379</v>
      </c>
      <c r="D3152" s="6">
        <v>8000</v>
      </c>
      <c r="E3152" s="8">
        <v>8120</v>
      </c>
      <c r="F3152" t="s">
        <v>8218</v>
      </c>
      <c r="G3152" t="s">
        <v>8224</v>
      </c>
      <c r="H3152" t="s">
        <v>8246</v>
      </c>
      <c r="I3152">
        <v>1434452400</v>
      </c>
      <c r="J3152">
        <v>1431509397</v>
      </c>
      <c r="K3152" t="b">
        <v>1</v>
      </c>
      <c r="L3152">
        <v>70</v>
      </c>
      <c r="M3152" t="b">
        <v>1</v>
      </c>
      <c r="N3152" t="s">
        <v>8269</v>
      </c>
      <c r="O3152">
        <f>ROUND(E3152/D3152*100,0)</f>
        <v>102</v>
      </c>
      <c r="P3152">
        <f>IFERROR(ROUND(E3152/L3152,2),0)</f>
        <v>116</v>
      </c>
      <c r="Q3152" s="10" t="s">
        <v>8315</v>
      </c>
      <c r="R3152" t="s">
        <v>8316</v>
      </c>
      <c r="S3152" s="15">
        <f>(((J3152/60)/60)/24)+DATE(1970,1,1)</f>
        <v>42137.395798611105</v>
      </c>
      <c r="T3152" s="16">
        <f>(((I3152/60)/60)/24)+DATE(1970,1,1)</f>
        <v>42171.458333333328</v>
      </c>
      <c r="U3152" s="19">
        <f>YEAR(S:S)</f>
        <v>2015</v>
      </c>
    </row>
    <row r="3153" spans="1:21" ht="48" x14ac:dyDescent="0.2">
      <c r="A3153">
        <v>3270</v>
      </c>
      <c r="B3153" s="3" t="s">
        <v>3270</v>
      </c>
      <c r="C3153" s="3" t="s">
        <v>7380</v>
      </c>
      <c r="D3153" s="6">
        <v>1800</v>
      </c>
      <c r="E3153" s="8">
        <v>1830</v>
      </c>
      <c r="F3153" t="s">
        <v>8218</v>
      </c>
      <c r="G3153" t="s">
        <v>8224</v>
      </c>
      <c r="H3153" t="s">
        <v>8246</v>
      </c>
      <c r="I3153">
        <v>1436705265</v>
      </c>
      <c r="J3153">
        <v>1434113265</v>
      </c>
      <c r="K3153" t="b">
        <v>1</v>
      </c>
      <c r="L3153">
        <v>30</v>
      </c>
      <c r="M3153" t="b">
        <v>1</v>
      </c>
      <c r="N3153" t="s">
        <v>8269</v>
      </c>
      <c r="O3153">
        <f>ROUND(E3153/D3153*100,0)</f>
        <v>102</v>
      </c>
      <c r="P3153">
        <f>IFERROR(ROUND(E3153/L3153,2),0)</f>
        <v>61</v>
      </c>
      <c r="Q3153" s="10" t="s">
        <v>8315</v>
      </c>
      <c r="R3153" t="s">
        <v>8316</v>
      </c>
      <c r="S3153" s="15">
        <f>(((J3153/60)/60)/24)+DATE(1970,1,1)</f>
        <v>42167.533159722225</v>
      </c>
      <c r="T3153" s="16">
        <f>(((I3153/60)/60)/24)+DATE(1970,1,1)</f>
        <v>42197.533159722225</v>
      </c>
      <c r="U3153" s="19">
        <f>YEAR(S:S)</f>
        <v>2015</v>
      </c>
    </row>
    <row r="3154" spans="1:21" ht="16" x14ac:dyDescent="0.2">
      <c r="A3154">
        <v>3271</v>
      </c>
      <c r="B3154" s="3" t="s">
        <v>3271</v>
      </c>
      <c r="C3154" s="3" t="s">
        <v>7381</v>
      </c>
      <c r="D3154" s="6">
        <v>1500</v>
      </c>
      <c r="E3154" s="8">
        <v>1950</v>
      </c>
      <c r="F3154" t="s">
        <v>8218</v>
      </c>
      <c r="G3154" t="s">
        <v>8224</v>
      </c>
      <c r="H3154" t="s">
        <v>8246</v>
      </c>
      <c r="I3154">
        <v>1414927775</v>
      </c>
      <c r="J3154">
        <v>1412332175</v>
      </c>
      <c r="K3154" t="b">
        <v>1</v>
      </c>
      <c r="L3154">
        <v>51</v>
      </c>
      <c r="M3154" t="b">
        <v>1</v>
      </c>
      <c r="N3154" t="s">
        <v>8269</v>
      </c>
      <c r="O3154">
        <f>ROUND(E3154/D3154*100,0)</f>
        <v>130</v>
      </c>
      <c r="P3154">
        <f>IFERROR(ROUND(E3154/L3154,2),0)</f>
        <v>38.24</v>
      </c>
      <c r="Q3154" s="10" t="s">
        <v>8315</v>
      </c>
      <c r="R3154" t="s">
        <v>8316</v>
      </c>
      <c r="S3154" s="15">
        <f>(((J3154/60)/60)/24)+DATE(1970,1,1)</f>
        <v>41915.437210648146</v>
      </c>
      <c r="T3154" s="16">
        <f>(((I3154/60)/60)/24)+DATE(1970,1,1)</f>
        <v>41945.478877314818</v>
      </c>
      <c r="U3154" s="19">
        <f>YEAR(S:S)</f>
        <v>2014</v>
      </c>
    </row>
    <row r="3155" spans="1:21" ht="48" x14ac:dyDescent="0.2">
      <c r="A3155">
        <v>3272</v>
      </c>
      <c r="B3155" s="3" t="s">
        <v>3272</v>
      </c>
      <c r="C3155" s="3" t="s">
        <v>7382</v>
      </c>
      <c r="D3155" s="6">
        <v>10000</v>
      </c>
      <c r="E3155" s="8">
        <v>15443</v>
      </c>
      <c r="F3155" t="s">
        <v>8218</v>
      </c>
      <c r="G3155" t="s">
        <v>8223</v>
      </c>
      <c r="H3155" t="s">
        <v>8245</v>
      </c>
      <c r="I3155">
        <v>1446814809</v>
      </c>
      <c r="J3155">
        <v>1444219209</v>
      </c>
      <c r="K3155" t="b">
        <v>1</v>
      </c>
      <c r="L3155">
        <v>145</v>
      </c>
      <c r="M3155" t="b">
        <v>1</v>
      </c>
      <c r="N3155" t="s">
        <v>8269</v>
      </c>
      <c r="O3155">
        <f>ROUND(E3155/D3155*100,0)</f>
        <v>154</v>
      </c>
      <c r="P3155">
        <f>IFERROR(ROUND(E3155/L3155,2),0)</f>
        <v>106.5</v>
      </c>
      <c r="Q3155" s="10" t="s">
        <v>8315</v>
      </c>
      <c r="R3155" t="s">
        <v>8316</v>
      </c>
      <c r="S3155" s="15">
        <f>(((J3155/60)/60)/24)+DATE(1970,1,1)</f>
        <v>42284.500104166669</v>
      </c>
      <c r="T3155" s="16">
        <f>(((I3155/60)/60)/24)+DATE(1970,1,1)</f>
        <v>42314.541770833333</v>
      </c>
      <c r="U3155" s="19">
        <f>YEAR(S:S)</f>
        <v>2015</v>
      </c>
    </row>
    <row r="3156" spans="1:21" ht="48" x14ac:dyDescent="0.2">
      <c r="A3156">
        <v>3273</v>
      </c>
      <c r="B3156" s="3" t="s">
        <v>3273</v>
      </c>
      <c r="C3156" s="3" t="s">
        <v>7383</v>
      </c>
      <c r="D3156" s="6">
        <v>4000</v>
      </c>
      <c r="E3156" s="8">
        <v>4296</v>
      </c>
      <c r="F3156" t="s">
        <v>8218</v>
      </c>
      <c r="G3156" t="s">
        <v>8223</v>
      </c>
      <c r="H3156" t="s">
        <v>8245</v>
      </c>
      <c r="I3156">
        <v>1473879600</v>
      </c>
      <c r="J3156">
        <v>1472498042</v>
      </c>
      <c r="K3156" t="b">
        <v>1</v>
      </c>
      <c r="L3156">
        <v>21</v>
      </c>
      <c r="M3156" t="b">
        <v>1</v>
      </c>
      <c r="N3156" t="s">
        <v>8269</v>
      </c>
      <c r="O3156">
        <f>ROUND(E3156/D3156*100,0)</f>
        <v>107</v>
      </c>
      <c r="P3156">
        <f>IFERROR(ROUND(E3156/L3156,2),0)</f>
        <v>204.57</v>
      </c>
      <c r="Q3156" s="10" t="s">
        <v>8315</v>
      </c>
      <c r="R3156" t="s">
        <v>8316</v>
      </c>
      <c r="S3156" s="15">
        <f>(((J3156/60)/60)/24)+DATE(1970,1,1)</f>
        <v>42611.801412037035</v>
      </c>
      <c r="T3156" s="16">
        <f>(((I3156/60)/60)/24)+DATE(1970,1,1)</f>
        <v>42627.791666666672</v>
      </c>
      <c r="U3156" s="19">
        <f>YEAR(S:S)</f>
        <v>2016</v>
      </c>
    </row>
    <row r="3157" spans="1:21" ht="48" x14ac:dyDescent="0.2">
      <c r="A3157">
        <v>3274</v>
      </c>
      <c r="B3157" s="3" t="s">
        <v>3274</v>
      </c>
      <c r="C3157" s="3" t="s">
        <v>7384</v>
      </c>
      <c r="D3157" s="6">
        <v>15500</v>
      </c>
      <c r="E3157" s="8">
        <v>15705</v>
      </c>
      <c r="F3157" t="s">
        <v>8218</v>
      </c>
      <c r="G3157" t="s">
        <v>8223</v>
      </c>
      <c r="H3157" t="s">
        <v>8245</v>
      </c>
      <c r="I3157">
        <v>1458075600</v>
      </c>
      <c r="J3157">
        <v>1454259272</v>
      </c>
      <c r="K3157" t="b">
        <v>1</v>
      </c>
      <c r="L3157">
        <v>286</v>
      </c>
      <c r="M3157" t="b">
        <v>1</v>
      </c>
      <c r="N3157" t="s">
        <v>8269</v>
      </c>
      <c r="O3157">
        <f>ROUND(E3157/D3157*100,0)</f>
        <v>101</v>
      </c>
      <c r="P3157">
        <f>IFERROR(ROUND(E3157/L3157,2),0)</f>
        <v>54.91</v>
      </c>
      <c r="Q3157" s="10" t="s">
        <v>8315</v>
      </c>
      <c r="R3157" t="s">
        <v>8316</v>
      </c>
      <c r="S3157" s="15">
        <f>(((J3157/60)/60)/24)+DATE(1970,1,1)</f>
        <v>42400.704537037032</v>
      </c>
      <c r="T3157" s="16">
        <f>(((I3157/60)/60)/24)+DATE(1970,1,1)</f>
        <v>42444.875</v>
      </c>
      <c r="U3157" s="19">
        <f>YEAR(S:S)</f>
        <v>2016</v>
      </c>
    </row>
    <row r="3158" spans="1:21" ht="48" x14ac:dyDescent="0.2">
      <c r="A3158">
        <v>3275</v>
      </c>
      <c r="B3158" s="3" t="s">
        <v>3275</v>
      </c>
      <c r="C3158" s="3" t="s">
        <v>7385</v>
      </c>
      <c r="D3158" s="6">
        <v>1800</v>
      </c>
      <c r="E3158" s="8">
        <v>1805</v>
      </c>
      <c r="F3158" t="s">
        <v>8218</v>
      </c>
      <c r="G3158" t="s">
        <v>8223</v>
      </c>
      <c r="H3158" t="s">
        <v>8245</v>
      </c>
      <c r="I3158">
        <v>1423456200</v>
      </c>
      <c r="J3158">
        <v>1421183271</v>
      </c>
      <c r="K3158" t="b">
        <v>1</v>
      </c>
      <c r="L3158">
        <v>12</v>
      </c>
      <c r="M3158" t="b">
        <v>1</v>
      </c>
      <c r="N3158" t="s">
        <v>8269</v>
      </c>
      <c r="O3158">
        <f>ROUND(E3158/D3158*100,0)</f>
        <v>100</v>
      </c>
      <c r="P3158">
        <f>IFERROR(ROUND(E3158/L3158,2),0)</f>
        <v>150.41999999999999</v>
      </c>
      <c r="Q3158" s="10" t="s">
        <v>8315</v>
      </c>
      <c r="R3158" t="s">
        <v>8316</v>
      </c>
      <c r="S3158" s="15">
        <f>(((J3158/60)/60)/24)+DATE(1970,1,1)</f>
        <v>42017.88045138889</v>
      </c>
      <c r="T3158" s="16">
        <f>(((I3158/60)/60)/24)+DATE(1970,1,1)</f>
        <v>42044.1875</v>
      </c>
      <c r="U3158" s="19">
        <f>YEAR(S:S)</f>
        <v>2015</v>
      </c>
    </row>
    <row r="3159" spans="1:21" ht="48" x14ac:dyDescent="0.2">
      <c r="A3159">
        <v>3276</v>
      </c>
      <c r="B3159" s="3" t="s">
        <v>3276</v>
      </c>
      <c r="C3159" s="3" t="s">
        <v>7386</v>
      </c>
      <c r="D3159" s="6">
        <v>4500</v>
      </c>
      <c r="E3159" s="8">
        <v>5258</v>
      </c>
      <c r="F3159" t="s">
        <v>8218</v>
      </c>
      <c r="G3159" t="s">
        <v>8228</v>
      </c>
      <c r="H3159" t="s">
        <v>8250</v>
      </c>
      <c r="I3159">
        <v>1459483140</v>
      </c>
      <c r="J3159">
        <v>1456526879</v>
      </c>
      <c r="K3159" t="b">
        <v>1</v>
      </c>
      <c r="L3159">
        <v>100</v>
      </c>
      <c r="M3159" t="b">
        <v>1</v>
      </c>
      <c r="N3159" t="s">
        <v>8269</v>
      </c>
      <c r="O3159">
        <f>ROUND(E3159/D3159*100,0)</f>
        <v>117</v>
      </c>
      <c r="P3159">
        <f>IFERROR(ROUND(E3159/L3159,2),0)</f>
        <v>52.58</v>
      </c>
      <c r="Q3159" s="10" t="s">
        <v>8315</v>
      </c>
      <c r="R3159" t="s">
        <v>8316</v>
      </c>
      <c r="S3159" s="15">
        <f>(((J3159/60)/60)/24)+DATE(1970,1,1)</f>
        <v>42426.949988425928</v>
      </c>
      <c r="T3159" s="16">
        <f>(((I3159/60)/60)/24)+DATE(1970,1,1)</f>
        <v>42461.165972222225</v>
      </c>
      <c r="U3159" s="19">
        <f>YEAR(S:S)</f>
        <v>2016</v>
      </c>
    </row>
    <row r="3160" spans="1:21" ht="48" x14ac:dyDescent="0.2">
      <c r="A3160">
        <v>3277</v>
      </c>
      <c r="B3160" s="3" t="s">
        <v>3277</v>
      </c>
      <c r="C3160" s="3" t="s">
        <v>7387</v>
      </c>
      <c r="D3160" s="6">
        <v>5000</v>
      </c>
      <c r="E3160" s="8">
        <v>5430</v>
      </c>
      <c r="F3160" t="s">
        <v>8218</v>
      </c>
      <c r="G3160" t="s">
        <v>8224</v>
      </c>
      <c r="H3160" t="s">
        <v>8246</v>
      </c>
      <c r="I3160">
        <v>1416331406</v>
      </c>
      <c r="J3160">
        <v>1413735806</v>
      </c>
      <c r="K3160" t="b">
        <v>1</v>
      </c>
      <c r="L3160">
        <v>100</v>
      </c>
      <c r="M3160" t="b">
        <v>1</v>
      </c>
      <c r="N3160" t="s">
        <v>8269</v>
      </c>
      <c r="O3160">
        <f>ROUND(E3160/D3160*100,0)</f>
        <v>109</v>
      </c>
      <c r="P3160">
        <f>IFERROR(ROUND(E3160/L3160,2),0)</f>
        <v>54.3</v>
      </c>
      <c r="Q3160" s="10" t="s">
        <v>8315</v>
      </c>
      <c r="R3160" t="s">
        <v>8316</v>
      </c>
      <c r="S3160" s="15">
        <f>(((J3160/60)/60)/24)+DATE(1970,1,1)</f>
        <v>41931.682939814818</v>
      </c>
      <c r="T3160" s="16">
        <f>(((I3160/60)/60)/24)+DATE(1970,1,1)</f>
        <v>41961.724606481483</v>
      </c>
      <c r="U3160" s="19">
        <f>YEAR(S:S)</f>
        <v>2014</v>
      </c>
    </row>
    <row r="3161" spans="1:21" ht="48" x14ac:dyDescent="0.2">
      <c r="A3161">
        <v>3278</v>
      </c>
      <c r="B3161" s="3" t="s">
        <v>3278</v>
      </c>
      <c r="C3161" s="3" t="s">
        <v>7388</v>
      </c>
      <c r="D3161" s="6">
        <v>2500</v>
      </c>
      <c r="E3161" s="8">
        <v>2585</v>
      </c>
      <c r="F3161" t="s">
        <v>8218</v>
      </c>
      <c r="G3161" t="s">
        <v>8224</v>
      </c>
      <c r="H3161" t="s">
        <v>8246</v>
      </c>
      <c r="I3161">
        <v>1433017303</v>
      </c>
      <c r="J3161">
        <v>1430425303</v>
      </c>
      <c r="K3161" t="b">
        <v>1</v>
      </c>
      <c r="L3161">
        <v>34</v>
      </c>
      <c r="M3161" t="b">
        <v>1</v>
      </c>
      <c r="N3161" t="s">
        <v>8269</v>
      </c>
      <c r="O3161">
        <f>ROUND(E3161/D3161*100,0)</f>
        <v>103</v>
      </c>
      <c r="P3161">
        <f>IFERROR(ROUND(E3161/L3161,2),0)</f>
        <v>76.03</v>
      </c>
      <c r="Q3161" s="10" t="s">
        <v>8315</v>
      </c>
      <c r="R3161" t="s">
        <v>8316</v>
      </c>
      <c r="S3161" s="15">
        <f>(((J3161/60)/60)/24)+DATE(1970,1,1)</f>
        <v>42124.848414351851</v>
      </c>
      <c r="T3161" s="16">
        <f>(((I3161/60)/60)/24)+DATE(1970,1,1)</f>
        <v>42154.848414351851</v>
      </c>
      <c r="U3161" s="19">
        <f>YEAR(S:S)</f>
        <v>2015</v>
      </c>
    </row>
    <row r="3162" spans="1:21" ht="48" x14ac:dyDescent="0.2">
      <c r="A3162">
        <v>3279</v>
      </c>
      <c r="B3162" s="3" t="s">
        <v>3279</v>
      </c>
      <c r="C3162" s="3" t="s">
        <v>7389</v>
      </c>
      <c r="D3162" s="6">
        <v>5800</v>
      </c>
      <c r="E3162" s="8">
        <v>6628</v>
      </c>
      <c r="F3162" t="s">
        <v>8218</v>
      </c>
      <c r="G3162" t="s">
        <v>8223</v>
      </c>
      <c r="H3162" t="s">
        <v>8245</v>
      </c>
      <c r="I3162">
        <v>1459474059</v>
      </c>
      <c r="J3162">
        <v>1456885659</v>
      </c>
      <c r="K3162" t="b">
        <v>0</v>
      </c>
      <c r="L3162">
        <v>63</v>
      </c>
      <c r="M3162" t="b">
        <v>1</v>
      </c>
      <c r="N3162" t="s">
        <v>8269</v>
      </c>
      <c r="O3162">
        <f>ROUND(E3162/D3162*100,0)</f>
        <v>114</v>
      </c>
      <c r="P3162">
        <f>IFERROR(ROUND(E3162/L3162,2),0)</f>
        <v>105.21</v>
      </c>
      <c r="Q3162" s="10" t="s">
        <v>8315</v>
      </c>
      <c r="R3162" t="s">
        <v>8316</v>
      </c>
      <c r="S3162" s="15">
        <f>(((J3162/60)/60)/24)+DATE(1970,1,1)</f>
        <v>42431.102534722217</v>
      </c>
      <c r="T3162" s="16">
        <f>(((I3162/60)/60)/24)+DATE(1970,1,1)</f>
        <v>42461.06086805556</v>
      </c>
      <c r="U3162" s="19">
        <f>YEAR(S:S)</f>
        <v>2016</v>
      </c>
    </row>
    <row r="3163" spans="1:21" ht="48" x14ac:dyDescent="0.2">
      <c r="A3163">
        <v>3280</v>
      </c>
      <c r="B3163" s="3" t="s">
        <v>3280</v>
      </c>
      <c r="C3163" s="3" t="s">
        <v>7390</v>
      </c>
      <c r="D3163" s="6">
        <v>2000</v>
      </c>
      <c r="E3163" s="8">
        <v>2060</v>
      </c>
      <c r="F3163" t="s">
        <v>8218</v>
      </c>
      <c r="G3163" t="s">
        <v>8223</v>
      </c>
      <c r="H3163" t="s">
        <v>8245</v>
      </c>
      <c r="I3163">
        <v>1433134800</v>
      </c>
      <c r="J3163">
        <v>1430158198</v>
      </c>
      <c r="K3163" t="b">
        <v>0</v>
      </c>
      <c r="L3163">
        <v>30</v>
      </c>
      <c r="M3163" t="b">
        <v>1</v>
      </c>
      <c r="N3163" t="s">
        <v>8269</v>
      </c>
      <c r="O3163">
        <f>ROUND(E3163/D3163*100,0)</f>
        <v>103</v>
      </c>
      <c r="P3163">
        <f>IFERROR(ROUND(E3163/L3163,2),0)</f>
        <v>68.67</v>
      </c>
      <c r="Q3163" s="10" t="s">
        <v>8315</v>
      </c>
      <c r="R3163" t="s">
        <v>8316</v>
      </c>
      <c r="S3163" s="15">
        <f>(((J3163/60)/60)/24)+DATE(1970,1,1)</f>
        <v>42121.756921296299</v>
      </c>
      <c r="T3163" s="16">
        <f>(((I3163/60)/60)/24)+DATE(1970,1,1)</f>
        <v>42156.208333333328</v>
      </c>
      <c r="U3163" s="19">
        <f>YEAR(S:S)</f>
        <v>2015</v>
      </c>
    </row>
    <row r="3164" spans="1:21" ht="32" x14ac:dyDescent="0.2">
      <c r="A3164">
        <v>3281</v>
      </c>
      <c r="B3164" s="3" t="s">
        <v>3281</v>
      </c>
      <c r="C3164" s="3" t="s">
        <v>7391</v>
      </c>
      <c r="D3164" s="6">
        <v>5000</v>
      </c>
      <c r="E3164" s="8">
        <v>6080</v>
      </c>
      <c r="F3164" t="s">
        <v>8218</v>
      </c>
      <c r="G3164" t="s">
        <v>8223</v>
      </c>
      <c r="H3164" t="s">
        <v>8245</v>
      </c>
      <c r="I3164">
        <v>1441153705</v>
      </c>
      <c r="J3164">
        <v>1438561705</v>
      </c>
      <c r="K3164" t="b">
        <v>0</v>
      </c>
      <c r="L3164">
        <v>47</v>
      </c>
      <c r="M3164" t="b">
        <v>1</v>
      </c>
      <c r="N3164" t="s">
        <v>8269</v>
      </c>
      <c r="O3164">
        <f>ROUND(E3164/D3164*100,0)</f>
        <v>122</v>
      </c>
      <c r="P3164">
        <f>IFERROR(ROUND(E3164/L3164,2),0)</f>
        <v>129.36000000000001</v>
      </c>
      <c r="Q3164" s="10" t="s">
        <v>8315</v>
      </c>
      <c r="R3164" t="s">
        <v>8316</v>
      </c>
      <c r="S3164" s="15">
        <f>(((J3164/60)/60)/24)+DATE(1970,1,1)</f>
        <v>42219.019733796296</v>
      </c>
      <c r="T3164" s="16">
        <f>(((I3164/60)/60)/24)+DATE(1970,1,1)</f>
        <v>42249.019733796296</v>
      </c>
      <c r="U3164" s="19">
        <f>YEAR(S:S)</f>
        <v>2015</v>
      </c>
    </row>
    <row r="3165" spans="1:21" ht="48" x14ac:dyDescent="0.2">
      <c r="A3165">
        <v>3282</v>
      </c>
      <c r="B3165" s="3" t="s">
        <v>3282</v>
      </c>
      <c r="C3165" s="3" t="s">
        <v>7392</v>
      </c>
      <c r="D3165" s="6">
        <v>31000</v>
      </c>
      <c r="E3165" s="8">
        <v>31820.5</v>
      </c>
      <c r="F3165" t="s">
        <v>8218</v>
      </c>
      <c r="G3165" t="s">
        <v>8223</v>
      </c>
      <c r="H3165" t="s">
        <v>8245</v>
      </c>
      <c r="I3165">
        <v>1461904788</v>
      </c>
      <c r="J3165">
        <v>1458103188</v>
      </c>
      <c r="K3165" t="b">
        <v>0</v>
      </c>
      <c r="L3165">
        <v>237</v>
      </c>
      <c r="M3165" t="b">
        <v>1</v>
      </c>
      <c r="N3165" t="s">
        <v>8269</v>
      </c>
      <c r="O3165">
        <f>ROUND(E3165/D3165*100,0)</f>
        <v>103</v>
      </c>
      <c r="P3165">
        <f>IFERROR(ROUND(E3165/L3165,2),0)</f>
        <v>134.26</v>
      </c>
      <c r="Q3165" s="10" t="s">
        <v>8315</v>
      </c>
      <c r="R3165" t="s">
        <v>8316</v>
      </c>
      <c r="S3165" s="15">
        <f>(((J3165/60)/60)/24)+DATE(1970,1,1)</f>
        <v>42445.19430555556</v>
      </c>
      <c r="T3165" s="16">
        <f>(((I3165/60)/60)/24)+DATE(1970,1,1)</f>
        <v>42489.19430555556</v>
      </c>
      <c r="U3165" s="19">
        <f>YEAR(S:S)</f>
        <v>2016</v>
      </c>
    </row>
    <row r="3166" spans="1:21" ht="48" x14ac:dyDescent="0.2">
      <c r="A3166">
        <v>3283</v>
      </c>
      <c r="B3166" s="3" t="s">
        <v>3283</v>
      </c>
      <c r="C3166" s="3" t="s">
        <v>7393</v>
      </c>
      <c r="D3166" s="6">
        <v>800</v>
      </c>
      <c r="E3166" s="8">
        <v>838</v>
      </c>
      <c r="F3166" t="s">
        <v>8218</v>
      </c>
      <c r="G3166" t="s">
        <v>8224</v>
      </c>
      <c r="H3166" t="s">
        <v>8246</v>
      </c>
      <c r="I3166">
        <v>1455138000</v>
      </c>
      <c r="J3166">
        <v>1452448298</v>
      </c>
      <c r="K3166" t="b">
        <v>0</v>
      </c>
      <c r="L3166">
        <v>47</v>
      </c>
      <c r="M3166" t="b">
        <v>1</v>
      </c>
      <c r="N3166" t="s">
        <v>8269</v>
      </c>
      <c r="O3166">
        <f>ROUND(E3166/D3166*100,0)</f>
        <v>105</v>
      </c>
      <c r="P3166">
        <f>IFERROR(ROUND(E3166/L3166,2),0)</f>
        <v>17.829999999999998</v>
      </c>
      <c r="Q3166" s="10" t="s">
        <v>8315</v>
      </c>
      <c r="R3166" t="s">
        <v>8316</v>
      </c>
      <c r="S3166" s="15">
        <f>(((J3166/60)/60)/24)+DATE(1970,1,1)</f>
        <v>42379.74418981481</v>
      </c>
      <c r="T3166" s="16">
        <f>(((I3166/60)/60)/24)+DATE(1970,1,1)</f>
        <v>42410.875</v>
      </c>
      <c r="U3166" s="19">
        <f>YEAR(S:S)</f>
        <v>2016</v>
      </c>
    </row>
    <row r="3167" spans="1:21" ht="48" x14ac:dyDescent="0.2">
      <c r="A3167">
        <v>3284</v>
      </c>
      <c r="B3167" s="3" t="s">
        <v>3284</v>
      </c>
      <c r="C3167" s="3" t="s">
        <v>7394</v>
      </c>
      <c r="D3167" s="6">
        <v>3000</v>
      </c>
      <c r="E3167" s="8">
        <v>3048</v>
      </c>
      <c r="F3167" t="s">
        <v>8218</v>
      </c>
      <c r="G3167" t="s">
        <v>8223</v>
      </c>
      <c r="H3167" t="s">
        <v>8245</v>
      </c>
      <c r="I3167">
        <v>1454047140</v>
      </c>
      <c r="J3167">
        <v>1452546853</v>
      </c>
      <c r="K3167" t="b">
        <v>0</v>
      </c>
      <c r="L3167">
        <v>15</v>
      </c>
      <c r="M3167" t="b">
        <v>1</v>
      </c>
      <c r="N3167" t="s">
        <v>8269</v>
      </c>
      <c r="O3167">
        <f>ROUND(E3167/D3167*100,0)</f>
        <v>102</v>
      </c>
      <c r="P3167">
        <f>IFERROR(ROUND(E3167/L3167,2),0)</f>
        <v>203.2</v>
      </c>
      <c r="Q3167" s="10" t="s">
        <v>8315</v>
      </c>
      <c r="R3167" t="s">
        <v>8316</v>
      </c>
      <c r="S3167" s="15">
        <f>(((J3167/60)/60)/24)+DATE(1970,1,1)</f>
        <v>42380.884872685187</v>
      </c>
      <c r="T3167" s="16">
        <f>(((I3167/60)/60)/24)+DATE(1970,1,1)</f>
        <v>42398.249305555553</v>
      </c>
      <c r="U3167" s="19">
        <f>YEAR(S:S)</f>
        <v>2016</v>
      </c>
    </row>
    <row r="3168" spans="1:21" ht="16" x14ac:dyDescent="0.2">
      <c r="A3168">
        <v>3285</v>
      </c>
      <c r="B3168" s="3" t="s">
        <v>3285</v>
      </c>
      <c r="C3168" s="3" t="s">
        <v>7395</v>
      </c>
      <c r="D3168" s="6">
        <v>4999</v>
      </c>
      <c r="E3168" s="8">
        <v>5604</v>
      </c>
      <c r="F3168" t="s">
        <v>8218</v>
      </c>
      <c r="G3168" t="s">
        <v>8223</v>
      </c>
      <c r="H3168" t="s">
        <v>8245</v>
      </c>
      <c r="I3168">
        <v>1488258000</v>
      </c>
      <c r="J3168">
        <v>1485556626</v>
      </c>
      <c r="K3168" t="b">
        <v>0</v>
      </c>
      <c r="L3168">
        <v>81</v>
      </c>
      <c r="M3168" t="b">
        <v>1</v>
      </c>
      <c r="N3168" t="s">
        <v>8269</v>
      </c>
      <c r="O3168">
        <f>ROUND(E3168/D3168*100,0)</f>
        <v>112</v>
      </c>
      <c r="P3168">
        <f>IFERROR(ROUND(E3168/L3168,2),0)</f>
        <v>69.19</v>
      </c>
      <c r="Q3168" s="10" t="s">
        <v>8315</v>
      </c>
      <c r="R3168" t="s">
        <v>8316</v>
      </c>
      <c r="S3168" s="15">
        <f>(((J3168/60)/60)/24)+DATE(1970,1,1)</f>
        <v>42762.942430555559</v>
      </c>
      <c r="T3168" s="16">
        <f>(((I3168/60)/60)/24)+DATE(1970,1,1)</f>
        <v>42794.208333333328</v>
      </c>
      <c r="U3168" s="19">
        <f>YEAR(S:S)</f>
        <v>2017</v>
      </c>
    </row>
    <row r="3169" spans="1:21" ht="48" x14ac:dyDescent="0.2">
      <c r="A3169">
        <v>3286</v>
      </c>
      <c r="B3169" s="3" t="s">
        <v>3286</v>
      </c>
      <c r="C3169" s="3" t="s">
        <v>7396</v>
      </c>
      <c r="D3169" s="6">
        <v>15000</v>
      </c>
      <c r="E3169" s="8">
        <v>15265</v>
      </c>
      <c r="F3169" t="s">
        <v>8218</v>
      </c>
      <c r="G3169" t="s">
        <v>8223</v>
      </c>
      <c r="H3169" t="s">
        <v>8245</v>
      </c>
      <c r="I3169">
        <v>1471291782</v>
      </c>
      <c r="J3169">
        <v>1468699782</v>
      </c>
      <c r="K3169" t="b">
        <v>0</v>
      </c>
      <c r="L3169">
        <v>122</v>
      </c>
      <c r="M3169" t="b">
        <v>1</v>
      </c>
      <c r="N3169" t="s">
        <v>8269</v>
      </c>
      <c r="O3169">
        <f>ROUND(E3169/D3169*100,0)</f>
        <v>102</v>
      </c>
      <c r="P3169">
        <f>IFERROR(ROUND(E3169/L3169,2),0)</f>
        <v>125.12</v>
      </c>
      <c r="Q3169" s="10" t="s">
        <v>8315</v>
      </c>
      <c r="R3169" t="s">
        <v>8316</v>
      </c>
      <c r="S3169" s="15">
        <f>(((J3169/60)/60)/24)+DATE(1970,1,1)</f>
        <v>42567.840069444443</v>
      </c>
      <c r="T3169" s="16">
        <f>(((I3169/60)/60)/24)+DATE(1970,1,1)</f>
        <v>42597.840069444443</v>
      </c>
      <c r="U3169" s="19">
        <f>YEAR(S:S)</f>
        <v>2016</v>
      </c>
    </row>
    <row r="3170" spans="1:21" ht="32" x14ac:dyDescent="0.2">
      <c r="A3170">
        <v>3287</v>
      </c>
      <c r="B3170" s="3" t="s">
        <v>3287</v>
      </c>
      <c r="C3170" s="3" t="s">
        <v>7397</v>
      </c>
      <c r="D3170" s="6">
        <v>2500</v>
      </c>
      <c r="E3170" s="8">
        <v>2500</v>
      </c>
      <c r="F3170" t="s">
        <v>8218</v>
      </c>
      <c r="G3170" t="s">
        <v>8228</v>
      </c>
      <c r="H3170" t="s">
        <v>8250</v>
      </c>
      <c r="I3170">
        <v>1448733628</v>
      </c>
      <c r="J3170">
        <v>1446573628</v>
      </c>
      <c r="K3170" t="b">
        <v>0</v>
      </c>
      <c r="L3170">
        <v>34</v>
      </c>
      <c r="M3170" t="b">
        <v>1</v>
      </c>
      <c r="N3170" t="s">
        <v>8269</v>
      </c>
      <c r="O3170">
        <f>ROUND(E3170/D3170*100,0)</f>
        <v>100</v>
      </c>
      <c r="P3170">
        <f>IFERROR(ROUND(E3170/L3170,2),0)</f>
        <v>73.53</v>
      </c>
      <c r="Q3170" s="10" t="s">
        <v>8315</v>
      </c>
      <c r="R3170" t="s">
        <v>8316</v>
      </c>
      <c r="S3170" s="15">
        <f>(((J3170/60)/60)/24)+DATE(1970,1,1)</f>
        <v>42311.750324074077</v>
      </c>
      <c r="T3170" s="16">
        <f>(((I3170/60)/60)/24)+DATE(1970,1,1)</f>
        <v>42336.750324074077</v>
      </c>
      <c r="U3170" s="19">
        <f>YEAR(S:S)</f>
        <v>2015</v>
      </c>
    </row>
    <row r="3171" spans="1:21" ht="48" x14ac:dyDescent="0.2">
      <c r="A3171">
        <v>3288</v>
      </c>
      <c r="B3171" s="3" t="s">
        <v>3288</v>
      </c>
      <c r="C3171" s="3" t="s">
        <v>7398</v>
      </c>
      <c r="D3171" s="6">
        <v>10000</v>
      </c>
      <c r="E3171" s="8">
        <v>10026.49</v>
      </c>
      <c r="F3171" t="s">
        <v>8218</v>
      </c>
      <c r="G3171" t="s">
        <v>8224</v>
      </c>
      <c r="H3171" t="s">
        <v>8246</v>
      </c>
      <c r="I3171">
        <v>1466463600</v>
      </c>
      <c r="J3171">
        <v>1463337315</v>
      </c>
      <c r="K3171" t="b">
        <v>0</v>
      </c>
      <c r="L3171">
        <v>207</v>
      </c>
      <c r="M3171" t="b">
        <v>1</v>
      </c>
      <c r="N3171" t="s">
        <v>8269</v>
      </c>
      <c r="O3171">
        <f>ROUND(E3171/D3171*100,0)</f>
        <v>100</v>
      </c>
      <c r="P3171">
        <f>IFERROR(ROUND(E3171/L3171,2),0)</f>
        <v>48.44</v>
      </c>
      <c r="Q3171" s="10" t="s">
        <v>8315</v>
      </c>
      <c r="R3171" t="s">
        <v>8316</v>
      </c>
      <c r="S3171" s="15">
        <f>(((J3171/60)/60)/24)+DATE(1970,1,1)</f>
        <v>42505.774479166663</v>
      </c>
      <c r="T3171" s="16">
        <f>(((I3171/60)/60)/24)+DATE(1970,1,1)</f>
        <v>42541.958333333328</v>
      </c>
      <c r="U3171" s="19">
        <f>YEAR(S:S)</f>
        <v>2016</v>
      </c>
    </row>
    <row r="3172" spans="1:21" ht="48" x14ac:dyDescent="0.2">
      <c r="A3172">
        <v>3289</v>
      </c>
      <c r="B3172" s="3" t="s">
        <v>3289</v>
      </c>
      <c r="C3172" s="3" t="s">
        <v>7399</v>
      </c>
      <c r="D3172" s="6">
        <v>500</v>
      </c>
      <c r="E3172" s="8">
        <v>665.21</v>
      </c>
      <c r="F3172" t="s">
        <v>8218</v>
      </c>
      <c r="G3172" t="s">
        <v>8224</v>
      </c>
      <c r="H3172" t="s">
        <v>8246</v>
      </c>
      <c r="I3172">
        <v>1487580602</v>
      </c>
      <c r="J3172">
        <v>1485161402</v>
      </c>
      <c r="K3172" t="b">
        <v>0</v>
      </c>
      <c r="L3172">
        <v>25</v>
      </c>
      <c r="M3172" t="b">
        <v>1</v>
      </c>
      <c r="N3172" t="s">
        <v>8269</v>
      </c>
      <c r="O3172">
        <f>ROUND(E3172/D3172*100,0)</f>
        <v>133</v>
      </c>
      <c r="P3172">
        <f>IFERROR(ROUND(E3172/L3172,2),0)</f>
        <v>26.61</v>
      </c>
      <c r="Q3172" s="10" t="s">
        <v>8315</v>
      </c>
      <c r="R3172" t="s">
        <v>8316</v>
      </c>
      <c r="S3172" s="15">
        <f>(((J3172/60)/60)/24)+DATE(1970,1,1)</f>
        <v>42758.368078703701</v>
      </c>
      <c r="T3172" s="16">
        <f>(((I3172/60)/60)/24)+DATE(1970,1,1)</f>
        <v>42786.368078703701</v>
      </c>
      <c r="U3172" s="19">
        <f>YEAR(S:S)</f>
        <v>2017</v>
      </c>
    </row>
    <row r="3173" spans="1:21" ht="80" x14ac:dyDescent="0.2">
      <c r="A3173">
        <v>3290</v>
      </c>
      <c r="B3173" s="3" t="s">
        <v>3290</v>
      </c>
      <c r="C3173" s="3" t="s">
        <v>7400</v>
      </c>
      <c r="D3173" s="6">
        <v>2000</v>
      </c>
      <c r="E3173" s="8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>
        <f>ROUND(E3173/D3173*100,0)</f>
        <v>121</v>
      </c>
      <c r="P3173">
        <f>IFERROR(ROUND(E3173/L3173,2),0)</f>
        <v>33.67</v>
      </c>
      <c r="Q3173" s="10" t="s">
        <v>8315</v>
      </c>
      <c r="R3173" t="s">
        <v>8316</v>
      </c>
      <c r="S3173" s="15">
        <f>(((J3173/60)/60)/24)+DATE(1970,1,1)</f>
        <v>42775.51494212963</v>
      </c>
      <c r="T3173" s="16">
        <f>(((I3173/60)/60)/24)+DATE(1970,1,1)</f>
        <v>42805.51494212963</v>
      </c>
      <c r="U3173" s="19">
        <f>YEAR(S:S)</f>
        <v>2017</v>
      </c>
    </row>
    <row r="3174" spans="1:21" ht="48" x14ac:dyDescent="0.2">
      <c r="A3174">
        <v>3291</v>
      </c>
      <c r="B3174" s="3" t="s">
        <v>3291</v>
      </c>
      <c r="C3174" s="3" t="s">
        <v>7401</v>
      </c>
      <c r="D3174" s="6">
        <v>500</v>
      </c>
      <c r="E3174" s="8">
        <v>570</v>
      </c>
      <c r="F3174" t="s">
        <v>8218</v>
      </c>
      <c r="G3174" t="s">
        <v>8223</v>
      </c>
      <c r="H3174" t="s">
        <v>8245</v>
      </c>
      <c r="I3174">
        <v>1442462340</v>
      </c>
      <c r="J3174">
        <v>1439743900</v>
      </c>
      <c r="K3174" t="b">
        <v>0</v>
      </c>
      <c r="L3174">
        <v>14</v>
      </c>
      <c r="M3174" t="b">
        <v>1</v>
      </c>
      <c r="N3174" t="s">
        <v>8269</v>
      </c>
      <c r="O3174">
        <f>ROUND(E3174/D3174*100,0)</f>
        <v>114</v>
      </c>
      <c r="P3174">
        <f>IFERROR(ROUND(E3174/L3174,2),0)</f>
        <v>40.71</v>
      </c>
      <c r="Q3174" s="10" t="s">
        <v>8315</v>
      </c>
      <c r="R3174" t="s">
        <v>8316</v>
      </c>
      <c r="S3174" s="15">
        <f>(((J3174/60)/60)/24)+DATE(1970,1,1)</f>
        <v>42232.702546296292</v>
      </c>
      <c r="T3174" s="16">
        <f>(((I3174/60)/60)/24)+DATE(1970,1,1)</f>
        <v>42264.165972222225</v>
      </c>
      <c r="U3174" s="19">
        <f>YEAR(S:S)</f>
        <v>2015</v>
      </c>
    </row>
    <row r="3175" spans="1:21" ht="48" x14ac:dyDescent="0.2">
      <c r="A3175">
        <v>3292</v>
      </c>
      <c r="B3175" s="3" t="s">
        <v>3292</v>
      </c>
      <c r="C3175" s="3" t="s">
        <v>7402</v>
      </c>
      <c r="D3175" s="6">
        <v>101</v>
      </c>
      <c r="E3175" s="8">
        <v>289</v>
      </c>
      <c r="F3175" t="s">
        <v>8218</v>
      </c>
      <c r="G3175" t="s">
        <v>8224</v>
      </c>
      <c r="H3175" t="s">
        <v>8246</v>
      </c>
      <c r="I3175">
        <v>1449257348</v>
      </c>
      <c r="J3175">
        <v>1444069748</v>
      </c>
      <c r="K3175" t="b">
        <v>0</v>
      </c>
      <c r="L3175">
        <v>15</v>
      </c>
      <c r="M3175" t="b">
        <v>1</v>
      </c>
      <c r="N3175" t="s">
        <v>8269</v>
      </c>
      <c r="O3175">
        <f>ROUND(E3175/D3175*100,0)</f>
        <v>286</v>
      </c>
      <c r="P3175">
        <f>IFERROR(ROUND(E3175/L3175,2),0)</f>
        <v>19.27</v>
      </c>
      <c r="Q3175" s="10" t="s">
        <v>8315</v>
      </c>
      <c r="R3175" t="s">
        <v>8316</v>
      </c>
      <c r="S3175" s="15">
        <f>(((J3175/60)/60)/24)+DATE(1970,1,1)</f>
        <v>42282.770231481481</v>
      </c>
      <c r="T3175" s="16">
        <f>(((I3175/60)/60)/24)+DATE(1970,1,1)</f>
        <v>42342.811898148153</v>
      </c>
      <c r="U3175" s="19">
        <f>YEAR(S:S)</f>
        <v>2015</v>
      </c>
    </row>
    <row r="3176" spans="1:21" ht="48" x14ac:dyDescent="0.2">
      <c r="A3176">
        <v>3293</v>
      </c>
      <c r="B3176" s="3" t="s">
        <v>3293</v>
      </c>
      <c r="C3176" s="3" t="s">
        <v>7403</v>
      </c>
      <c r="D3176" s="6">
        <v>4500</v>
      </c>
      <c r="E3176" s="8">
        <v>7670</v>
      </c>
      <c r="F3176" t="s">
        <v>8218</v>
      </c>
      <c r="G3176" t="s">
        <v>8227</v>
      </c>
      <c r="H3176" t="s">
        <v>8249</v>
      </c>
      <c r="I3176">
        <v>1488622352</v>
      </c>
      <c r="J3176">
        <v>1486030352</v>
      </c>
      <c r="K3176" t="b">
        <v>0</v>
      </c>
      <c r="L3176">
        <v>91</v>
      </c>
      <c r="M3176" t="b">
        <v>1</v>
      </c>
      <c r="N3176" t="s">
        <v>8269</v>
      </c>
      <c r="O3176">
        <f>ROUND(E3176/D3176*100,0)</f>
        <v>170</v>
      </c>
      <c r="P3176">
        <f>IFERROR(ROUND(E3176/L3176,2),0)</f>
        <v>84.29</v>
      </c>
      <c r="Q3176" s="10" t="s">
        <v>8315</v>
      </c>
      <c r="R3176" t="s">
        <v>8316</v>
      </c>
      <c r="S3176" s="15">
        <f>(((J3176/60)/60)/24)+DATE(1970,1,1)</f>
        <v>42768.425370370373</v>
      </c>
      <c r="T3176" s="16">
        <f>(((I3176/60)/60)/24)+DATE(1970,1,1)</f>
        <v>42798.425370370373</v>
      </c>
      <c r="U3176" s="19">
        <f>YEAR(S:S)</f>
        <v>2017</v>
      </c>
    </row>
    <row r="3177" spans="1:21" ht="48" x14ac:dyDescent="0.2">
      <c r="A3177">
        <v>3294</v>
      </c>
      <c r="B3177" s="3" t="s">
        <v>3294</v>
      </c>
      <c r="C3177" s="3" t="s">
        <v>7404</v>
      </c>
      <c r="D3177" s="6">
        <v>600</v>
      </c>
      <c r="E3177" s="8">
        <v>710</v>
      </c>
      <c r="F3177" t="s">
        <v>8218</v>
      </c>
      <c r="G3177" t="s">
        <v>8224</v>
      </c>
      <c r="H3177" t="s">
        <v>8246</v>
      </c>
      <c r="I3177">
        <v>1434459554</v>
      </c>
      <c r="J3177">
        <v>1431867554</v>
      </c>
      <c r="K3177" t="b">
        <v>0</v>
      </c>
      <c r="L3177">
        <v>24</v>
      </c>
      <c r="M3177" t="b">
        <v>1</v>
      </c>
      <c r="N3177" t="s">
        <v>8269</v>
      </c>
      <c r="O3177">
        <f>ROUND(E3177/D3177*100,0)</f>
        <v>118</v>
      </c>
      <c r="P3177">
        <f>IFERROR(ROUND(E3177/L3177,2),0)</f>
        <v>29.58</v>
      </c>
      <c r="Q3177" s="10" t="s">
        <v>8315</v>
      </c>
      <c r="R3177" t="s">
        <v>8316</v>
      </c>
      <c r="S3177" s="15">
        <f>(((J3177/60)/60)/24)+DATE(1970,1,1)</f>
        <v>42141.541134259256</v>
      </c>
      <c r="T3177" s="16">
        <f>(((I3177/60)/60)/24)+DATE(1970,1,1)</f>
        <v>42171.541134259256</v>
      </c>
      <c r="U3177" s="19">
        <f>YEAR(S:S)</f>
        <v>2015</v>
      </c>
    </row>
    <row r="3178" spans="1:21" ht="48" x14ac:dyDescent="0.2">
      <c r="A3178">
        <v>3295</v>
      </c>
      <c r="B3178" s="3" t="s">
        <v>3295</v>
      </c>
      <c r="C3178" s="3" t="s">
        <v>7405</v>
      </c>
      <c r="D3178" s="6">
        <v>700</v>
      </c>
      <c r="E3178" s="8">
        <v>720.01</v>
      </c>
      <c r="F3178" t="s">
        <v>8218</v>
      </c>
      <c r="G3178" t="s">
        <v>8224</v>
      </c>
      <c r="H3178" t="s">
        <v>8246</v>
      </c>
      <c r="I3178">
        <v>1474886229</v>
      </c>
      <c r="J3178">
        <v>1472294229</v>
      </c>
      <c r="K3178" t="b">
        <v>0</v>
      </c>
      <c r="L3178">
        <v>27</v>
      </c>
      <c r="M3178" t="b">
        <v>1</v>
      </c>
      <c r="N3178" t="s">
        <v>8269</v>
      </c>
      <c r="O3178">
        <f>ROUND(E3178/D3178*100,0)</f>
        <v>103</v>
      </c>
      <c r="P3178">
        <f>IFERROR(ROUND(E3178/L3178,2),0)</f>
        <v>26.67</v>
      </c>
      <c r="Q3178" s="10" t="s">
        <v>8315</v>
      </c>
      <c r="R3178" t="s">
        <v>8316</v>
      </c>
      <c r="S3178" s="15">
        <f>(((J3178/60)/60)/24)+DATE(1970,1,1)</f>
        <v>42609.442465277782</v>
      </c>
      <c r="T3178" s="16">
        <f>(((I3178/60)/60)/24)+DATE(1970,1,1)</f>
        <v>42639.442465277782</v>
      </c>
      <c r="U3178" s="19">
        <f>YEAR(S:S)</f>
        <v>2016</v>
      </c>
    </row>
    <row r="3179" spans="1:21" ht="48" x14ac:dyDescent="0.2">
      <c r="A3179">
        <v>3296</v>
      </c>
      <c r="B3179" s="3" t="s">
        <v>3296</v>
      </c>
      <c r="C3179" s="3" t="s">
        <v>7406</v>
      </c>
      <c r="D3179" s="6">
        <v>1500</v>
      </c>
      <c r="E3179" s="8">
        <v>2161</v>
      </c>
      <c r="F3179" t="s">
        <v>8218</v>
      </c>
      <c r="G3179" t="s">
        <v>8224</v>
      </c>
      <c r="H3179" t="s">
        <v>8246</v>
      </c>
      <c r="I3179">
        <v>1448229600</v>
      </c>
      <c r="J3179">
        <v>1446401372</v>
      </c>
      <c r="K3179" t="b">
        <v>0</v>
      </c>
      <c r="L3179">
        <v>47</v>
      </c>
      <c r="M3179" t="b">
        <v>1</v>
      </c>
      <c r="N3179" t="s">
        <v>8269</v>
      </c>
      <c r="O3179">
        <f>ROUND(E3179/D3179*100,0)</f>
        <v>144</v>
      </c>
      <c r="P3179">
        <f>IFERROR(ROUND(E3179/L3179,2),0)</f>
        <v>45.98</v>
      </c>
      <c r="Q3179" s="10" t="s">
        <v>8315</v>
      </c>
      <c r="R3179" t="s">
        <v>8316</v>
      </c>
      <c r="S3179" s="15">
        <f>(((J3179/60)/60)/24)+DATE(1970,1,1)</f>
        <v>42309.756620370375</v>
      </c>
      <c r="T3179" s="16">
        <f>(((I3179/60)/60)/24)+DATE(1970,1,1)</f>
        <v>42330.916666666672</v>
      </c>
      <c r="U3179" s="19">
        <f>YEAR(S:S)</f>
        <v>2015</v>
      </c>
    </row>
    <row r="3180" spans="1:21" ht="48" x14ac:dyDescent="0.2">
      <c r="A3180">
        <v>3297</v>
      </c>
      <c r="B3180" s="3" t="s">
        <v>3297</v>
      </c>
      <c r="C3180" s="3" t="s">
        <v>7407</v>
      </c>
      <c r="D3180" s="6">
        <v>5500</v>
      </c>
      <c r="E3180" s="8">
        <v>5504</v>
      </c>
      <c r="F3180" t="s">
        <v>8218</v>
      </c>
      <c r="G3180" t="s">
        <v>8224</v>
      </c>
      <c r="H3180" t="s">
        <v>8246</v>
      </c>
      <c r="I3180">
        <v>1438037940</v>
      </c>
      <c r="J3180">
        <v>1436380256</v>
      </c>
      <c r="K3180" t="b">
        <v>0</v>
      </c>
      <c r="L3180">
        <v>44</v>
      </c>
      <c r="M3180" t="b">
        <v>1</v>
      </c>
      <c r="N3180" t="s">
        <v>8269</v>
      </c>
      <c r="O3180">
        <f>ROUND(E3180/D3180*100,0)</f>
        <v>100</v>
      </c>
      <c r="P3180">
        <f>IFERROR(ROUND(E3180/L3180,2),0)</f>
        <v>125.09</v>
      </c>
      <c r="Q3180" s="10" t="s">
        <v>8315</v>
      </c>
      <c r="R3180" t="s">
        <v>8316</v>
      </c>
      <c r="S3180" s="15">
        <f>(((J3180/60)/60)/24)+DATE(1970,1,1)</f>
        <v>42193.771481481483</v>
      </c>
      <c r="T3180" s="16">
        <f>(((I3180/60)/60)/24)+DATE(1970,1,1)</f>
        <v>42212.957638888889</v>
      </c>
      <c r="U3180" s="19">
        <f>YEAR(S:S)</f>
        <v>2015</v>
      </c>
    </row>
    <row r="3181" spans="1:21" ht="48" x14ac:dyDescent="0.2">
      <c r="A3181">
        <v>3298</v>
      </c>
      <c r="B3181" s="3" t="s">
        <v>3298</v>
      </c>
      <c r="C3181" s="3" t="s">
        <v>7408</v>
      </c>
      <c r="D3181" s="6">
        <v>10000</v>
      </c>
      <c r="E3181" s="8">
        <v>10173</v>
      </c>
      <c r="F3181" t="s">
        <v>8218</v>
      </c>
      <c r="G3181" t="s">
        <v>8223</v>
      </c>
      <c r="H3181" t="s">
        <v>8245</v>
      </c>
      <c r="I3181">
        <v>1442102400</v>
      </c>
      <c r="J3181">
        <v>1440370768</v>
      </c>
      <c r="K3181" t="b">
        <v>0</v>
      </c>
      <c r="L3181">
        <v>72</v>
      </c>
      <c r="M3181" t="b">
        <v>1</v>
      </c>
      <c r="N3181" t="s">
        <v>8269</v>
      </c>
      <c r="O3181">
        <f>ROUND(E3181/D3181*100,0)</f>
        <v>102</v>
      </c>
      <c r="P3181">
        <f>IFERROR(ROUND(E3181/L3181,2),0)</f>
        <v>141.29</v>
      </c>
      <c r="Q3181" s="10" t="s">
        <v>8315</v>
      </c>
      <c r="R3181" t="s">
        <v>8316</v>
      </c>
      <c r="S3181" s="15">
        <f>(((J3181/60)/60)/24)+DATE(1970,1,1)</f>
        <v>42239.957962962959</v>
      </c>
      <c r="T3181" s="16">
        <f>(((I3181/60)/60)/24)+DATE(1970,1,1)</f>
        <v>42260</v>
      </c>
      <c r="U3181" s="19">
        <f>YEAR(S:S)</f>
        <v>2015</v>
      </c>
    </row>
    <row r="3182" spans="1:21" ht="48" x14ac:dyDescent="0.2">
      <c r="A3182">
        <v>3299</v>
      </c>
      <c r="B3182" s="3" t="s">
        <v>3299</v>
      </c>
      <c r="C3182" s="3" t="s">
        <v>7409</v>
      </c>
      <c r="D3182" s="6">
        <v>3000</v>
      </c>
      <c r="E3182" s="8">
        <v>3486</v>
      </c>
      <c r="F3182" t="s">
        <v>8218</v>
      </c>
      <c r="G3182" t="s">
        <v>8223</v>
      </c>
      <c r="H3182" t="s">
        <v>8245</v>
      </c>
      <c r="I3182">
        <v>1444860063</v>
      </c>
      <c r="J3182">
        <v>1442268063</v>
      </c>
      <c r="K3182" t="b">
        <v>0</v>
      </c>
      <c r="L3182">
        <v>63</v>
      </c>
      <c r="M3182" t="b">
        <v>1</v>
      </c>
      <c r="N3182" t="s">
        <v>8269</v>
      </c>
      <c r="O3182">
        <f>ROUND(E3182/D3182*100,0)</f>
        <v>116</v>
      </c>
      <c r="P3182">
        <f>IFERROR(ROUND(E3182/L3182,2),0)</f>
        <v>55.33</v>
      </c>
      <c r="Q3182" s="10" t="s">
        <v>8315</v>
      </c>
      <c r="R3182" t="s">
        <v>8316</v>
      </c>
      <c r="S3182" s="15">
        <f>(((J3182/60)/60)/24)+DATE(1970,1,1)</f>
        <v>42261.917395833334</v>
      </c>
      <c r="T3182" s="16">
        <f>(((I3182/60)/60)/24)+DATE(1970,1,1)</f>
        <v>42291.917395833334</v>
      </c>
      <c r="U3182" s="19">
        <f>YEAR(S:S)</f>
        <v>2015</v>
      </c>
    </row>
    <row r="3183" spans="1:21" ht="48" x14ac:dyDescent="0.2">
      <c r="A3183">
        <v>3300</v>
      </c>
      <c r="B3183" s="3" t="s">
        <v>3300</v>
      </c>
      <c r="C3183" s="3" t="s">
        <v>7410</v>
      </c>
      <c r="D3183" s="6">
        <v>3000</v>
      </c>
      <c r="E3183" s="8">
        <v>4085</v>
      </c>
      <c r="F3183" t="s">
        <v>8218</v>
      </c>
      <c r="G3183" t="s">
        <v>8223</v>
      </c>
      <c r="H3183" t="s">
        <v>8245</v>
      </c>
      <c r="I3183">
        <v>1430329862</v>
      </c>
      <c r="J3183">
        <v>1428515462</v>
      </c>
      <c r="K3183" t="b">
        <v>0</v>
      </c>
      <c r="L3183">
        <v>88</v>
      </c>
      <c r="M3183" t="b">
        <v>1</v>
      </c>
      <c r="N3183" t="s">
        <v>8269</v>
      </c>
      <c r="O3183">
        <f>ROUND(E3183/D3183*100,0)</f>
        <v>136</v>
      </c>
      <c r="P3183">
        <f>IFERROR(ROUND(E3183/L3183,2),0)</f>
        <v>46.42</v>
      </c>
      <c r="Q3183" s="10" t="s">
        <v>8315</v>
      </c>
      <c r="R3183" t="s">
        <v>8316</v>
      </c>
      <c r="S3183" s="15">
        <f>(((J3183/60)/60)/24)+DATE(1970,1,1)</f>
        <v>42102.743773148148</v>
      </c>
      <c r="T3183" s="16">
        <f>(((I3183/60)/60)/24)+DATE(1970,1,1)</f>
        <v>42123.743773148148</v>
      </c>
      <c r="U3183" s="19">
        <f>YEAR(S:S)</f>
        <v>2015</v>
      </c>
    </row>
    <row r="3184" spans="1:21" ht="48" x14ac:dyDescent="0.2">
      <c r="A3184">
        <v>3301</v>
      </c>
      <c r="B3184" s="3" t="s">
        <v>3301</v>
      </c>
      <c r="C3184" s="3" t="s">
        <v>7411</v>
      </c>
      <c r="D3184" s="6">
        <v>3000</v>
      </c>
      <c r="E3184" s="8">
        <v>4004</v>
      </c>
      <c r="F3184" t="s">
        <v>8218</v>
      </c>
      <c r="G3184" t="s">
        <v>8223</v>
      </c>
      <c r="H3184" t="s">
        <v>8245</v>
      </c>
      <c r="I3184">
        <v>1470034740</v>
      </c>
      <c r="J3184">
        <v>1466185176</v>
      </c>
      <c r="K3184" t="b">
        <v>0</v>
      </c>
      <c r="L3184">
        <v>70</v>
      </c>
      <c r="M3184" t="b">
        <v>1</v>
      </c>
      <c r="N3184" t="s">
        <v>8269</v>
      </c>
      <c r="O3184">
        <f>ROUND(E3184/D3184*100,0)</f>
        <v>133</v>
      </c>
      <c r="P3184">
        <f>IFERROR(ROUND(E3184/L3184,2),0)</f>
        <v>57.2</v>
      </c>
      <c r="Q3184" s="10" t="s">
        <v>8315</v>
      </c>
      <c r="R3184" t="s">
        <v>8316</v>
      </c>
      <c r="S3184" s="15">
        <f>(((J3184/60)/60)/24)+DATE(1970,1,1)</f>
        <v>42538.73583333334</v>
      </c>
      <c r="T3184" s="16">
        <f>(((I3184/60)/60)/24)+DATE(1970,1,1)</f>
        <v>42583.290972222225</v>
      </c>
      <c r="U3184" s="19">
        <f>YEAR(S:S)</f>
        <v>2016</v>
      </c>
    </row>
    <row r="3185" spans="1:21" ht="16" x14ac:dyDescent="0.2">
      <c r="A3185">
        <v>3302</v>
      </c>
      <c r="B3185" s="3" t="s">
        <v>3302</v>
      </c>
      <c r="C3185" s="3" t="s">
        <v>7412</v>
      </c>
      <c r="D3185" s="6">
        <v>8400</v>
      </c>
      <c r="E3185" s="8">
        <v>8685</v>
      </c>
      <c r="F3185" t="s">
        <v>8218</v>
      </c>
      <c r="G3185" t="s">
        <v>8226</v>
      </c>
      <c r="H3185" t="s">
        <v>8248</v>
      </c>
      <c r="I3185">
        <v>1481099176</v>
      </c>
      <c r="J3185">
        <v>1478507176</v>
      </c>
      <c r="K3185" t="b">
        <v>0</v>
      </c>
      <c r="L3185">
        <v>50</v>
      </c>
      <c r="M3185" t="b">
        <v>1</v>
      </c>
      <c r="N3185" t="s">
        <v>8269</v>
      </c>
      <c r="O3185">
        <f>ROUND(E3185/D3185*100,0)</f>
        <v>103</v>
      </c>
      <c r="P3185">
        <f>IFERROR(ROUND(E3185/L3185,2),0)</f>
        <v>173.7</v>
      </c>
      <c r="Q3185" s="10" t="s">
        <v>8315</v>
      </c>
      <c r="R3185" t="s">
        <v>8316</v>
      </c>
      <c r="S3185" s="15">
        <f>(((J3185/60)/60)/24)+DATE(1970,1,1)</f>
        <v>42681.35157407407</v>
      </c>
      <c r="T3185" s="16">
        <f>(((I3185/60)/60)/24)+DATE(1970,1,1)</f>
        <v>42711.35157407407</v>
      </c>
      <c r="U3185" s="19">
        <f>YEAR(S:S)</f>
        <v>2016</v>
      </c>
    </row>
    <row r="3186" spans="1:21" ht="48" x14ac:dyDescent="0.2">
      <c r="A3186">
        <v>3303</v>
      </c>
      <c r="B3186" s="3" t="s">
        <v>3303</v>
      </c>
      <c r="C3186" s="3" t="s">
        <v>7413</v>
      </c>
      <c r="D3186" s="6">
        <v>1800</v>
      </c>
      <c r="E3186" s="8">
        <v>2086</v>
      </c>
      <c r="F3186" t="s">
        <v>8218</v>
      </c>
      <c r="G3186" t="s">
        <v>8223</v>
      </c>
      <c r="H3186" t="s">
        <v>8245</v>
      </c>
      <c r="I3186">
        <v>1427553484</v>
      </c>
      <c r="J3186">
        <v>1424533084</v>
      </c>
      <c r="K3186" t="b">
        <v>0</v>
      </c>
      <c r="L3186">
        <v>35</v>
      </c>
      <c r="M3186" t="b">
        <v>1</v>
      </c>
      <c r="N3186" t="s">
        <v>8269</v>
      </c>
      <c r="O3186">
        <f>ROUND(E3186/D3186*100,0)</f>
        <v>116</v>
      </c>
      <c r="P3186">
        <f>IFERROR(ROUND(E3186/L3186,2),0)</f>
        <v>59.6</v>
      </c>
      <c r="Q3186" s="10" t="s">
        <v>8315</v>
      </c>
      <c r="R3186" t="s">
        <v>8316</v>
      </c>
      <c r="S3186" s="15">
        <f>(((J3186/60)/60)/24)+DATE(1970,1,1)</f>
        <v>42056.65143518518</v>
      </c>
      <c r="T3186" s="16">
        <f>(((I3186/60)/60)/24)+DATE(1970,1,1)</f>
        <v>42091.609768518523</v>
      </c>
      <c r="U3186" s="19">
        <f>YEAR(S:S)</f>
        <v>2015</v>
      </c>
    </row>
    <row r="3187" spans="1:21" ht="48" x14ac:dyDescent="0.2">
      <c r="A3187">
        <v>3304</v>
      </c>
      <c r="B3187" s="3" t="s">
        <v>3304</v>
      </c>
      <c r="C3187" s="3" t="s">
        <v>7414</v>
      </c>
      <c r="D3187" s="6">
        <v>15000</v>
      </c>
      <c r="E3187" s="8">
        <v>15677.5</v>
      </c>
      <c r="F3187" t="s">
        <v>8218</v>
      </c>
      <c r="G3187" t="s">
        <v>8223</v>
      </c>
      <c r="H3187" t="s">
        <v>8245</v>
      </c>
      <c r="I3187">
        <v>1482418752</v>
      </c>
      <c r="J3187">
        <v>1479826752</v>
      </c>
      <c r="K3187" t="b">
        <v>0</v>
      </c>
      <c r="L3187">
        <v>175</v>
      </c>
      <c r="M3187" t="b">
        <v>1</v>
      </c>
      <c r="N3187" t="s">
        <v>8269</v>
      </c>
      <c r="O3187">
        <f>ROUND(E3187/D3187*100,0)</f>
        <v>105</v>
      </c>
      <c r="P3187">
        <f>IFERROR(ROUND(E3187/L3187,2),0)</f>
        <v>89.59</v>
      </c>
      <c r="Q3187" s="10" t="s">
        <v>8315</v>
      </c>
      <c r="R3187" t="s">
        <v>8316</v>
      </c>
      <c r="S3187" s="15">
        <f>(((J3187/60)/60)/24)+DATE(1970,1,1)</f>
        <v>42696.624444444446</v>
      </c>
      <c r="T3187" s="16">
        <f>(((I3187/60)/60)/24)+DATE(1970,1,1)</f>
        <v>42726.624444444446</v>
      </c>
      <c r="U3187" s="19">
        <f>YEAR(S:S)</f>
        <v>2016</v>
      </c>
    </row>
    <row r="3188" spans="1:21" ht="48" x14ac:dyDescent="0.2">
      <c r="A3188">
        <v>3305</v>
      </c>
      <c r="B3188" s="3" t="s">
        <v>3305</v>
      </c>
      <c r="C3188" s="3" t="s">
        <v>7415</v>
      </c>
      <c r="D3188" s="6">
        <v>4000</v>
      </c>
      <c r="E3188" s="8">
        <v>4081</v>
      </c>
      <c r="F3188" t="s">
        <v>8218</v>
      </c>
      <c r="G3188" t="s">
        <v>8223</v>
      </c>
      <c r="H3188" t="s">
        <v>8245</v>
      </c>
      <c r="I3188">
        <v>1438374748</v>
      </c>
      <c r="J3188">
        <v>1435782748</v>
      </c>
      <c r="K3188" t="b">
        <v>0</v>
      </c>
      <c r="L3188">
        <v>20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204.05</v>
      </c>
      <c r="Q3188" s="10" t="s">
        <v>8315</v>
      </c>
      <c r="R3188" t="s">
        <v>8316</v>
      </c>
      <c r="S3188" s="15">
        <f>(((J3188/60)/60)/24)+DATE(1970,1,1)</f>
        <v>42186.855879629627</v>
      </c>
      <c r="T3188" s="16">
        <f>(((I3188/60)/60)/24)+DATE(1970,1,1)</f>
        <v>42216.855879629627</v>
      </c>
      <c r="U3188" s="19">
        <f>YEAR(S:S)</f>
        <v>2015</v>
      </c>
    </row>
    <row r="3189" spans="1:21" ht="48" x14ac:dyDescent="0.2">
      <c r="A3189">
        <v>3306</v>
      </c>
      <c r="B3189" s="3" t="s">
        <v>3306</v>
      </c>
      <c r="C3189" s="3" t="s">
        <v>7416</v>
      </c>
      <c r="D3189" s="6">
        <v>1500</v>
      </c>
      <c r="E3189" s="8">
        <v>2630</v>
      </c>
      <c r="F3189" t="s">
        <v>8218</v>
      </c>
      <c r="G3189" t="s">
        <v>8223</v>
      </c>
      <c r="H3189" t="s">
        <v>8245</v>
      </c>
      <c r="I3189">
        <v>1465527600</v>
      </c>
      <c r="J3189">
        <v>1462252542</v>
      </c>
      <c r="K3189" t="b">
        <v>0</v>
      </c>
      <c r="L3189">
        <v>54</v>
      </c>
      <c r="M3189" t="b">
        <v>1</v>
      </c>
      <c r="N3189" t="s">
        <v>8269</v>
      </c>
      <c r="O3189">
        <f>ROUND(E3189/D3189*100,0)</f>
        <v>175</v>
      </c>
      <c r="P3189">
        <f>IFERROR(ROUND(E3189/L3189,2),0)</f>
        <v>48.7</v>
      </c>
      <c r="Q3189" s="10" t="s">
        <v>8315</v>
      </c>
      <c r="R3189" t="s">
        <v>8316</v>
      </c>
      <c r="S3189" s="15">
        <f>(((J3189/60)/60)/24)+DATE(1970,1,1)</f>
        <v>42493.219236111108</v>
      </c>
      <c r="T3189" s="16">
        <f>(((I3189/60)/60)/24)+DATE(1970,1,1)</f>
        <v>42531.125</v>
      </c>
      <c r="U3189" s="19">
        <f>YEAR(S:S)</f>
        <v>2016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6">
        <f>(((I3190/60)/60)/24)+DATE(1970,1,1)</f>
        <v>42165.415532407409</v>
      </c>
      <c r="U3190" s="19">
        <f>YEAR(S:S)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6">
        <f>(((I3191/60)/60)/24)+DATE(1970,1,1)</f>
        <v>42148.346435185187</v>
      </c>
      <c r="U3191" s="19">
        <f>YEAR(S:S)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6">
        <f>(((I3192/60)/60)/24)+DATE(1970,1,1)</f>
        <v>42713.192997685182</v>
      </c>
      <c r="U3192" s="19">
        <f>YEAR(S:S)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6">
        <f>(((I3193/60)/60)/24)+DATE(1970,1,1)</f>
        <v>42598.755428240736</v>
      </c>
      <c r="U3193" s="19">
        <f>YEAR(S:S)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6">
        <f>(((I3194/60)/60)/24)+DATE(1970,1,1)</f>
        <v>42063.916666666672</v>
      </c>
      <c r="U3194" s="19">
        <f>YEAR(S:S)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6">
        <f>(((I3195/60)/60)/24)+DATE(1970,1,1)</f>
        <v>42055.968240740738</v>
      </c>
      <c r="U3195" s="19">
        <f>YEAR(S:S)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6">
        <f>(((I3196/60)/60)/24)+DATE(1970,1,1)</f>
        <v>42212.062476851846</v>
      </c>
      <c r="U3196" s="19">
        <f>YEAR(S:S)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6">
        <f>(((I3197/60)/60)/24)+DATE(1970,1,1)</f>
        <v>42047.594236111108</v>
      </c>
      <c r="U3197" s="19">
        <f>YEAR(S:S)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6">
        <f>(((I3198/60)/60)/24)+DATE(1970,1,1)</f>
        <v>42217.583333333328</v>
      </c>
      <c r="U3198" s="19">
        <f>YEAR(S:S)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6">
        <f>(((I3199/60)/60)/24)+DATE(1970,1,1)</f>
        <v>42039.493263888886</v>
      </c>
      <c r="U3199" s="19">
        <f>YEAR(S:S)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6">
        <f>(((I3200/60)/60)/24)+DATE(1970,1,1)</f>
        <v>42051.424502314811</v>
      </c>
      <c r="U3200" s="19">
        <f>YEAR(S:S)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6">
        <f>(((I3201/60)/60)/24)+DATE(1970,1,1)</f>
        <v>41888.875</v>
      </c>
      <c r="U3201" s="19">
        <f>YEAR(S:S)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6">
        <f>(((I3202/60)/60)/24)+DATE(1970,1,1)</f>
        <v>42490.231944444444</v>
      </c>
      <c r="U3202" s="19">
        <f>YEAR(S:S)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6">
        <f>(((I3203/60)/60)/24)+DATE(1970,1,1)</f>
        <v>41882.767094907409</v>
      </c>
      <c r="U3203" s="19">
        <f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6">
        <f>(((I3204/60)/60)/24)+DATE(1970,1,1)</f>
        <v>42352.249305555553</v>
      </c>
      <c r="U3204" s="19">
        <f>YEAR(S:S)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6">
        <f>(((I3205/60)/60)/24)+DATE(1970,1,1)</f>
        <v>42272.988680555558</v>
      </c>
      <c r="U3205" s="19">
        <f>YEAR(S:S)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6">
        <f>(((I3206/60)/60)/24)+DATE(1970,1,1)</f>
        <v>42202.676388888889</v>
      </c>
      <c r="U3206" s="19">
        <f>YEAR(S:S)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6">
        <f>(((I3207/60)/60)/24)+DATE(1970,1,1)</f>
        <v>42125.374675925923</v>
      </c>
      <c r="U3207" s="19">
        <f>YEAR(S:S)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6">
        <f>(((I3208/60)/60)/24)+DATE(1970,1,1)</f>
        <v>42266.276053240741</v>
      </c>
      <c r="U3208" s="19">
        <f>YEAR(S:S)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6">
        <f>(((I3209/60)/60)/24)+DATE(1970,1,1)</f>
        <v>42117.236192129625</v>
      </c>
      <c r="U3209" s="19">
        <f>YEAR(S:S)</f>
        <v>2015</v>
      </c>
    </row>
    <row r="3210" spans="1:21" ht="48" x14ac:dyDescent="0.2">
      <c r="A3210">
        <v>3307</v>
      </c>
      <c r="B3210" s="3" t="s">
        <v>3307</v>
      </c>
      <c r="C3210" s="3" t="s">
        <v>7417</v>
      </c>
      <c r="D3210" s="6">
        <v>1000</v>
      </c>
      <c r="E3210" s="8">
        <v>1066.8</v>
      </c>
      <c r="F3210" t="s">
        <v>8218</v>
      </c>
      <c r="G3210" t="s">
        <v>8223</v>
      </c>
      <c r="H3210" t="s">
        <v>8245</v>
      </c>
      <c r="I3210">
        <v>1463275339</v>
      </c>
      <c r="J3210">
        <v>1460683339</v>
      </c>
      <c r="K3210" t="b">
        <v>0</v>
      </c>
      <c r="L3210">
        <v>20</v>
      </c>
      <c r="M3210" t="b">
        <v>1</v>
      </c>
      <c r="N3210" t="s">
        <v>8269</v>
      </c>
      <c r="O3210">
        <f>ROUND(E3210/D3210*100,0)</f>
        <v>107</v>
      </c>
      <c r="P3210">
        <f>IFERROR(ROUND(E3210/L3210,2),0)</f>
        <v>53.34</v>
      </c>
      <c r="Q3210" s="10" t="s">
        <v>8315</v>
      </c>
      <c r="R3210" t="s">
        <v>8316</v>
      </c>
      <c r="S3210" s="15">
        <f>(((J3210/60)/60)/24)+DATE(1970,1,1)</f>
        <v>42475.057164351849</v>
      </c>
      <c r="T3210" s="16">
        <f>(((I3210/60)/60)/24)+DATE(1970,1,1)</f>
        <v>42505.057164351849</v>
      </c>
      <c r="U3210" s="19">
        <f>YEAR(S:S)</f>
        <v>2016</v>
      </c>
    </row>
    <row r="3211" spans="1:21" ht="48" x14ac:dyDescent="0.2">
      <c r="A3211">
        <v>3308</v>
      </c>
      <c r="B3211" s="3" t="s">
        <v>3308</v>
      </c>
      <c r="C3211" s="3" t="s">
        <v>7418</v>
      </c>
      <c r="D3211" s="6">
        <v>3500</v>
      </c>
      <c r="E3211" s="8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>
        <f>ROUND(E3211/D3211*100,0)</f>
        <v>122</v>
      </c>
      <c r="P3211">
        <f>IFERROR(ROUND(E3211/L3211,2),0)</f>
        <v>75.09</v>
      </c>
      <c r="Q3211" s="10" t="s">
        <v>8315</v>
      </c>
      <c r="R3211" t="s">
        <v>8316</v>
      </c>
      <c r="S3211" s="15">
        <f>(((J3211/60)/60)/24)+DATE(1970,1,1)</f>
        <v>42452.876909722225</v>
      </c>
      <c r="T3211" s="16">
        <f>(((I3211/60)/60)/24)+DATE(1970,1,1)</f>
        <v>42473.876909722225</v>
      </c>
      <c r="U3211" s="19">
        <f>YEAR(S:S)</f>
        <v>2016</v>
      </c>
    </row>
    <row r="3212" spans="1:21" ht="32" x14ac:dyDescent="0.2">
      <c r="A3212">
        <v>3309</v>
      </c>
      <c r="B3212" s="3" t="s">
        <v>3309</v>
      </c>
      <c r="C3212" s="3" t="s">
        <v>7419</v>
      </c>
      <c r="D3212" s="6">
        <v>350</v>
      </c>
      <c r="E3212" s="8">
        <v>558</v>
      </c>
      <c r="F3212" t="s">
        <v>8218</v>
      </c>
      <c r="G3212" t="s">
        <v>8224</v>
      </c>
      <c r="H3212" t="s">
        <v>8246</v>
      </c>
      <c r="I3212">
        <v>1476632178</v>
      </c>
      <c r="J3212">
        <v>1473953778</v>
      </c>
      <c r="K3212" t="b">
        <v>0</v>
      </c>
      <c r="L3212">
        <v>31</v>
      </c>
      <c r="M3212" t="b">
        <v>1</v>
      </c>
      <c r="N3212" t="s">
        <v>8269</v>
      </c>
      <c r="O3212">
        <f>ROUND(E3212/D3212*100,0)</f>
        <v>159</v>
      </c>
      <c r="P3212">
        <f>IFERROR(ROUND(E3212/L3212,2),0)</f>
        <v>18</v>
      </c>
      <c r="Q3212" s="10" t="s">
        <v>8315</v>
      </c>
      <c r="R3212" t="s">
        <v>8316</v>
      </c>
      <c r="S3212" s="15">
        <f>(((J3212/60)/60)/24)+DATE(1970,1,1)</f>
        <v>42628.650208333333</v>
      </c>
      <c r="T3212" s="16">
        <f>(((I3212/60)/60)/24)+DATE(1970,1,1)</f>
        <v>42659.650208333333</v>
      </c>
      <c r="U3212" s="19">
        <f>YEAR(S:S)</f>
        <v>2016</v>
      </c>
    </row>
    <row r="3213" spans="1:21" ht="32" x14ac:dyDescent="0.2">
      <c r="A3213">
        <v>3310</v>
      </c>
      <c r="B3213" s="3" t="s">
        <v>3310</v>
      </c>
      <c r="C3213" s="3" t="s">
        <v>7420</v>
      </c>
      <c r="D3213" s="6">
        <v>6500</v>
      </c>
      <c r="E3213" s="8">
        <v>6505</v>
      </c>
      <c r="F3213" t="s">
        <v>8218</v>
      </c>
      <c r="G3213" t="s">
        <v>8223</v>
      </c>
      <c r="H3213" t="s">
        <v>8245</v>
      </c>
      <c r="I3213">
        <v>1444169825</v>
      </c>
      <c r="J3213">
        <v>1441577825</v>
      </c>
      <c r="K3213" t="b">
        <v>0</v>
      </c>
      <c r="L3213">
        <v>31</v>
      </c>
      <c r="M3213" t="b">
        <v>1</v>
      </c>
      <c r="N3213" t="s">
        <v>8269</v>
      </c>
      <c r="O3213">
        <f>ROUND(E3213/D3213*100,0)</f>
        <v>100</v>
      </c>
      <c r="P3213">
        <f>IFERROR(ROUND(E3213/L3213,2),0)</f>
        <v>209.84</v>
      </c>
      <c r="Q3213" s="10" t="s">
        <v>8315</v>
      </c>
      <c r="R3213" t="s">
        <v>8316</v>
      </c>
      <c r="S3213" s="15">
        <f>(((J3213/60)/60)/24)+DATE(1970,1,1)</f>
        <v>42253.928530092591</v>
      </c>
      <c r="T3213" s="16">
        <f>(((I3213/60)/60)/24)+DATE(1970,1,1)</f>
        <v>42283.928530092591</v>
      </c>
      <c r="U3213" s="19">
        <f>YEAR(S:S)</f>
        <v>2015</v>
      </c>
    </row>
    <row r="3214" spans="1:21" ht="48" x14ac:dyDescent="0.2">
      <c r="A3214">
        <v>3311</v>
      </c>
      <c r="B3214" s="3" t="s">
        <v>3311</v>
      </c>
      <c r="C3214" s="3" t="s">
        <v>7421</v>
      </c>
      <c r="D3214" s="6">
        <v>2500</v>
      </c>
      <c r="E3214" s="8">
        <v>2746</v>
      </c>
      <c r="F3214" t="s">
        <v>8218</v>
      </c>
      <c r="G3214" t="s">
        <v>8223</v>
      </c>
      <c r="H3214" t="s">
        <v>8245</v>
      </c>
      <c r="I3214">
        <v>1445065210</v>
      </c>
      <c r="J3214">
        <v>1442473210</v>
      </c>
      <c r="K3214" t="b">
        <v>0</v>
      </c>
      <c r="L3214">
        <v>45</v>
      </c>
      <c r="M3214" t="b">
        <v>1</v>
      </c>
      <c r="N3214" t="s">
        <v>8269</v>
      </c>
      <c r="O3214">
        <f>ROUND(E3214/D3214*100,0)</f>
        <v>110</v>
      </c>
      <c r="P3214">
        <f>IFERROR(ROUND(E3214/L3214,2),0)</f>
        <v>61.02</v>
      </c>
      <c r="Q3214" s="10" t="s">
        <v>8315</v>
      </c>
      <c r="R3214" t="s">
        <v>8316</v>
      </c>
      <c r="S3214" s="15">
        <f>(((J3214/60)/60)/24)+DATE(1970,1,1)</f>
        <v>42264.29178240741</v>
      </c>
      <c r="T3214" s="16">
        <f>(((I3214/60)/60)/24)+DATE(1970,1,1)</f>
        <v>42294.29178240741</v>
      </c>
      <c r="U3214" s="19">
        <f>YEAR(S:S)</f>
        <v>2015</v>
      </c>
    </row>
    <row r="3215" spans="1:21" ht="48" x14ac:dyDescent="0.2">
      <c r="A3215">
        <v>3312</v>
      </c>
      <c r="B3215" s="3" t="s">
        <v>3312</v>
      </c>
      <c r="C3215" s="3" t="s">
        <v>7422</v>
      </c>
      <c r="D3215" s="6">
        <v>2500</v>
      </c>
      <c r="E3215" s="8">
        <v>2501</v>
      </c>
      <c r="F3215" t="s">
        <v>8218</v>
      </c>
      <c r="G3215" t="s">
        <v>8223</v>
      </c>
      <c r="H3215" t="s">
        <v>8245</v>
      </c>
      <c r="I3215">
        <v>1478901600</v>
      </c>
      <c r="J3215">
        <v>1477077946</v>
      </c>
      <c r="K3215" t="b">
        <v>0</v>
      </c>
      <c r="L3215">
        <v>41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61</v>
      </c>
      <c r="Q3215" s="10" t="s">
        <v>8315</v>
      </c>
      <c r="R3215" t="s">
        <v>8316</v>
      </c>
      <c r="S3215" s="15">
        <f>(((J3215/60)/60)/24)+DATE(1970,1,1)</f>
        <v>42664.809560185182</v>
      </c>
      <c r="T3215" s="16">
        <f>(((I3215/60)/60)/24)+DATE(1970,1,1)</f>
        <v>42685.916666666672</v>
      </c>
      <c r="U3215" s="19">
        <f>YEAR(S:S)</f>
        <v>2016</v>
      </c>
    </row>
    <row r="3216" spans="1:21" ht="48" x14ac:dyDescent="0.2">
      <c r="A3216">
        <v>3313</v>
      </c>
      <c r="B3216" s="3" t="s">
        <v>3313</v>
      </c>
      <c r="C3216" s="3" t="s">
        <v>7423</v>
      </c>
      <c r="D3216" s="6">
        <v>2000</v>
      </c>
      <c r="E3216" s="8">
        <v>2321</v>
      </c>
      <c r="F3216" t="s">
        <v>8218</v>
      </c>
      <c r="G3216" t="s">
        <v>8223</v>
      </c>
      <c r="H3216" t="s">
        <v>8245</v>
      </c>
      <c r="I3216">
        <v>1453856400</v>
      </c>
      <c r="J3216">
        <v>1452664317</v>
      </c>
      <c r="K3216" t="b">
        <v>0</v>
      </c>
      <c r="L3216">
        <v>29</v>
      </c>
      <c r="M3216" t="b">
        <v>1</v>
      </c>
      <c r="N3216" t="s">
        <v>8269</v>
      </c>
      <c r="O3216">
        <f>ROUND(E3216/D3216*100,0)</f>
        <v>116</v>
      </c>
      <c r="P3216">
        <f>IFERROR(ROUND(E3216/L3216,2),0)</f>
        <v>80.03</v>
      </c>
      <c r="Q3216" s="10" t="s">
        <v>8315</v>
      </c>
      <c r="R3216" t="s">
        <v>8316</v>
      </c>
      <c r="S3216" s="15">
        <f>(((J3216/60)/60)/24)+DATE(1970,1,1)</f>
        <v>42382.244409722218</v>
      </c>
      <c r="T3216" s="16">
        <f>(((I3216/60)/60)/24)+DATE(1970,1,1)</f>
        <v>42396.041666666672</v>
      </c>
      <c r="U3216" s="19">
        <f>YEAR(S:S)</f>
        <v>2016</v>
      </c>
    </row>
    <row r="3217" spans="1:21" ht="48" x14ac:dyDescent="0.2">
      <c r="A3217">
        <v>3314</v>
      </c>
      <c r="B3217" s="3" t="s">
        <v>3314</v>
      </c>
      <c r="C3217" s="3" t="s">
        <v>7424</v>
      </c>
      <c r="D3217" s="6">
        <v>800</v>
      </c>
      <c r="E3217" s="8">
        <v>1686</v>
      </c>
      <c r="F3217" t="s">
        <v>8218</v>
      </c>
      <c r="G3217" t="s">
        <v>8224</v>
      </c>
      <c r="H3217" t="s">
        <v>8246</v>
      </c>
      <c r="I3217">
        <v>1431115500</v>
      </c>
      <c r="J3217">
        <v>1428733511</v>
      </c>
      <c r="K3217" t="b">
        <v>0</v>
      </c>
      <c r="L3217">
        <v>58</v>
      </c>
      <c r="M3217" t="b">
        <v>1</v>
      </c>
      <c r="N3217" t="s">
        <v>8269</v>
      </c>
      <c r="O3217">
        <f>ROUND(E3217/D3217*100,0)</f>
        <v>211</v>
      </c>
      <c r="P3217">
        <f>IFERROR(ROUND(E3217/L3217,2),0)</f>
        <v>29.07</v>
      </c>
      <c r="Q3217" s="10" t="s">
        <v>8315</v>
      </c>
      <c r="R3217" t="s">
        <v>8316</v>
      </c>
      <c r="S3217" s="15">
        <f>(((J3217/60)/60)/24)+DATE(1970,1,1)</f>
        <v>42105.267488425925</v>
      </c>
      <c r="T3217" s="16">
        <f>(((I3217/60)/60)/24)+DATE(1970,1,1)</f>
        <v>42132.836805555555</v>
      </c>
      <c r="U3217" s="19">
        <f>YEAR(S:S)</f>
        <v>2015</v>
      </c>
    </row>
    <row r="3218" spans="1:21" ht="48" x14ac:dyDescent="0.2">
      <c r="A3218">
        <v>3315</v>
      </c>
      <c r="B3218" s="3" t="s">
        <v>3315</v>
      </c>
      <c r="C3218" s="3" t="s">
        <v>7425</v>
      </c>
      <c r="D3218" s="6">
        <v>4000</v>
      </c>
      <c r="E3218" s="8">
        <v>4400</v>
      </c>
      <c r="F3218" t="s">
        <v>8218</v>
      </c>
      <c r="G3218" t="s">
        <v>8224</v>
      </c>
      <c r="H3218" t="s">
        <v>8246</v>
      </c>
      <c r="I3218">
        <v>1462519041</v>
      </c>
      <c r="J3218">
        <v>1459927041</v>
      </c>
      <c r="K3218" t="b">
        <v>0</v>
      </c>
      <c r="L3218">
        <v>89</v>
      </c>
      <c r="M3218" t="b">
        <v>1</v>
      </c>
      <c r="N3218" t="s">
        <v>8269</v>
      </c>
      <c r="O3218">
        <f>ROUND(E3218/D3218*100,0)</f>
        <v>110</v>
      </c>
      <c r="P3218">
        <f>IFERROR(ROUND(E3218/L3218,2),0)</f>
        <v>49.44</v>
      </c>
      <c r="Q3218" s="10" t="s">
        <v>8315</v>
      </c>
      <c r="R3218" t="s">
        <v>8316</v>
      </c>
      <c r="S3218" s="15">
        <f>(((J3218/60)/60)/24)+DATE(1970,1,1)</f>
        <v>42466.303715277783</v>
      </c>
      <c r="T3218" s="16">
        <f>(((I3218/60)/60)/24)+DATE(1970,1,1)</f>
        <v>42496.303715277783</v>
      </c>
      <c r="U3218" s="19">
        <f>YEAR(S:S)</f>
        <v>2016</v>
      </c>
    </row>
    <row r="3219" spans="1:21" ht="80" x14ac:dyDescent="0.2">
      <c r="A3219">
        <v>3316</v>
      </c>
      <c r="B3219" s="3" t="s">
        <v>3316</v>
      </c>
      <c r="C3219" s="3" t="s">
        <v>7426</v>
      </c>
      <c r="D3219" s="6">
        <v>11737</v>
      </c>
      <c r="E3219" s="8">
        <v>11747.18</v>
      </c>
      <c r="F3219" t="s">
        <v>8218</v>
      </c>
      <c r="G3219" t="s">
        <v>8223</v>
      </c>
      <c r="H3219" t="s">
        <v>8245</v>
      </c>
      <c r="I3219">
        <v>1407506040</v>
      </c>
      <c r="J3219">
        <v>1404680075</v>
      </c>
      <c r="K3219" t="b">
        <v>0</v>
      </c>
      <c r="L3219">
        <v>125</v>
      </c>
      <c r="M3219" t="b">
        <v>1</v>
      </c>
      <c r="N3219" t="s">
        <v>8269</v>
      </c>
      <c r="O3219">
        <f>ROUND(E3219/D3219*100,0)</f>
        <v>100</v>
      </c>
      <c r="P3219">
        <f>IFERROR(ROUND(E3219/L3219,2),0)</f>
        <v>93.98</v>
      </c>
      <c r="Q3219" s="10" t="s">
        <v>8315</v>
      </c>
      <c r="R3219" t="s">
        <v>8316</v>
      </c>
      <c r="S3219" s="15">
        <f>(((J3219/60)/60)/24)+DATE(1970,1,1)</f>
        <v>41826.871238425927</v>
      </c>
      <c r="T3219" s="16">
        <f>(((I3219/60)/60)/24)+DATE(1970,1,1)</f>
        <v>41859.57916666667</v>
      </c>
      <c r="U3219" s="19">
        <f>YEAR(S:S)</f>
        <v>2014</v>
      </c>
    </row>
    <row r="3220" spans="1:21" ht="48" x14ac:dyDescent="0.2">
      <c r="A3220">
        <v>3317</v>
      </c>
      <c r="B3220" s="3" t="s">
        <v>3317</v>
      </c>
      <c r="C3220" s="3" t="s">
        <v>7427</v>
      </c>
      <c r="D3220" s="6">
        <v>1050</v>
      </c>
      <c r="E3220" s="8">
        <v>1115</v>
      </c>
      <c r="F3220" t="s">
        <v>8218</v>
      </c>
      <c r="G3220" t="s">
        <v>8223</v>
      </c>
      <c r="H3220" t="s">
        <v>8245</v>
      </c>
      <c r="I3220">
        <v>1465347424</v>
      </c>
      <c r="J3220">
        <v>1462755424</v>
      </c>
      <c r="K3220" t="b">
        <v>0</v>
      </c>
      <c r="L3220">
        <v>18</v>
      </c>
      <c r="M3220" t="b">
        <v>1</v>
      </c>
      <c r="N3220" t="s">
        <v>8269</v>
      </c>
      <c r="O3220">
        <f>ROUND(E3220/D3220*100,0)</f>
        <v>106</v>
      </c>
      <c r="P3220">
        <f>IFERROR(ROUND(E3220/L3220,2),0)</f>
        <v>61.94</v>
      </c>
      <c r="Q3220" s="10" t="s">
        <v>8315</v>
      </c>
      <c r="R3220" t="s">
        <v>8316</v>
      </c>
      <c r="S3220" s="15">
        <f>(((J3220/60)/60)/24)+DATE(1970,1,1)</f>
        <v>42499.039629629624</v>
      </c>
      <c r="T3220" s="16">
        <f>(((I3220/60)/60)/24)+DATE(1970,1,1)</f>
        <v>42529.039629629624</v>
      </c>
      <c r="U3220" s="19">
        <f>YEAR(S:S)</f>
        <v>2016</v>
      </c>
    </row>
    <row r="3221" spans="1:21" ht="32" x14ac:dyDescent="0.2">
      <c r="A3221">
        <v>3318</v>
      </c>
      <c r="B3221" s="3" t="s">
        <v>3318</v>
      </c>
      <c r="C3221" s="3" t="s">
        <v>7428</v>
      </c>
      <c r="D3221" s="6">
        <v>2000</v>
      </c>
      <c r="E3221" s="8">
        <v>2512</v>
      </c>
      <c r="F3221" t="s">
        <v>8218</v>
      </c>
      <c r="G3221" t="s">
        <v>8228</v>
      </c>
      <c r="H3221" t="s">
        <v>8250</v>
      </c>
      <c r="I3221">
        <v>1460341800</v>
      </c>
      <c r="J3221">
        <v>1456902893</v>
      </c>
      <c r="K3221" t="b">
        <v>0</v>
      </c>
      <c r="L3221">
        <v>32</v>
      </c>
      <c r="M3221" t="b">
        <v>1</v>
      </c>
      <c r="N3221" t="s">
        <v>8269</v>
      </c>
      <c r="O3221">
        <f>ROUND(E3221/D3221*100,0)</f>
        <v>126</v>
      </c>
      <c r="P3221">
        <f>IFERROR(ROUND(E3221/L3221,2),0)</f>
        <v>78.5</v>
      </c>
      <c r="Q3221" s="10" t="s">
        <v>8315</v>
      </c>
      <c r="R3221" t="s">
        <v>8316</v>
      </c>
      <c r="S3221" s="15">
        <f>(((J3221/60)/60)/24)+DATE(1970,1,1)</f>
        <v>42431.302002314813</v>
      </c>
      <c r="T3221" s="16">
        <f>(((I3221/60)/60)/24)+DATE(1970,1,1)</f>
        <v>42471.104166666672</v>
      </c>
      <c r="U3221" s="19">
        <f>YEAR(S:S)</f>
        <v>2016</v>
      </c>
    </row>
    <row r="3222" spans="1:21" ht="48" x14ac:dyDescent="0.2">
      <c r="A3222">
        <v>3319</v>
      </c>
      <c r="B3222" s="3" t="s">
        <v>3319</v>
      </c>
      <c r="C3222" s="3" t="s">
        <v>7429</v>
      </c>
      <c r="D3222" s="6">
        <v>500</v>
      </c>
      <c r="E3222" s="8">
        <v>540</v>
      </c>
      <c r="F3222" t="s">
        <v>8218</v>
      </c>
      <c r="G3222" t="s">
        <v>8224</v>
      </c>
      <c r="H3222" t="s">
        <v>8246</v>
      </c>
      <c r="I3222">
        <v>1422712986</v>
      </c>
      <c r="J3222">
        <v>1418824986</v>
      </c>
      <c r="K3222" t="b">
        <v>0</v>
      </c>
      <c r="L3222">
        <v>16</v>
      </c>
      <c r="M3222" t="b">
        <v>1</v>
      </c>
      <c r="N3222" t="s">
        <v>8269</v>
      </c>
      <c r="O3222">
        <f>ROUND(E3222/D3222*100,0)</f>
        <v>108</v>
      </c>
      <c r="P3222">
        <f>IFERROR(ROUND(E3222/L3222,2),0)</f>
        <v>33.75</v>
      </c>
      <c r="Q3222" s="10" t="s">
        <v>8315</v>
      </c>
      <c r="R3222" t="s">
        <v>8316</v>
      </c>
      <c r="S3222" s="15">
        <f>(((J3222/60)/60)/24)+DATE(1970,1,1)</f>
        <v>41990.585486111115</v>
      </c>
      <c r="T3222" s="16">
        <f>(((I3222/60)/60)/24)+DATE(1970,1,1)</f>
        <v>42035.585486111115</v>
      </c>
      <c r="U3222" s="19">
        <f>YEAR(S:S)</f>
        <v>2014</v>
      </c>
    </row>
    <row r="3223" spans="1:21" ht="48" x14ac:dyDescent="0.2">
      <c r="A3223">
        <v>3320</v>
      </c>
      <c r="B3223" s="3" t="s">
        <v>3320</v>
      </c>
      <c r="C3223" s="3" t="s">
        <v>7430</v>
      </c>
      <c r="D3223" s="6">
        <v>2500</v>
      </c>
      <c r="E3223" s="8">
        <v>2525</v>
      </c>
      <c r="F3223" t="s">
        <v>8218</v>
      </c>
      <c r="G3223" t="s">
        <v>8223</v>
      </c>
      <c r="H3223" t="s">
        <v>8245</v>
      </c>
      <c r="I3223">
        <v>1466557557</v>
      </c>
      <c r="J3223">
        <v>1463965557</v>
      </c>
      <c r="K3223" t="b">
        <v>0</v>
      </c>
      <c r="L3223">
        <v>38</v>
      </c>
      <c r="M3223" t="b">
        <v>1</v>
      </c>
      <c r="N3223" t="s">
        <v>8269</v>
      </c>
      <c r="O3223">
        <f>ROUND(E3223/D3223*100,0)</f>
        <v>101</v>
      </c>
      <c r="P3223">
        <f>IFERROR(ROUND(E3223/L3223,2),0)</f>
        <v>66.45</v>
      </c>
      <c r="Q3223" s="10" t="s">
        <v>8315</v>
      </c>
      <c r="R3223" t="s">
        <v>8316</v>
      </c>
      <c r="S3223" s="15">
        <f>(((J3223/60)/60)/24)+DATE(1970,1,1)</f>
        <v>42513.045798611114</v>
      </c>
      <c r="T3223" s="16">
        <f>(((I3223/60)/60)/24)+DATE(1970,1,1)</f>
        <v>42543.045798611114</v>
      </c>
      <c r="U3223" s="19">
        <f>YEAR(S:S)</f>
        <v>2016</v>
      </c>
    </row>
    <row r="3224" spans="1:21" ht="48" x14ac:dyDescent="0.2">
      <c r="A3224">
        <v>3321</v>
      </c>
      <c r="B3224" s="3" t="s">
        <v>3321</v>
      </c>
      <c r="C3224" s="3" t="s">
        <v>7431</v>
      </c>
      <c r="D3224" s="6">
        <v>500</v>
      </c>
      <c r="E3224" s="8">
        <v>537</v>
      </c>
      <c r="F3224" t="s">
        <v>8218</v>
      </c>
      <c r="G3224" t="s">
        <v>8223</v>
      </c>
      <c r="H3224" t="s">
        <v>8245</v>
      </c>
      <c r="I3224">
        <v>1413431940</v>
      </c>
      <c r="J3224">
        <v>1412216665</v>
      </c>
      <c r="K3224" t="b">
        <v>0</v>
      </c>
      <c r="L3224">
        <v>15</v>
      </c>
      <c r="M3224" t="b">
        <v>1</v>
      </c>
      <c r="N3224" t="s">
        <v>8269</v>
      </c>
      <c r="O3224">
        <f>ROUND(E3224/D3224*100,0)</f>
        <v>107</v>
      </c>
      <c r="P3224">
        <f>IFERROR(ROUND(E3224/L3224,2),0)</f>
        <v>35.799999999999997</v>
      </c>
      <c r="Q3224" s="10" t="s">
        <v>8315</v>
      </c>
      <c r="R3224" t="s">
        <v>8316</v>
      </c>
      <c r="S3224" s="15">
        <f>(((J3224/60)/60)/24)+DATE(1970,1,1)</f>
        <v>41914.100289351853</v>
      </c>
      <c r="T3224" s="16">
        <f>(((I3224/60)/60)/24)+DATE(1970,1,1)</f>
        <v>41928.165972222225</v>
      </c>
      <c r="U3224" s="19">
        <f>YEAR(S:S)</f>
        <v>2014</v>
      </c>
    </row>
    <row r="3225" spans="1:21" ht="48" x14ac:dyDescent="0.2">
      <c r="A3225">
        <v>3322</v>
      </c>
      <c r="B3225" s="3" t="s">
        <v>3322</v>
      </c>
      <c r="C3225" s="3" t="s">
        <v>7432</v>
      </c>
      <c r="D3225" s="6">
        <v>3300</v>
      </c>
      <c r="E3225" s="8">
        <v>3350</v>
      </c>
      <c r="F3225" t="s">
        <v>8218</v>
      </c>
      <c r="G3225" t="s">
        <v>8223</v>
      </c>
      <c r="H3225" t="s">
        <v>8245</v>
      </c>
      <c r="I3225">
        <v>1466567700</v>
      </c>
      <c r="J3225">
        <v>1464653696</v>
      </c>
      <c r="K3225" t="b">
        <v>0</v>
      </c>
      <c r="L3225">
        <v>23</v>
      </c>
      <c r="M3225" t="b">
        <v>1</v>
      </c>
      <c r="N3225" t="s">
        <v>8269</v>
      </c>
      <c r="O3225">
        <f>ROUND(E3225/D3225*100,0)</f>
        <v>102</v>
      </c>
      <c r="P3225">
        <f>IFERROR(ROUND(E3225/L3225,2),0)</f>
        <v>145.65</v>
      </c>
      <c r="Q3225" s="10" t="s">
        <v>8315</v>
      </c>
      <c r="R3225" t="s">
        <v>8316</v>
      </c>
      <c r="S3225" s="15">
        <f>(((J3225/60)/60)/24)+DATE(1970,1,1)</f>
        <v>42521.010370370372</v>
      </c>
      <c r="T3225" s="16">
        <f>(((I3225/60)/60)/24)+DATE(1970,1,1)</f>
        <v>42543.163194444445</v>
      </c>
      <c r="U3225" s="19">
        <f>YEAR(S:S)</f>
        <v>2016</v>
      </c>
    </row>
    <row r="3226" spans="1:21" ht="48" x14ac:dyDescent="0.2">
      <c r="A3226">
        <v>3323</v>
      </c>
      <c r="B3226" s="3" t="s">
        <v>3323</v>
      </c>
      <c r="C3226" s="3" t="s">
        <v>7433</v>
      </c>
      <c r="D3226" s="6">
        <v>1000</v>
      </c>
      <c r="E3226" s="8">
        <v>1259</v>
      </c>
      <c r="F3226" t="s">
        <v>8218</v>
      </c>
      <c r="G3226" t="s">
        <v>8224</v>
      </c>
      <c r="H3226" t="s">
        <v>8246</v>
      </c>
      <c r="I3226">
        <v>1474793208</v>
      </c>
      <c r="J3226">
        <v>1472201208</v>
      </c>
      <c r="K3226" t="b">
        <v>0</v>
      </c>
      <c r="L3226">
        <v>49</v>
      </c>
      <c r="M3226" t="b">
        <v>1</v>
      </c>
      <c r="N3226" t="s">
        <v>8269</v>
      </c>
      <c r="O3226">
        <f>ROUND(E3226/D3226*100,0)</f>
        <v>126</v>
      </c>
      <c r="P3226">
        <f>IFERROR(ROUND(E3226/L3226,2),0)</f>
        <v>25.69</v>
      </c>
      <c r="Q3226" s="10" t="s">
        <v>8315</v>
      </c>
      <c r="R3226" t="s">
        <v>8316</v>
      </c>
      <c r="S3226" s="15">
        <f>(((J3226/60)/60)/24)+DATE(1970,1,1)</f>
        <v>42608.36583333333</v>
      </c>
      <c r="T3226" s="16">
        <f>(((I3226/60)/60)/24)+DATE(1970,1,1)</f>
        <v>42638.36583333333</v>
      </c>
      <c r="U3226" s="19">
        <f>YEAR(S:S)</f>
        <v>2016</v>
      </c>
    </row>
    <row r="3227" spans="1:21" ht="32" x14ac:dyDescent="0.2">
      <c r="A3227">
        <v>3324</v>
      </c>
      <c r="B3227" s="3" t="s">
        <v>3324</v>
      </c>
      <c r="C3227" s="3" t="s">
        <v>7434</v>
      </c>
      <c r="D3227" s="6">
        <v>1500</v>
      </c>
      <c r="E3227" s="8">
        <v>1525</v>
      </c>
      <c r="F3227" t="s">
        <v>8218</v>
      </c>
      <c r="G3227" t="s">
        <v>8240</v>
      </c>
      <c r="H3227" t="s">
        <v>8248</v>
      </c>
      <c r="I3227">
        <v>1465135190</v>
      </c>
      <c r="J3227">
        <v>1463925590</v>
      </c>
      <c r="K3227" t="b">
        <v>0</v>
      </c>
      <c r="L3227">
        <v>10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152.5</v>
      </c>
      <c r="Q3227" s="10" t="s">
        <v>8315</v>
      </c>
      <c r="R3227" t="s">
        <v>8316</v>
      </c>
      <c r="S3227" s="15">
        <f>(((J3227/60)/60)/24)+DATE(1970,1,1)</f>
        <v>42512.58321759259</v>
      </c>
      <c r="T3227" s="16">
        <f>(((I3227/60)/60)/24)+DATE(1970,1,1)</f>
        <v>42526.58321759259</v>
      </c>
      <c r="U3227" s="19">
        <f>YEAR(S:S)</f>
        <v>2016</v>
      </c>
    </row>
    <row r="3228" spans="1:21" ht="48" x14ac:dyDescent="0.2">
      <c r="A3228">
        <v>3325</v>
      </c>
      <c r="B3228" s="3" t="s">
        <v>3325</v>
      </c>
      <c r="C3228" s="3" t="s">
        <v>7435</v>
      </c>
      <c r="D3228" s="6">
        <v>400</v>
      </c>
      <c r="E3228" s="8">
        <v>450</v>
      </c>
      <c r="F3228" t="s">
        <v>8218</v>
      </c>
      <c r="G3228" t="s">
        <v>8224</v>
      </c>
      <c r="H3228" t="s">
        <v>8246</v>
      </c>
      <c r="I3228">
        <v>1428256277</v>
      </c>
      <c r="J3228">
        <v>1425235877</v>
      </c>
      <c r="K3228" t="b">
        <v>0</v>
      </c>
      <c r="L3228">
        <v>15</v>
      </c>
      <c r="M3228" t="b">
        <v>1</v>
      </c>
      <c r="N3228" t="s">
        <v>8269</v>
      </c>
      <c r="O3228">
        <f>ROUND(E3228/D3228*100,0)</f>
        <v>113</v>
      </c>
      <c r="P3228">
        <f>IFERROR(ROUND(E3228/L3228,2),0)</f>
        <v>30</v>
      </c>
      <c r="Q3228" s="10" t="s">
        <v>8315</v>
      </c>
      <c r="R3228" t="s">
        <v>8316</v>
      </c>
      <c r="S3228" s="15">
        <f>(((J3228/60)/60)/24)+DATE(1970,1,1)</f>
        <v>42064.785613425927</v>
      </c>
      <c r="T3228" s="16">
        <f>(((I3228/60)/60)/24)+DATE(1970,1,1)</f>
        <v>42099.743946759263</v>
      </c>
      <c r="U3228" s="19">
        <f>YEAR(S:S)</f>
        <v>2015</v>
      </c>
    </row>
    <row r="3229" spans="1:21" ht="48" x14ac:dyDescent="0.2">
      <c r="A3229">
        <v>3326</v>
      </c>
      <c r="B3229" s="3" t="s">
        <v>3326</v>
      </c>
      <c r="C3229" s="3" t="s">
        <v>7436</v>
      </c>
      <c r="D3229" s="6">
        <v>8000</v>
      </c>
      <c r="E3229" s="8">
        <v>8110</v>
      </c>
      <c r="F3229" t="s">
        <v>8218</v>
      </c>
      <c r="G3229" t="s">
        <v>8223</v>
      </c>
      <c r="H3229" t="s">
        <v>8245</v>
      </c>
      <c r="I3229">
        <v>1425830905</v>
      </c>
      <c r="J3229">
        <v>1423242505</v>
      </c>
      <c r="K3229" t="b">
        <v>0</v>
      </c>
      <c r="L3229">
        <v>57</v>
      </c>
      <c r="M3229" t="b">
        <v>1</v>
      </c>
      <c r="N3229" t="s">
        <v>8269</v>
      </c>
      <c r="O3229">
        <f>ROUND(E3229/D3229*100,0)</f>
        <v>101</v>
      </c>
      <c r="P3229">
        <f>IFERROR(ROUND(E3229/L3229,2),0)</f>
        <v>142.28</v>
      </c>
      <c r="Q3229" s="10" t="s">
        <v>8315</v>
      </c>
      <c r="R3229" t="s">
        <v>8316</v>
      </c>
      <c r="S3229" s="15">
        <f>(((J3229/60)/60)/24)+DATE(1970,1,1)</f>
        <v>42041.714178240742</v>
      </c>
      <c r="T3229" s="16">
        <f>(((I3229/60)/60)/24)+DATE(1970,1,1)</f>
        <v>42071.67251157407</v>
      </c>
      <c r="U3229" s="19">
        <f>YEAR(S:S)</f>
        <v>2015</v>
      </c>
    </row>
    <row r="3230" spans="1:21" ht="48" x14ac:dyDescent="0.2">
      <c r="A3230">
        <v>3327</v>
      </c>
      <c r="B3230" s="3" t="s">
        <v>3327</v>
      </c>
      <c r="C3230" s="3" t="s">
        <v>7437</v>
      </c>
      <c r="D3230" s="6">
        <v>800</v>
      </c>
      <c r="E3230" s="8">
        <v>810</v>
      </c>
      <c r="F3230" t="s">
        <v>8218</v>
      </c>
      <c r="G3230" t="s">
        <v>8224</v>
      </c>
      <c r="H3230" t="s">
        <v>8246</v>
      </c>
      <c r="I3230">
        <v>1462697966</v>
      </c>
      <c r="J3230">
        <v>1460105966</v>
      </c>
      <c r="K3230" t="b">
        <v>0</v>
      </c>
      <c r="L3230">
        <v>33</v>
      </c>
      <c r="M3230" t="b">
        <v>1</v>
      </c>
      <c r="N3230" t="s">
        <v>8269</v>
      </c>
      <c r="O3230">
        <f>ROUND(E3230/D3230*100,0)</f>
        <v>101</v>
      </c>
      <c r="P3230">
        <f>IFERROR(ROUND(E3230/L3230,2),0)</f>
        <v>24.55</v>
      </c>
      <c r="Q3230" s="10" t="s">
        <v>8315</v>
      </c>
      <c r="R3230" t="s">
        <v>8316</v>
      </c>
      <c r="S3230" s="15">
        <f>(((J3230/60)/60)/24)+DATE(1970,1,1)</f>
        <v>42468.374606481477</v>
      </c>
      <c r="T3230" s="16">
        <f>(((I3230/60)/60)/24)+DATE(1970,1,1)</f>
        <v>42498.374606481477</v>
      </c>
      <c r="U3230" s="19">
        <f>YEAR(S:S)</f>
        <v>2016</v>
      </c>
    </row>
    <row r="3231" spans="1:21" ht="48" x14ac:dyDescent="0.2">
      <c r="A3231">
        <v>3328</v>
      </c>
      <c r="B3231" s="3" t="s">
        <v>3328</v>
      </c>
      <c r="C3231" s="3" t="s">
        <v>7438</v>
      </c>
      <c r="D3231" s="6">
        <v>1800</v>
      </c>
      <c r="E3231" s="8">
        <v>2635</v>
      </c>
      <c r="F3231" t="s">
        <v>8218</v>
      </c>
      <c r="G3231" t="s">
        <v>8223</v>
      </c>
      <c r="H3231" t="s">
        <v>8245</v>
      </c>
      <c r="I3231">
        <v>1404522000</v>
      </c>
      <c r="J3231">
        <v>1404308883</v>
      </c>
      <c r="K3231" t="b">
        <v>0</v>
      </c>
      <c r="L3231">
        <v>9</v>
      </c>
      <c r="M3231" t="b">
        <v>1</v>
      </c>
      <c r="N3231" t="s">
        <v>8269</v>
      </c>
      <c r="O3231">
        <f>ROUND(E3231/D3231*100,0)</f>
        <v>146</v>
      </c>
      <c r="P3231">
        <f>IFERROR(ROUND(E3231/L3231,2),0)</f>
        <v>292.77999999999997</v>
      </c>
      <c r="Q3231" s="10" t="s">
        <v>8315</v>
      </c>
      <c r="R3231" t="s">
        <v>8316</v>
      </c>
      <c r="S3231" s="15">
        <f>(((J3231/60)/60)/24)+DATE(1970,1,1)</f>
        <v>41822.57503472222</v>
      </c>
      <c r="T3231" s="16">
        <f>(((I3231/60)/60)/24)+DATE(1970,1,1)</f>
        <v>41825.041666666664</v>
      </c>
      <c r="U3231" s="19">
        <f>YEAR(S:S)</f>
        <v>2014</v>
      </c>
    </row>
    <row r="3232" spans="1:21" ht="48" x14ac:dyDescent="0.2">
      <c r="A3232">
        <v>3329</v>
      </c>
      <c r="B3232" s="3" t="s">
        <v>3329</v>
      </c>
      <c r="C3232" s="3" t="s">
        <v>7439</v>
      </c>
      <c r="D3232" s="6">
        <v>1000</v>
      </c>
      <c r="E3232" s="8">
        <v>1168</v>
      </c>
      <c r="F3232" t="s">
        <v>8218</v>
      </c>
      <c r="G3232" t="s">
        <v>8224</v>
      </c>
      <c r="H3232" t="s">
        <v>8246</v>
      </c>
      <c r="I3232">
        <v>1406502000</v>
      </c>
      <c r="J3232">
        <v>1405583108</v>
      </c>
      <c r="K3232" t="b">
        <v>0</v>
      </c>
      <c r="L3232">
        <v>26</v>
      </c>
      <c r="M3232" t="b">
        <v>1</v>
      </c>
      <c r="N3232" t="s">
        <v>8269</v>
      </c>
      <c r="O3232">
        <f>ROUND(E3232/D3232*100,0)</f>
        <v>117</v>
      </c>
      <c r="P3232">
        <f>IFERROR(ROUND(E3232/L3232,2),0)</f>
        <v>44.92</v>
      </c>
      <c r="Q3232" s="10" t="s">
        <v>8315</v>
      </c>
      <c r="R3232" t="s">
        <v>8316</v>
      </c>
      <c r="S3232" s="15">
        <f>(((J3232/60)/60)/24)+DATE(1970,1,1)</f>
        <v>41837.323009259257</v>
      </c>
      <c r="T3232" s="16">
        <f>(((I3232/60)/60)/24)+DATE(1970,1,1)</f>
        <v>41847.958333333336</v>
      </c>
      <c r="U3232" s="19">
        <f>YEAR(S:S)</f>
        <v>2014</v>
      </c>
    </row>
    <row r="3233" spans="1:21" ht="48" x14ac:dyDescent="0.2">
      <c r="A3233">
        <v>3330</v>
      </c>
      <c r="B3233" s="3" t="s">
        <v>3330</v>
      </c>
      <c r="C3233" s="3" t="s">
        <v>7440</v>
      </c>
      <c r="D3233" s="6">
        <v>1500</v>
      </c>
      <c r="E3233" s="8">
        <v>1594</v>
      </c>
      <c r="F3233" t="s">
        <v>8218</v>
      </c>
      <c r="G3233" t="s">
        <v>8224</v>
      </c>
      <c r="H3233" t="s">
        <v>8246</v>
      </c>
      <c r="I3233">
        <v>1427919468</v>
      </c>
      <c r="J3233">
        <v>1425331068</v>
      </c>
      <c r="K3233" t="b">
        <v>0</v>
      </c>
      <c r="L3233">
        <v>69</v>
      </c>
      <c r="M3233" t="b">
        <v>1</v>
      </c>
      <c r="N3233" t="s">
        <v>8269</v>
      </c>
      <c r="O3233">
        <f>ROUND(E3233/D3233*100,0)</f>
        <v>106</v>
      </c>
      <c r="P3233">
        <f>IFERROR(ROUND(E3233/L3233,2),0)</f>
        <v>23.1</v>
      </c>
      <c r="Q3233" s="10" t="s">
        <v>8315</v>
      </c>
      <c r="R3233" t="s">
        <v>8316</v>
      </c>
      <c r="S3233" s="15">
        <f>(((J3233/60)/60)/24)+DATE(1970,1,1)</f>
        <v>42065.887361111112</v>
      </c>
      <c r="T3233" s="16">
        <f>(((I3233/60)/60)/24)+DATE(1970,1,1)</f>
        <v>42095.845694444448</v>
      </c>
      <c r="U3233" s="19">
        <f>YEAR(S:S)</f>
        <v>2015</v>
      </c>
    </row>
    <row r="3234" spans="1:21" ht="48" x14ac:dyDescent="0.2">
      <c r="A3234">
        <v>3331</v>
      </c>
      <c r="B3234" s="3" t="s">
        <v>3331</v>
      </c>
      <c r="C3234" s="3" t="s">
        <v>7441</v>
      </c>
      <c r="D3234" s="6">
        <v>5000</v>
      </c>
      <c r="E3234" s="8">
        <v>5226</v>
      </c>
      <c r="F3234" t="s">
        <v>8218</v>
      </c>
      <c r="G3234" t="s">
        <v>8223</v>
      </c>
      <c r="H3234" t="s">
        <v>8245</v>
      </c>
      <c r="I3234">
        <v>1444149886</v>
      </c>
      <c r="J3234">
        <v>1441125886</v>
      </c>
      <c r="K3234" t="b">
        <v>0</v>
      </c>
      <c r="L3234">
        <v>65</v>
      </c>
      <c r="M3234" t="b">
        <v>1</v>
      </c>
      <c r="N3234" t="s">
        <v>8269</v>
      </c>
      <c r="O3234">
        <f>ROUND(E3234/D3234*100,0)</f>
        <v>105</v>
      </c>
      <c r="P3234">
        <f>IFERROR(ROUND(E3234/L3234,2),0)</f>
        <v>80.400000000000006</v>
      </c>
      <c r="Q3234" s="10" t="s">
        <v>8315</v>
      </c>
      <c r="R3234" t="s">
        <v>8316</v>
      </c>
      <c r="S3234" s="15">
        <f>(((J3234/60)/60)/24)+DATE(1970,1,1)</f>
        <v>42248.697754629626</v>
      </c>
      <c r="T3234" s="16">
        <f>(((I3234/60)/60)/24)+DATE(1970,1,1)</f>
        <v>42283.697754629626</v>
      </c>
      <c r="U3234" s="19">
        <f>YEAR(S:S)</f>
        <v>2015</v>
      </c>
    </row>
    <row r="3235" spans="1:21" ht="48" x14ac:dyDescent="0.2">
      <c r="A3235">
        <v>3332</v>
      </c>
      <c r="B3235" s="3" t="s">
        <v>3332</v>
      </c>
      <c r="C3235" s="3" t="s">
        <v>7442</v>
      </c>
      <c r="D3235" s="6">
        <v>6000</v>
      </c>
      <c r="E3235" s="8">
        <v>6000</v>
      </c>
      <c r="F3235" t="s">
        <v>8218</v>
      </c>
      <c r="G3235" t="s">
        <v>8223</v>
      </c>
      <c r="H3235" t="s">
        <v>8245</v>
      </c>
      <c r="I3235">
        <v>1405802330</v>
      </c>
      <c r="J3235">
        <v>1403210330</v>
      </c>
      <c r="K3235" t="b">
        <v>0</v>
      </c>
      <c r="L3235">
        <v>83</v>
      </c>
      <c r="M3235" t="b">
        <v>1</v>
      </c>
      <c r="N3235" t="s">
        <v>8269</v>
      </c>
      <c r="O3235">
        <f>ROUND(E3235/D3235*100,0)</f>
        <v>100</v>
      </c>
      <c r="P3235">
        <f>IFERROR(ROUND(E3235/L3235,2),0)</f>
        <v>72.290000000000006</v>
      </c>
      <c r="Q3235" s="10" t="s">
        <v>8315</v>
      </c>
      <c r="R3235" t="s">
        <v>8316</v>
      </c>
      <c r="S3235" s="15">
        <f>(((J3235/60)/60)/24)+DATE(1970,1,1)</f>
        <v>41809.860300925924</v>
      </c>
      <c r="T3235" s="16">
        <f>(((I3235/60)/60)/24)+DATE(1970,1,1)</f>
        <v>41839.860300925924</v>
      </c>
      <c r="U3235" s="19">
        <f>YEAR(S:S)</f>
        <v>2014</v>
      </c>
    </row>
    <row r="3236" spans="1:21" ht="48" x14ac:dyDescent="0.2">
      <c r="A3236">
        <v>3333</v>
      </c>
      <c r="B3236" s="3" t="s">
        <v>3333</v>
      </c>
      <c r="C3236" s="3" t="s">
        <v>7443</v>
      </c>
      <c r="D3236" s="6">
        <v>3500</v>
      </c>
      <c r="E3236" s="8">
        <v>3660</v>
      </c>
      <c r="F3236" t="s">
        <v>8218</v>
      </c>
      <c r="G3236" t="s">
        <v>8223</v>
      </c>
      <c r="H3236" t="s">
        <v>8245</v>
      </c>
      <c r="I3236">
        <v>1434384880</v>
      </c>
      <c r="J3236">
        <v>1432484080</v>
      </c>
      <c r="K3236" t="b">
        <v>0</v>
      </c>
      <c r="L3236">
        <v>111</v>
      </c>
      <c r="M3236" t="b">
        <v>1</v>
      </c>
      <c r="N3236" t="s">
        <v>8269</v>
      </c>
      <c r="O3236">
        <f>ROUND(E3236/D3236*100,0)</f>
        <v>105</v>
      </c>
      <c r="P3236">
        <f>IFERROR(ROUND(E3236/L3236,2),0)</f>
        <v>32.97</v>
      </c>
      <c r="Q3236" s="10" t="s">
        <v>8315</v>
      </c>
      <c r="R3236" t="s">
        <v>8316</v>
      </c>
      <c r="S3236" s="15">
        <f>(((J3236/60)/60)/24)+DATE(1970,1,1)</f>
        <v>42148.676851851851</v>
      </c>
      <c r="T3236" s="16">
        <f>(((I3236/60)/60)/24)+DATE(1970,1,1)</f>
        <v>42170.676851851851</v>
      </c>
      <c r="U3236" s="19">
        <f>YEAR(S:S)</f>
        <v>2015</v>
      </c>
    </row>
    <row r="3237" spans="1:21" ht="32" x14ac:dyDescent="0.2">
      <c r="A3237">
        <v>3334</v>
      </c>
      <c r="B3237" s="3" t="s">
        <v>3334</v>
      </c>
      <c r="C3237" s="3" t="s">
        <v>7444</v>
      </c>
      <c r="D3237" s="6">
        <v>3871</v>
      </c>
      <c r="E3237" s="8">
        <v>5366</v>
      </c>
      <c r="F3237" t="s">
        <v>8218</v>
      </c>
      <c r="G3237" t="s">
        <v>8223</v>
      </c>
      <c r="H3237" t="s">
        <v>8245</v>
      </c>
      <c r="I3237">
        <v>1438259422</v>
      </c>
      <c r="J3237">
        <v>1435667422</v>
      </c>
      <c r="K3237" t="b">
        <v>0</v>
      </c>
      <c r="L3237">
        <v>46</v>
      </c>
      <c r="M3237" t="b">
        <v>1</v>
      </c>
      <c r="N3237" t="s">
        <v>8269</v>
      </c>
      <c r="O3237">
        <f>ROUND(E3237/D3237*100,0)</f>
        <v>139</v>
      </c>
      <c r="P3237">
        <f>IFERROR(ROUND(E3237/L3237,2),0)</f>
        <v>116.65</v>
      </c>
      <c r="Q3237" s="10" t="s">
        <v>8315</v>
      </c>
      <c r="R3237" t="s">
        <v>8316</v>
      </c>
      <c r="S3237" s="15">
        <f>(((J3237/60)/60)/24)+DATE(1970,1,1)</f>
        <v>42185.521087962959</v>
      </c>
      <c r="T3237" s="16">
        <f>(((I3237/60)/60)/24)+DATE(1970,1,1)</f>
        <v>42215.521087962959</v>
      </c>
      <c r="U3237" s="19">
        <f>YEAR(S:S)</f>
        <v>2015</v>
      </c>
    </row>
    <row r="3238" spans="1:21" ht="48" x14ac:dyDescent="0.2">
      <c r="A3238">
        <v>3335</v>
      </c>
      <c r="B3238" s="3" t="s">
        <v>3335</v>
      </c>
      <c r="C3238" s="3" t="s">
        <v>7445</v>
      </c>
      <c r="D3238" s="6">
        <v>5000</v>
      </c>
      <c r="E3238" s="8">
        <v>5016</v>
      </c>
      <c r="F3238" t="s">
        <v>8218</v>
      </c>
      <c r="G3238" t="s">
        <v>8224</v>
      </c>
      <c r="H3238" t="s">
        <v>8246</v>
      </c>
      <c r="I3238">
        <v>1407106800</v>
      </c>
      <c r="J3238">
        <v>1404749446</v>
      </c>
      <c r="K3238" t="b">
        <v>0</v>
      </c>
      <c r="L3238">
        <v>63</v>
      </c>
      <c r="M3238" t="b">
        <v>1</v>
      </c>
      <c r="N3238" t="s">
        <v>8269</v>
      </c>
      <c r="O3238">
        <f>ROUND(E3238/D3238*100,0)</f>
        <v>100</v>
      </c>
      <c r="P3238">
        <f>IFERROR(ROUND(E3238/L3238,2),0)</f>
        <v>79.62</v>
      </c>
      <c r="Q3238" s="10" t="s">
        <v>8315</v>
      </c>
      <c r="R3238" t="s">
        <v>8316</v>
      </c>
      <c r="S3238" s="15">
        <f>(((J3238/60)/60)/24)+DATE(1970,1,1)</f>
        <v>41827.674143518518</v>
      </c>
      <c r="T3238" s="16">
        <f>(((I3238/60)/60)/24)+DATE(1970,1,1)</f>
        <v>41854.958333333336</v>
      </c>
      <c r="U3238" s="19">
        <f>YEAR(S:S)</f>
        <v>2014</v>
      </c>
    </row>
    <row r="3239" spans="1:21" ht="48" x14ac:dyDescent="0.2">
      <c r="A3239">
        <v>3336</v>
      </c>
      <c r="B3239" s="3" t="s">
        <v>3336</v>
      </c>
      <c r="C3239" s="3" t="s">
        <v>7446</v>
      </c>
      <c r="D3239" s="6">
        <v>250</v>
      </c>
      <c r="E3239" s="8">
        <v>250</v>
      </c>
      <c r="F3239" t="s">
        <v>8218</v>
      </c>
      <c r="G3239" t="s">
        <v>8224</v>
      </c>
      <c r="H3239" t="s">
        <v>8246</v>
      </c>
      <c r="I3239">
        <v>1459845246</v>
      </c>
      <c r="J3239">
        <v>1457429646</v>
      </c>
      <c r="K3239" t="b">
        <v>0</v>
      </c>
      <c r="L3239">
        <v>9</v>
      </c>
      <c r="M3239" t="b">
        <v>1</v>
      </c>
      <c r="N3239" t="s">
        <v>8269</v>
      </c>
      <c r="O3239">
        <f>ROUND(E3239/D3239*100,0)</f>
        <v>100</v>
      </c>
      <c r="P3239">
        <f>IFERROR(ROUND(E3239/L3239,2),0)</f>
        <v>27.78</v>
      </c>
      <c r="Q3239" s="10" t="s">
        <v>8315</v>
      </c>
      <c r="R3239" t="s">
        <v>8316</v>
      </c>
      <c r="S3239" s="15">
        <f>(((J3239/60)/60)/24)+DATE(1970,1,1)</f>
        <v>42437.398680555561</v>
      </c>
      <c r="T3239" s="16">
        <f>(((I3239/60)/60)/24)+DATE(1970,1,1)</f>
        <v>42465.35701388889</v>
      </c>
      <c r="U3239" s="19">
        <f>YEAR(S:S)</f>
        <v>2016</v>
      </c>
    </row>
    <row r="3240" spans="1:21" ht="48" x14ac:dyDescent="0.2">
      <c r="A3240">
        <v>3337</v>
      </c>
      <c r="B3240" s="3" t="s">
        <v>3337</v>
      </c>
      <c r="C3240" s="3" t="s">
        <v>7447</v>
      </c>
      <c r="D3240" s="6">
        <v>2500</v>
      </c>
      <c r="E3240" s="8">
        <v>2755</v>
      </c>
      <c r="F3240" t="s">
        <v>8218</v>
      </c>
      <c r="G3240" t="s">
        <v>8224</v>
      </c>
      <c r="H3240" t="s">
        <v>8246</v>
      </c>
      <c r="I3240">
        <v>1412974800</v>
      </c>
      <c r="J3240">
        <v>1411109167</v>
      </c>
      <c r="K3240" t="b">
        <v>0</v>
      </c>
      <c r="L3240">
        <v>34</v>
      </c>
      <c r="M3240" t="b">
        <v>1</v>
      </c>
      <c r="N3240" t="s">
        <v>8269</v>
      </c>
      <c r="O3240">
        <f>ROUND(E3240/D3240*100,0)</f>
        <v>110</v>
      </c>
      <c r="P3240">
        <f>IFERROR(ROUND(E3240/L3240,2),0)</f>
        <v>81.03</v>
      </c>
      <c r="Q3240" s="10" t="s">
        <v>8315</v>
      </c>
      <c r="R3240" t="s">
        <v>8316</v>
      </c>
      <c r="S3240" s="15">
        <f>(((J3240/60)/60)/24)+DATE(1970,1,1)</f>
        <v>41901.282025462962</v>
      </c>
      <c r="T3240" s="16">
        <f>(((I3240/60)/60)/24)+DATE(1970,1,1)</f>
        <v>41922.875</v>
      </c>
      <c r="U3240" s="19">
        <f>YEAR(S:S)</f>
        <v>2014</v>
      </c>
    </row>
    <row r="3241" spans="1:21" ht="32" x14ac:dyDescent="0.2">
      <c r="A3241">
        <v>3338</v>
      </c>
      <c r="B3241" s="3" t="s">
        <v>3338</v>
      </c>
      <c r="C3241" s="3" t="s">
        <v>7448</v>
      </c>
      <c r="D3241" s="6">
        <v>15000</v>
      </c>
      <c r="E3241" s="8">
        <v>15327</v>
      </c>
      <c r="F3241" t="s">
        <v>8218</v>
      </c>
      <c r="G3241" t="s">
        <v>8223</v>
      </c>
      <c r="H3241" t="s">
        <v>8245</v>
      </c>
      <c r="I3241">
        <v>1487944080</v>
      </c>
      <c r="J3241">
        <v>1486129680</v>
      </c>
      <c r="K3241" t="b">
        <v>0</v>
      </c>
      <c r="L3241">
        <v>112</v>
      </c>
      <c r="M3241" t="b">
        <v>1</v>
      </c>
      <c r="N3241" t="s">
        <v>8269</v>
      </c>
      <c r="O3241">
        <f>ROUND(E3241/D3241*100,0)</f>
        <v>102</v>
      </c>
      <c r="P3241">
        <f>IFERROR(ROUND(E3241/L3241,2),0)</f>
        <v>136.85</v>
      </c>
      <c r="Q3241" s="10" t="s">
        <v>8315</v>
      </c>
      <c r="R3241" t="s">
        <v>8316</v>
      </c>
      <c r="S3241" s="15">
        <f>(((J3241/60)/60)/24)+DATE(1970,1,1)</f>
        <v>42769.574999999997</v>
      </c>
      <c r="T3241" s="16">
        <f>(((I3241/60)/60)/24)+DATE(1970,1,1)</f>
        <v>42790.574999999997</v>
      </c>
      <c r="U3241" s="19">
        <f>YEAR(S:S)</f>
        <v>2017</v>
      </c>
    </row>
    <row r="3242" spans="1:21" ht="32" x14ac:dyDescent="0.2">
      <c r="A3242">
        <v>3339</v>
      </c>
      <c r="B3242" s="3" t="s">
        <v>3339</v>
      </c>
      <c r="C3242" s="3" t="s">
        <v>7449</v>
      </c>
      <c r="D3242" s="6">
        <v>8000</v>
      </c>
      <c r="E3242" s="8">
        <v>8348</v>
      </c>
      <c r="F3242" t="s">
        <v>8218</v>
      </c>
      <c r="G3242" t="s">
        <v>8223</v>
      </c>
      <c r="H3242" t="s">
        <v>8245</v>
      </c>
      <c r="I3242">
        <v>1469721518</v>
      </c>
      <c r="J3242">
        <v>1467129518</v>
      </c>
      <c r="K3242" t="b">
        <v>0</v>
      </c>
      <c r="L3242">
        <v>47</v>
      </c>
      <c r="M3242" t="b">
        <v>1</v>
      </c>
      <c r="N3242" t="s">
        <v>8269</v>
      </c>
      <c r="O3242">
        <f>ROUND(E3242/D3242*100,0)</f>
        <v>104</v>
      </c>
      <c r="P3242">
        <f>IFERROR(ROUND(E3242/L3242,2),0)</f>
        <v>177.62</v>
      </c>
      <c r="Q3242" s="10" t="s">
        <v>8315</v>
      </c>
      <c r="R3242" t="s">
        <v>8316</v>
      </c>
      <c r="S3242" s="15">
        <f>(((J3242/60)/60)/24)+DATE(1970,1,1)</f>
        <v>42549.665717592594</v>
      </c>
      <c r="T3242" s="16">
        <f>(((I3242/60)/60)/24)+DATE(1970,1,1)</f>
        <v>42579.665717592594</v>
      </c>
      <c r="U3242" s="19">
        <f>YEAR(S:S)</f>
        <v>2016</v>
      </c>
    </row>
    <row r="3243" spans="1:21" ht="48" x14ac:dyDescent="0.2">
      <c r="A3243">
        <v>3340</v>
      </c>
      <c r="B3243" s="3" t="s">
        <v>3340</v>
      </c>
      <c r="C3243" s="3" t="s">
        <v>7450</v>
      </c>
      <c r="D3243" s="6">
        <v>3000</v>
      </c>
      <c r="E3243" s="8">
        <v>4145</v>
      </c>
      <c r="F3243" t="s">
        <v>8218</v>
      </c>
      <c r="G3243" t="s">
        <v>8223</v>
      </c>
      <c r="H3243" t="s">
        <v>8245</v>
      </c>
      <c r="I3243">
        <v>1481066554</v>
      </c>
      <c r="J3243">
        <v>1478906554</v>
      </c>
      <c r="K3243" t="b">
        <v>0</v>
      </c>
      <c r="L3243">
        <v>38</v>
      </c>
      <c r="M3243" t="b">
        <v>1</v>
      </c>
      <c r="N3243" t="s">
        <v>8269</v>
      </c>
      <c r="O3243">
        <f>ROUND(E3243/D3243*100,0)</f>
        <v>138</v>
      </c>
      <c r="P3243">
        <f>IFERROR(ROUND(E3243/L3243,2),0)</f>
        <v>109.08</v>
      </c>
      <c r="Q3243" s="10" t="s">
        <v>8315</v>
      </c>
      <c r="R3243" t="s">
        <v>8316</v>
      </c>
      <c r="S3243" s="15">
        <f>(((J3243/60)/60)/24)+DATE(1970,1,1)</f>
        <v>42685.974004629628</v>
      </c>
      <c r="T3243" s="16">
        <f>(((I3243/60)/60)/24)+DATE(1970,1,1)</f>
        <v>42710.974004629628</v>
      </c>
      <c r="U3243" s="19">
        <f>YEAR(S:S)</f>
        <v>2016</v>
      </c>
    </row>
    <row r="3244" spans="1:21" ht="48" x14ac:dyDescent="0.2">
      <c r="A3244">
        <v>3341</v>
      </c>
      <c r="B3244" s="3" t="s">
        <v>3341</v>
      </c>
      <c r="C3244" s="3" t="s">
        <v>7451</v>
      </c>
      <c r="D3244" s="6">
        <v>3350</v>
      </c>
      <c r="E3244" s="8">
        <v>3350</v>
      </c>
      <c r="F3244" t="s">
        <v>8218</v>
      </c>
      <c r="G3244" t="s">
        <v>8224</v>
      </c>
      <c r="H3244" t="s">
        <v>8246</v>
      </c>
      <c r="I3244">
        <v>1465750800</v>
      </c>
      <c r="J3244">
        <v>1463771421</v>
      </c>
      <c r="K3244" t="b">
        <v>0</v>
      </c>
      <c r="L3244">
        <v>28</v>
      </c>
      <c r="M3244" t="b">
        <v>1</v>
      </c>
      <c r="N3244" t="s">
        <v>8269</v>
      </c>
      <c r="O3244">
        <f>ROUND(E3244/D3244*100,0)</f>
        <v>100</v>
      </c>
      <c r="P3244">
        <f>IFERROR(ROUND(E3244/L3244,2),0)</f>
        <v>119.64</v>
      </c>
      <c r="Q3244" s="10" t="s">
        <v>8315</v>
      </c>
      <c r="R3244" t="s">
        <v>8316</v>
      </c>
      <c r="S3244" s="15">
        <f>(((J3244/60)/60)/24)+DATE(1970,1,1)</f>
        <v>42510.798854166671</v>
      </c>
      <c r="T3244" s="16">
        <f>(((I3244/60)/60)/24)+DATE(1970,1,1)</f>
        <v>42533.708333333328</v>
      </c>
      <c r="U3244" s="19">
        <f>YEAR(S:S)</f>
        <v>2016</v>
      </c>
    </row>
    <row r="3245" spans="1:21" ht="32" x14ac:dyDescent="0.2">
      <c r="A3245">
        <v>3342</v>
      </c>
      <c r="B3245" s="3" t="s">
        <v>3342</v>
      </c>
      <c r="C3245" s="3" t="s">
        <v>7452</v>
      </c>
      <c r="D3245" s="6">
        <v>6000</v>
      </c>
      <c r="E3245" s="8">
        <v>6100</v>
      </c>
      <c r="F3245" t="s">
        <v>8218</v>
      </c>
      <c r="G3245" t="s">
        <v>8223</v>
      </c>
      <c r="H3245" t="s">
        <v>8245</v>
      </c>
      <c r="I3245">
        <v>1427864340</v>
      </c>
      <c r="J3245">
        <v>1425020810</v>
      </c>
      <c r="K3245" t="b">
        <v>0</v>
      </c>
      <c r="L3245">
        <v>78</v>
      </c>
      <c r="M3245" t="b">
        <v>1</v>
      </c>
      <c r="N3245" t="s">
        <v>8269</v>
      </c>
      <c r="O3245">
        <f>ROUND(E3245/D3245*100,0)</f>
        <v>102</v>
      </c>
      <c r="P3245">
        <f>IFERROR(ROUND(E3245/L3245,2),0)</f>
        <v>78.209999999999994</v>
      </c>
      <c r="Q3245" s="10" t="s">
        <v>8315</v>
      </c>
      <c r="R3245" t="s">
        <v>8316</v>
      </c>
      <c r="S3245" s="15">
        <f>(((J3245/60)/60)/24)+DATE(1970,1,1)</f>
        <v>42062.296412037031</v>
      </c>
      <c r="T3245" s="16">
        <f>(((I3245/60)/60)/24)+DATE(1970,1,1)</f>
        <v>42095.207638888889</v>
      </c>
      <c r="U3245" s="19">
        <f>YEAR(S:S)</f>
        <v>2015</v>
      </c>
    </row>
    <row r="3246" spans="1:21" ht="48" x14ac:dyDescent="0.2">
      <c r="A3246">
        <v>3343</v>
      </c>
      <c r="B3246" s="3" t="s">
        <v>3343</v>
      </c>
      <c r="C3246" s="3" t="s">
        <v>7453</v>
      </c>
      <c r="D3246" s="6">
        <v>700</v>
      </c>
      <c r="E3246" s="8">
        <v>1200</v>
      </c>
      <c r="F3246" t="s">
        <v>8218</v>
      </c>
      <c r="G3246" t="s">
        <v>8224</v>
      </c>
      <c r="H3246" t="s">
        <v>8246</v>
      </c>
      <c r="I3246">
        <v>1460553480</v>
      </c>
      <c r="J3246">
        <v>1458770384</v>
      </c>
      <c r="K3246" t="b">
        <v>0</v>
      </c>
      <c r="L3246">
        <v>23</v>
      </c>
      <c r="M3246" t="b">
        <v>1</v>
      </c>
      <c r="N3246" t="s">
        <v>8269</v>
      </c>
      <c r="O3246">
        <f>ROUND(E3246/D3246*100,0)</f>
        <v>171</v>
      </c>
      <c r="P3246">
        <f>IFERROR(ROUND(E3246/L3246,2),0)</f>
        <v>52.17</v>
      </c>
      <c r="Q3246" s="10" t="s">
        <v>8315</v>
      </c>
      <c r="R3246" t="s">
        <v>8316</v>
      </c>
      <c r="S3246" s="15">
        <f>(((J3246/60)/60)/24)+DATE(1970,1,1)</f>
        <v>42452.916481481487</v>
      </c>
      <c r="T3246" s="16">
        <f>(((I3246/60)/60)/24)+DATE(1970,1,1)</f>
        <v>42473.554166666669</v>
      </c>
      <c r="U3246" s="19">
        <f>YEAR(S:S)</f>
        <v>2016</v>
      </c>
    </row>
    <row r="3247" spans="1:21" ht="48" x14ac:dyDescent="0.2">
      <c r="A3247">
        <v>3344</v>
      </c>
      <c r="B3247" s="3" t="s">
        <v>3344</v>
      </c>
      <c r="C3247" s="3" t="s">
        <v>7454</v>
      </c>
      <c r="D3247" s="6">
        <v>4500</v>
      </c>
      <c r="E3247" s="8">
        <v>4565</v>
      </c>
      <c r="F3247" t="s">
        <v>8218</v>
      </c>
      <c r="G3247" t="s">
        <v>8223</v>
      </c>
      <c r="H3247" t="s">
        <v>8245</v>
      </c>
      <c r="I3247">
        <v>1409374093</v>
      </c>
      <c r="J3247">
        <v>1406782093</v>
      </c>
      <c r="K3247" t="b">
        <v>0</v>
      </c>
      <c r="L3247">
        <v>40</v>
      </c>
      <c r="M3247" t="b">
        <v>1</v>
      </c>
      <c r="N3247" t="s">
        <v>8269</v>
      </c>
      <c r="O3247">
        <f>ROUND(E3247/D3247*100,0)</f>
        <v>101</v>
      </c>
      <c r="P3247">
        <f>IFERROR(ROUND(E3247/L3247,2),0)</f>
        <v>114.13</v>
      </c>
      <c r="Q3247" s="10" t="s">
        <v>8315</v>
      </c>
      <c r="R3247" t="s">
        <v>8316</v>
      </c>
      <c r="S3247" s="15">
        <f>(((J3247/60)/60)/24)+DATE(1970,1,1)</f>
        <v>41851.200150462959</v>
      </c>
      <c r="T3247" s="16">
        <f>(((I3247/60)/60)/24)+DATE(1970,1,1)</f>
        <v>41881.200150462959</v>
      </c>
      <c r="U3247" s="19">
        <f>YEAR(S:S)</f>
        <v>2014</v>
      </c>
    </row>
    <row r="3248" spans="1:21" ht="48" x14ac:dyDescent="0.2">
      <c r="A3248">
        <v>3345</v>
      </c>
      <c r="B3248" s="3" t="s">
        <v>3345</v>
      </c>
      <c r="C3248" s="3" t="s">
        <v>7455</v>
      </c>
      <c r="D3248" s="6">
        <v>500</v>
      </c>
      <c r="E3248" s="8">
        <v>650</v>
      </c>
      <c r="F3248" t="s">
        <v>8218</v>
      </c>
      <c r="G3248" t="s">
        <v>8223</v>
      </c>
      <c r="H3248" t="s">
        <v>8245</v>
      </c>
      <c r="I3248">
        <v>1429317420</v>
      </c>
      <c r="J3248">
        <v>1424226768</v>
      </c>
      <c r="K3248" t="b">
        <v>0</v>
      </c>
      <c r="L3248">
        <v>13</v>
      </c>
      <c r="M3248" t="b">
        <v>1</v>
      </c>
      <c r="N3248" t="s">
        <v>8269</v>
      </c>
      <c r="O3248">
        <f>ROUND(E3248/D3248*100,0)</f>
        <v>130</v>
      </c>
      <c r="P3248">
        <f>IFERROR(ROUND(E3248/L3248,2),0)</f>
        <v>50</v>
      </c>
      <c r="Q3248" s="10" t="s">
        <v>8315</v>
      </c>
      <c r="R3248" t="s">
        <v>8316</v>
      </c>
      <c r="S3248" s="15">
        <f>(((J3248/60)/60)/24)+DATE(1970,1,1)</f>
        <v>42053.106111111112</v>
      </c>
      <c r="T3248" s="16">
        <f>(((I3248/60)/60)/24)+DATE(1970,1,1)</f>
        <v>42112.025694444441</v>
      </c>
      <c r="U3248" s="19">
        <f>YEAR(S:S)</f>
        <v>2015</v>
      </c>
    </row>
    <row r="3249" spans="1:21" ht="48" x14ac:dyDescent="0.2">
      <c r="A3249">
        <v>3346</v>
      </c>
      <c r="B3249" s="3" t="s">
        <v>3346</v>
      </c>
      <c r="C3249" s="3" t="s">
        <v>7456</v>
      </c>
      <c r="D3249" s="6">
        <v>1500</v>
      </c>
      <c r="E3249" s="8">
        <v>1650</v>
      </c>
      <c r="F3249" t="s">
        <v>8218</v>
      </c>
      <c r="G3249" t="s">
        <v>8223</v>
      </c>
      <c r="H3249" t="s">
        <v>8245</v>
      </c>
      <c r="I3249">
        <v>1424910910</v>
      </c>
      <c r="J3249">
        <v>1424306110</v>
      </c>
      <c r="K3249" t="b">
        <v>0</v>
      </c>
      <c r="L3249">
        <v>18</v>
      </c>
      <c r="M3249" t="b">
        <v>1</v>
      </c>
      <c r="N3249" t="s">
        <v>8269</v>
      </c>
      <c r="O3249">
        <f>ROUND(E3249/D3249*100,0)</f>
        <v>110</v>
      </c>
      <c r="P3249">
        <f>IFERROR(ROUND(E3249/L3249,2),0)</f>
        <v>91.67</v>
      </c>
      <c r="Q3249" s="10" t="s">
        <v>8315</v>
      </c>
      <c r="R3249" t="s">
        <v>8316</v>
      </c>
      <c r="S3249" s="15">
        <f>(((J3249/60)/60)/24)+DATE(1970,1,1)</f>
        <v>42054.024421296301</v>
      </c>
      <c r="T3249" s="16">
        <f>(((I3249/60)/60)/24)+DATE(1970,1,1)</f>
        <v>42061.024421296301</v>
      </c>
      <c r="U3249" s="19">
        <f>YEAR(S:S)</f>
        <v>2015</v>
      </c>
    </row>
    <row r="3250" spans="1:21" ht="48" x14ac:dyDescent="0.2">
      <c r="A3250">
        <v>3347</v>
      </c>
      <c r="B3250" s="3" t="s">
        <v>3347</v>
      </c>
      <c r="C3250" s="3" t="s">
        <v>7457</v>
      </c>
      <c r="D3250" s="6">
        <v>2000</v>
      </c>
      <c r="E3250" s="8">
        <v>2389</v>
      </c>
      <c r="F3250" t="s">
        <v>8218</v>
      </c>
      <c r="G3250" t="s">
        <v>8224</v>
      </c>
      <c r="H3250" t="s">
        <v>8246</v>
      </c>
      <c r="I3250">
        <v>1462741200</v>
      </c>
      <c r="J3250">
        <v>1461503654</v>
      </c>
      <c r="K3250" t="b">
        <v>0</v>
      </c>
      <c r="L3250">
        <v>22</v>
      </c>
      <c r="M3250" t="b">
        <v>1</v>
      </c>
      <c r="N3250" t="s">
        <v>8269</v>
      </c>
      <c r="O3250">
        <f>ROUND(E3250/D3250*100,0)</f>
        <v>119</v>
      </c>
      <c r="P3250">
        <f>IFERROR(ROUND(E3250/L3250,2),0)</f>
        <v>108.59</v>
      </c>
      <c r="Q3250" s="10" t="s">
        <v>8315</v>
      </c>
      <c r="R3250" t="s">
        <v>8316</v>
      </c>
      <c r="S3250" s="15">
        <f>(((J3250/60)/60)/24)+DATE(1970,1,1)</f>
        <v>42484.551550925928</v>
      </c>
      <c r="T3250" s="16">
        <f>(((I3250/60)/60)/24)+DATE(1970,1,1)</f>
        <v>42498.875</v>
      </c>
      <c r="U3250" s="19">
        <f>YEAR(S:S)</f>
        <v>2016</v>
      </c>
    </row>
    <row r="3251" spans="1:21" ht="48" x14ac:dyDescent="0.2">
      <c r="A3251">
        <v>3348</v>
      </c>
      <c r="B3251" s="3" t="s">
        <v>3266</v>
      </c>
      <c r="C3251" s="3" t="s">
        <v>7458</v>
      </c>
      <c r="D3251" s="6">
        <v>5500</v>
      </c>
      <c r="E3251" s="8">
        <v>5516</v>
      </c>
      <c r="F3251" t="s">
        <v>8218</v>
      </c>
      <c r="G3251" t="s">
        <v>8223</v>
      </c>
      <c r="H3251" t="s">
        <v>8245</v>
      </c>
      <c r="I3251">
        <v>1461988740</v>
      </c>
      <c r="J3251">
        <v>1459949080</v>
      </c>
      <c r="K3251" t="b">
        <v>0</v>
      </c>
      <c r="L3251">
        <v>79</v>
      </c>
      <c r="M3251" t="b">
        <v>1</v>
      </c>
      <c r="N3251" t="s">
        <v>8269</v>
      </c>
      <c r="O3251">
        <f>ROUND(E3251/D3251*100,0)</f>
        <v>100</v>
      </c>
      <c r="P3251">
        <f>IFERROR(ROUND(E3251/L3251,2),0)</f>
        <v>69.819999999999993</v>
      </c>
      <c r="Q3251" s="10" t="s">
        <v>8315</v>
      </c>
      <c r="R3251" t="s">
        <v>8316</v>
      </c>
      <c r="S3251" s="15">
        <f>(((J3251/60)/60)/24)+DATE(1970,1,1)</f>
        <v>42466.558796296296</v>
      </c>
      <c r="T3251" s="16">
        <f>(((I3251/60)/60)/24)+DATE(1970,1,1)</f>
        <v>42490.165972222225</v>
      </c>
      <c r="U3251" s="19">
        <f>YEAR(S:S)</f>
        <v>2016</v>
      </c>
    </row>
    <row r="3252" spans="1:21" ht="48" x14ac:dyDescent="0.2">
      <c r="A3252">
        <v>3349</v>
      </c>
      <c r="B3252" s="3" t="s">
        <v>3348</v>
      </c>
      <c r="C3252" s="3" t="s">
        <v>7459</v>
      </c>
      <c r="D3252" s="6">
        <v>1000</v>
      </c>
      <c r="E3252" s="8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>
        <f>ROUND(E3252/D3252*100,0)</f>
        <v>153</v>
      </c>
      <c r="P3252">
        <f>IFERROR(ROUND(E3252/L3252,2),0)</f>
        <v>109.57</v>
      </c>
      <c r="Q3252" s="10" t="s">
        <v>8315</v>
      </c>
      <c r="R3252" t="s">
        <v>8316</v>
      </c>
      <c r="S3252" s="15">
        <f>(((J3252/60)/60)/24)+DATE(1970,1,1)</f>
        <v>42513.110787037032</v>
      </c>
      <c r="T3252" s="16">
        <f>(((I3252/60)/60)/24)+DATE(1970,1,1)</f>
        <v>42534.708333333328</v>
      </c>
      <c r="U3252" s="19">
        <f>YEAR(S:S)</f>
        <v>2016</v>
      </c>
    </row>
    <row r="3253" spans="1:21" ht="48" x14ac:dyDescent="0.2">
      <c r="A3253">
        <v>3350</v>
      </c>
      <c r="B3253" s="3" t="s">
        <v>3349</v>
      </c>
      <c r="C3253" s="3" t="s">
        <v>7460</v>
      </c>
      <c r="D3253" s="6">
        <v>3500</v>
      </c>
      <c r="E3253" s="8">
        <v>3655</v>
      </c>
      <c r="F3253" t="s">
        <v>8218</v>
      </c>
      <c r="G3253" t="s">
        <v>8242</v>
      </c>
      <c r="H3253" t="s">
        <v>8248</v>
      </c>
      <c r="I3253">
        <v>1448838000</v>
      </c>
      <c r="J3253">
        <v>1445791811</v>
      </c>
      <c r="K3253" t="b">
        <v>0</v>
      </c>
      <c r="L3253">
        <v>51</v>
      </c>
      <c r="M3253" t="b">
        <v>1</v>
      </c>
      <c r="N3253" t="s">
        <v>8269</v>
      </c>
      <c r="O3253">
        <f>ROUND(E3253/D3253*100,0)</f>
        <v>104</v>
      </c>
      <c r="P3253">
        <f>IFERROR(ROUND(E3253/L3253,2),0)</f>
        <v>71.67</v>
      </c>
      <c r="Q3253" s="10" t="s">
        <v>8315</v>
      </c>
      <c r="R3253" t="s">
        <v>8316</v>
      </c>
      <c r="S3253" s="15">
        <f>(((J3253/60)/60)/24)+DATE(1970,1,1)</f>
        <v>42302.701516203699</v>
      </c>
      <c r="T3253" s="16">
        <f>(((I3253/60)/60)/24)+DATE(1970,1,1)</f>
        <v>42337.958333333328</v>
      </c>
      <c r="U3253" s="19">
        <f>YEAR(S:S)</f>
        <v>2015</v>
      </c>
    </row>
    <row r="3254" spans="1:21" ht="48" x14ac:dyDescent="0.2">
      <c r="A3254">
        <v>3351</v>
      </c>
      <c r="B3254" s="3" t="s">
        <v>3350</v>
      </c>
      <c r="C3254" s="3" t="s">
        <v>7461</v>
      </c>
      <c r="D3254" s="6">
        <v>5000</v>
      </c>
      <c r="E3254" s="8">
        <v>5055</v>
      </c>
      <c r="F3254" t="s">
        <v>8218</v>
      </c>
      <c r="G3254" t="s">
        <v>8224</v>
      </c>
      <c r="H3254" t="s">
        <v>8246</v>
      </c>
      <c r="I3254">
        <v>1406113200</v>
      </c>
      <c r="J3254">
        <v>1402910965</v>
      </c>
      <c r="K3254" t="b">
        <v>0</v>
      </c>
      <c r="L3254">
        <v>54</v>
      </c>
      <c r="M3254" t="b">
        <v>1</v>
      </c>
      <c r="N3254" t="s">
        <v>8269</v>
      </c>
      <c r="O3254">
        <f>ROUND(E3254/D3254*100,0)</f>
        <v>101</v>
      </c>
      <c r="P3254">
        <f>IFERROR(ROUND(E3254/L3254,2),0)</f>
        <v>93.61</v>
      </c>
      <c r="Q3254" s="10" t="s">
        <v>8315</v>
      </c>
      <c r="R3254" t="s">
        <v>8316</v>
      </c>
      <c r="S3254" s="15">
        <f>(((J3254/60)/60)/24)+DATE(1970,1,1)</f>
        <v>41806.395428240743</v>
      </c>
      <c r="T3254" s="16">
        <f>(((I3254/60)/60)/24)+DATE(1970,1,1)</f>
        <v>41843.458333333336</v>
      </c>
      <c r="U3254" s="19">
        <f>YEAR(S:S)</f>
        <v>2014</v>
      </c>
    </row>
    <row r="3255" spans="1:21" ht="48" x14ac:dyDescent="0.2">
      <c r="A3255">
        <v>3352</v>
      </c>
      <c r="B3255" s="3" t="s">
        <v>3351</v>
      </c>
      <c r="C3255" s="3" t="s">
        <v>7462</v>
      </c>
      <c r="D3255" s="6">
        <v>5000</v>
      </c>
      <c r="E3255" s="8">
        <v>5376</v>
      </c>
      <c r="F3255" t="s">
        <v>8218</v>
      </c>
      <c r="G3255" t="s">
        <v>8224</v>
      </c>
      <c r="H3255" t="s">
        <v>8246</v>
      </c>
      <c r="I3255">
        <v>1467414000</v>
      </c>
      <c r="J3255">
        <v>1462492178</v>
      </c>
      <c r="K3255" t="b">
        <v>0</v>
      </c>
      <c r="L3255">
        <v>70</v>
      </c>
      <c r="M3255" t="b">
        <v>1</v>
      </c>
      <c r="N3255" t="s">
        <v>8269</v>
      </c>
      <c r="O3255">
        <f>ROUND(E3255/D3255*100,0)</f>
        <v>108</v>
      </c>
      <c r="P3255">
        <f>IFERROR(ROUND(E3255/L3255,2),0)</f>
        <v>76.8</v>
      </c>
      <c r="Q3255" s="10" t="s">
        <v>8315</v>
      </c>
      <c r="R3255" t="s">
        <v>8316</v>
      </c>
      <c r="S3255" s="15">
        <f>(((J3255/60)/60)/24)+DATE(1970,1,1)</f>
        <v>42495.992800925931</v>
      </c>
      <c r="T3255" s="16">
        <f>(((I3255/60)/60)/24)+DATE(1970,1,1)</f>
        <v>42552.958333333328</v>
      </c>
      <c r="U3255" s="19">
        <f>YEAR(S:S)</f>
        <v>2016</v>
      </c>
    </row>
    <row r="3256" spans="1:21" ht="48" x14ac:dyDescent="0.2">
      <c r="A3256">
        <v>3353</v>
      </c>
      <c r="B3256" s="3" t="s">
        <v>3352</v>
      </c>
      <c r="C3256" s="3" t="s">
        <v>7463</v>
      </c>
      <c r="D3256" s="6">
        <v>500</v>
      </c>
      <c r="E3256" s="8">
        <v>1575</v>
      </c>
      <c r="F3256" t="s">
        <v>8218</v>
      </c>
      <c r="G3256" t="s">
        <v>8224</v>
      </c>
      <c r="H3256" t="s">
        <v>8246</v>
      </c>
      <c r="I3256">
        <v>1462230000</v>
      </c>
      <c r="J3256">
        <v>1461061350</v>
      </c>
      <c r="K3256" t="b">
        <v>0</v>
      </c>
      <c r="L3256">
        <v>44</v>
      </c>
      <c r="M3256" t="b">
        <v>1</v>
      </c>
      <c r="N3256" t="s">
        <v>8269</v>
      </c>
      <c r="O3256">
        <f>ROUND(E3256/D3256*100,0)</f>
        <v>315</v>
      </c>
      <c r="P3256">
        <f>IFERROR(ROUND(E3256/L3256,2),0)</f>
        <v>35.799999999999997</v>
      </c>
      <c r="Q3256" s="10" t="s">
        <v>8315</v>
      </c>
      <c r="R3256" t="s">
        <v>8316</v>
      </c>
      <c r="S3256" s="15">
        <f>(((J3256/60)/60)/24)+DATE(1970,1,1)</f>
        <v>42479.432291666672</v>
      </c>
      <c r="T3256" s="16">
        <f>(((I3256/60)/60)/24)+DATE(1970,1,1)</f>
        <v>42492.958333333328</v>
      </c>
      <c r="U3256" s="19">
        <f>YEAR(S:S)</f>
        <v>2016</v>
      </c>
    </row>
    <row r="3257" spans="1:21" ht="32" x14ac:dyDescent="0.2">
      <c r="A3257">
        <v>3354</v>
      </c>
      <c r="B3257" s="3" t="s">
        <v>3353</v>
      </c>
      <c r="C3257" s="3" t="s">
        <v>7464</v>
      </c>
      <c r="D3257" s="6">
        <v>3000</v>
      </c>
      <c r="E3257" s="8">
        <v>3058</v>
      </c>
      <c r="F3257" t="s">
        <v>8218</v>
      </c>
      <c r="G3257" t="s">
        <v>8223</v>
      </c>
      <c r="H3257" t="s">
        <v>8245</v>
      </c>
      <c r="I3257">
        <v>1446091260</v>
      </c>
      <c r="J3257">
        <v>1443029206</v>
      </c>
      <c r="K3257" t="b">
        <v>0</v>
      </c>
      <c r="L3257">
        <v>55</v>
      </c>
      <c r="M3257" t="b">
        <v>1</v>
      </c>
      <c r="N3257" t="s">
        <v>8269</v>
      </c>
      <c r="O3257">
        <f>ROUND(E3257/D3257*100,0)</f>
        <v>102</v>
      </c>
      <c r="P3257">
        <f>IFERROR(ROUND(E3257/L3257,2),0)</f>
        <v>55.6</v>
      </c>
      <c r="Q3257" s="10" t="s">
        <v>8315</v>
      </c>
      <c r="R3257" t="s">
        <v>8316</v>
      </c>
      <c r="S3257" s="15">
        <f>(((J3257/60)/60)/24)+DATE(1970,1,1)</f>
        <v>42270.7269212963</v>
      </c>
      <c r="T3257" s="16">
        <f>(((I3257/60)/60)/24)+DATE(1970,1,1)</f>
        <v>42306.167361111111</v>
      </c>
      <c r="U3257" s="19">
        <f>YEAR(S:S)</f>
        <v>2015</v>
      </c>
    </row>
    <row r="3258" spans="1:21" ht="48" x14ac:dyDescent="0.2">
      <c r="A3258">
        <v>3355</v>
      </c>
      <c r="B3258" s="3" t="s">
        <v>3354</v>
      </c>
      <c r="C3258" s="3" t="s">
        <v>7465</v>
      </c>
      <c r="D3258" s="6">
        <v>1750</v>
      </c>
      <c r="E3258" s="8">
        <v>2210</v>
      </c>
      <c r="F3258" t="s">
        <v>8218</v>
      </c>
      <c r="G3258" t="s">
        <v>8224</v>
      </c>
      <c r="H3258" t="s">
        <v>8246</v>
      </c>
      <c r="I3258">
        <v>1462879020</v>
      </c>
      <c r="J3258">
        <v>1461941527</v>
      </c>
      <c r="K3258" t="b">
        <v>0</v>
      </c>
      <c r="L3258">
        <v>15</v>
      </c>
      <c r="M3258" t="b">
        <v>1</v>
      </c>
      <c r="N3258" t="s">
        <v>8269</v>
      </c>
      <c r="O3258">
        <f>ROUND(E3258/D3258*100,0)</f>
        <v>126</v>
      </c>
      <c r="P3258">
        <f>IFERROR(ROUND(E3258/L3258,2),0)</f>
        <v>147.33000000000001</v>
      </c>
      <c r="Q3258" s="10" t="s">
        <v>8315</v>
      </c>
      <c r="R3258" t="s">
        <v>8316</v>
      </c>
      <c r="S3258" s="15">
        <f>(((J3258/60)/60)/24)+DATE(1970,1,1)</f>
        <v>42489.619525462964</v>
      </c>
      <c r="T3258" s="16">
        <f>(((I3258/60)/60)/24)+DATE(1970,1,1)</f>
        <v>42500.470138888893</v>
      </c>
      <c r="U3258" s="19">
        <f>YEAR(S:S)</f>
        <v>2016</v>
      </c>
    </row>
    <row r="3259" spans="1:21" ht="48" x14ac:dyDescent="0.2">
      <c r="A3259">
        <v>3356</v>
      </c>
      <c r="B3259" s="3" t="s">
        <v>3355</v>
      </c>
      <c r="C3259" s="3" t="s">
        <v>7466</v>
      </c>
      <c r="D3259" s="6">
        <v>1500</v>
      </c>
      <c r="E3259" s="8">
        <v>1521</v>
      </c>
      <c r="F3259" t="s">
        <v>8218</v>
      </c>
      <c r="G3259" t="s">
        <v>8224</v>
      </c>
      <c r="H3259" t="s">
        <v>8246</v>
      </c>
      <c r="I3259">
        <v>1468611272</v>
      </c>
      <c r="J3259">
        <v>1466019272</v>
      </c>
      <c r="K3259" t="b">
        <v>0</v>
      </c>
      <c r="L3259">
        <v>27</v>
      </c>
      <c r="M3259" t="b">
        <v>1</v>
      </c>
      <c r="N3259" t="s">
        <v>8269</v>
      </c>
      <c r="O3259">
        <f>ROUND(E3259/D3259*100,0)</f>
        <v>101</v>
      </c>
      <c r="P3259">
        <f>IFERROR(ROUND(E3259/L3259,2),0)</f>
        <v>56.33</v>
      </c>
      <c r="Q3259" s="10" t="s">
        <v>8315</v>
      </c>
      <c r="R3259" t="s">
        <v>8316</v>
      </c>
      <c r="S3259" s="15">
        <f>(((J3259/60)/60)/24)+DATE(1970,1,1)</f>
        <v>42536.815648148149</v>
      </c>
      <c r="T3259" s="16">
        <f>(((I3259/60)/60)/24)+DATE(1970,1,1)</f>
        <v>42566.815648148149</v>
      </c>
      <c r="U3259" s="19">
        <f>YEAR(S:S)</f>
        <v>2016</v>
      </c>
    </row>
    <row r="3260" spans="1:21" ht="48" x14ac:dyDescent="0.2">
      <c r="A3260">
        <v>3357</v>
      </c>
      <c r="B3260" s="3" t="s">
        <v>3356</v>
      </c>
      <c r="C3260" s="3" t="s">
        <v>7467</v>
      </c>
      <c r="D3260" s="6">
        <v>2000</v>
      </c>
      <c r="E3260" s="8">
        <v>2020</v>
      </c>
      <c r="F3260" t="s">
        <v>8218</v>
      </c>
      <c r="G3260" t="s">
        <v>8224</v>
      </c>
      <c r="H3260" t="s">
        <v>8246</v>
      </c>
      <c r="I3260">
        <v>1406887310</v>
      </c>
      <c r="J3260">
        <v>1404295310</v>
      </c>
      <c r="K3260" t="b">
        <v>0</v>
      </c>
      <c r="L3260">
        <v>21</v>
      </c>
      <c r="M3260" t="b">
        <v>1</v>
      </c>
      <c r="N3260" t="s">
        <v>8269</v>
      </c>
      <c r="O3260">
        <f>ROUND(E3260/D3260*100,0)</f>
        <v>101</v>
      </c>
      <c r="P3260">
        <f>IFERROR(ROUND(E3260/L3260,2),0)</f>
        <v>96.19</v>
      </c>
      <c r="Q3260" s="10" t="s">
        <v>8315</v>
      </c>
      <c r="R3260" t="s">
        <v>8316</v>
      </c>
      <c r="S3260" s="15">
        <f>(((J3260/60)/60)/24)+DATE(1970,1,1)</f>
        <v>41822.417939814812</v>
      </c>
      <c r="T3260" s="16">
        <f>(((I3260/60)/60)/24)+DATE(1970,1,1)</f>
        <v>41852.417939814812</v>
      </c>
      <c r="U3260" s="19">
        <f>YEAR(S:S)</f>
        <v>2014</v>
      </c>
    </row>
    <row r="3261" spans="1:21" ht="48" x14ac:dyDescent="0.2">
      <c r="A3261">
        <v>3358</v>
      </c>
      <c r="B3261" s="3" t="s">
        <v>3357</v>
      </c>
      <c r="C3261" s="3" t="s">
        <v>7468</v>
      </c>
      <c r="D3261" s="6">
        <v>10000</v>
      </c>
      <c r="E3261" s="8">
        <v>10299</v>
      </c>
      <c r="F3261" t="s">
        <v>8218</v>
      </c>
      <c r="G3261" t="s">
        <v>8223</v>
      </c>
      <c r="H3261" t="s">
        <v>8245</v>
      </c>
      <c r="I3261">
        <v>1416385679</v>
      </c>
      <c r="J3261">
        <v>1413790079</v>
      </c>
      <c r="K3261" t="b">
        <v>0</v>
      </c>
      <c r="L3261">
        <v>162</v>
      </c>
      <c r="M3261" t="b">
        <v>1</v>
      </c>
      <c r="N3261" t="s">
        <v>8269</v>
      </c>
      <c r="O3261">
        <f>ROUND(E3261/D3261*100,0)</f>
        <v>103</v>
      </c>
      <c r="P3261">
        <f>IFERROR(ROUND(E3261/L3261,2),0)</f>
        <v>63.57</v>
      </c>
      <c r="Q3261" s="10" t="s">
        <v>8315</v>
      </c>
      <c r="R3261" t="s">
        <v>8316</v>
      </c>
      <c r="S3261" s="15">
        <f>(((J3261/60)/60)/24)+DATE(1970,1,1)</f>
        <v>41932.311099537037</v>
      </c>
      <c r="T3261" s="16">
        <f>(((I3261/60)/60)/24)+DATE(1970,1,1)</f>
        <v>41962.352766203709</v>
      </c>
      <c r="U3261" s="19">
        <f>YEAR(S:S)</f>
        <v>2014</v>
      </c>
    </row>
    <row r="3262" spans="1:21" ht="32" x14ac:dyDescent="0.2">
      <c r="A3262">
        <v>3359</v>
      </c>
      <c r="B3262" s="3" t="s">
        <v>3358</v>
      </c>
      <c r="C3262" s="3" t="s">
        <v>7469</v>
      </c>
      <c r="D3262" s="6">
        <v>4000</v>
      </c>
      <c r="E3262" s="8">
        <v>4250</v>
      </c>
      <c r="F3262" t="s">
        <v>8218</v>
      </c>
      <c r="G3262" t="s">
        <v>8223</v>
      </c>
      <c r="H3262" t="s">
        <v>8245</v>
      </c>
      <c r="I3262">
        <v>1487985734</v>
      </c>
      <c r="J3262">
        <v>1484097734</v>
      </c>
      <c r="K3262" t="b">
        <v>0</v>
      </c>
      <c r="L3262">
        <v>23</v>
      </c>
      <c r="M3262" t="b">
        <v>1</v>
      </c>
      <c r="N3262" t="s">
        <v>8269</v>
      </c>
      <c r="O3262">
        <f>ROUND(E3262/D3262*100,0)</f>
        <v>106</v>
      </c>
      <c r="P3262">
        <f>IFERROR(ROUND(E3262/L3262,2),0)</f>
        <v>184.78</v>
      </c>
      <c r="Q3262" s="10" t="s">
        <v>8315</v>
      </c>
      <c r="R3262" t="s">
        <v>8316</v>
      </c>
      <c r="S3262" s="15">
        <f>(((J3262/60)/60)/24)+DATE(1970,1,1)</f>
        <v>42746.057106481487</v>
      </c>
      <c r="T3262" s="16">
        <f>(((I3262/60)/60)/24)+DATE(1970,1,1)</f>
        <v>42791.057106481487</v>
      </c>
      <c r="U3262" s="19">
        <f>YEAR(S:S)</f>
        <v>2017</v>
      </c>
    </row>
    <row r="3263" spans="1:21" ht="32" x14ac:dyDescent="0.2">
      <c r="A3263">
        <v>3360</v>
      </c>
      <c r="B3263" s="3" t="s">
        <v>3359</v>
      </c>
      <c r="C3263" s="3" t="s">
        <v>7470</v>
      </c>
      <c r="D3263" s="6">
        <v>9000</v>
      </c>
      <c r="E3263" s="8">
        <v>9124</v>
      </c>
      <c r="F3263" t="s">
        <v>8218</v>
      </c>
      <c r="G3263" t="s">
        <v>8243</v>
      </c>
      <c r="H3263" t="s">
        <v>8257</v>
      </c>
      <c r="I3263">
        <v>1481731140</v>
      </c>
      <c r="J3263">
        <v>1479866343</v>
      </c>
      <c r="K3263" t="b">
        <v>0</v>
      </c>
      <c r="L3263">
        <v>72</v>
      </c>
      <c r="M3263" t="b">
        <v>1</v>
      </c>
      <c r="N3263" t="s">
        <v>8269</v>
      </c>
      <c r="O3263">
        <f>ROUND(E3263/D3263*100,0)</f>
        <v>101</v>
      </c>
      <c r="P3263">
        <f>IFERROR(ROUND(E3263/L3263,2),0)</f>
        <v>126.72</v>
      </c>
      <c r="Q3263" s="10" t="s">
        <v>8315</v>
      </c>
      <c r="R3263" t="s">
        <v>8316</v>
      </c>
      <c r="S3263" s="15">
        <f>(((J3263/60)/60)/24)+DATE(1970,1,1)</f>
        <v>42697.082673611112</v>
      </c>
      <c r="T3263" s="16">
        <f>(((I3263/60)/60)/24)+DATE(1970,1,1)</f>
        <v>42718.665972222225</v>
      </c>
      <c r="U3263" s="19">
        <f>YEAR(S:S)</f>
        <v>2016</v>
      </c>
    </row>
    <row r="3264" spans="1:21" ht="48" x14ac:dyDescent="0.2">
      <c r="A3264">
        <v>3361</v>
      </c>
      <c r="B3264" s="3" t="s">
        <v>3360</v>
      </c>
      <c r="C3264" s="3" t="s">
        <v>7471</v>
      </c>
      <c r="D3264" s="6">
        <v>5000</v>
      </c>
      <c r="E3264" s="8">
        <v>5673</v>
      </c>
      <c r="F3264" t="s">
        <v>8218</v>
      </c>
      <c r="G3264" t="s">
        <v>8223</v>
      </c>
      <c r="H3264" t="s">
        <v>8245</v>
      </c>
      <c r="I3264">
        <v>1409587140</v>
      </c>
      <c r="J3264">
        <v>1408062990</v>
      </c>
      <c r="K3264" t="b">
        <v>0</v>
      </c>
      <c r="L3264">
        <v>68</v>
      </c>
      <c r="M3264" t="b">
        <v>1</v>
      </c>
      <c r="N3264" t="s">
        <v>8269</v>
      </c>
      <c r="O3264">
        <f>ROUND(E3264/D3264*100,0)</f>
        <v>113</v>
      </c>
      <c r="P3264">
        <f>IFERROR(ROUND(E3264/L3264,2),0)</f>
        <v>83.43</v>
      </c>
      <c r="Q3264" s="10" t="s">
        <v>8315</v>
      </c>
      <c r="R3264" t="s">
        <v>8316</v>
      </c>
      <c r="S3264" s="15">
        <f>(((J3264/60)/60)/24)+DATE(1970,1,1)</f>
        <v>41866.025347222225</v>
      </c>
      <c r="T3264" s="16">
        <f>(((I3264/60)/60)/24)+DATE(1970,1,1)</f>
        <v>41883.665972222225</v>
      </c>
      <c r="U3264" s="19">
        <f>YEAR(S:S)</f>
        <v>2014</v>
      </c>
    </row>
    <row r="3265" spans="1:21" ht="48" x14ac:dyDescent="0.2">
      <c r="A3265">
        <v>3362</v>
      </c>
      <c r="B3265" s="3" t="s">
        <v>3361</v>
      </c>
      <c r="C3265" s="3" t="s">
        <v>7472</v>
      </c>
      <c r="D3265" s="6">
        <v>500</v>
      </c>
      <c r="E3265" s="8">
        <v>1090</v>
      </c>
      <c r="F3265" t="s">
        <v>8218</v>
      </c>
      <c r="G3265" t="s">
        <v>8223</v>
      </c>
      <c r="H3265" t="s">
        <v>8245</v>
      </c>
      <c r="I3265">
        <v>1425704100</v>
      </c>
      <c r="J3265">
        <v>1424484717</v>
      </c>
      <c r="K3265" t="b">
        <v>0</v>
      </c>
      <c r="L3265">
        <v>20</v>
      </c>
      <c r="M3265" t="b">
        <v>1</v>
      </c>
      <c r="N3265" t="s">
        <v>8269</v>
      </c>
      <c r="O3265">
        <f>ROUND(E3265/D3265*100,0)</f>
        <v>218</v>
      </c>
      <c r="P3265">
        <f>IFERROR(ROUND(E3265/L3265,2),0)</f>
        <v>54.5</v>
      </c>
      <c r="Q3265" s="10" t="s">
        <v>8315</v>
      </c>
      <c r="R3265" t="s">
        <v>8316</v>
      </c>
      <c r="S3265" s="15">
        <f>(((J3265/60)/60)/24)+DATE(1970,1,1)</f>
        <v>42056.091631944444</v>
      </c>
      <c r="T3265" s="16">
        <f>(((I3265/60)/60)/24)+DATE(1970,1,1)</f>
        <v>42070.204861111109</v>
      </c>
      <c r="U3265" s="19">
        <f>YEAR(S:S)</f>
        <v>2015</v>
      </c>
    </row>
    <row r="3266" spans="1:21" ht="48" x14ac:dyDescent="0.2">
      <c r="A3266">
        <v>3363</v>
      </c>
      <c r="B3266" s="3" t="s">
        <v>3362</v>
      </c>
      <c r="C3266" s="3" t="s">
        <v>7473</v>
      </c>
      <c r="D3266" s="6">
        <v>7750</v>
      </c>
      <c r="E3266" s="8">
        <v>7860</v>
      </c>
      <c r="F3266" t="s">
        <v>8218</v>
      </c>
      <c r="G3266" t="s">
        <v>8223</v>
      </c>
      <c r="H3266" t="s">
        <v>8245</v>
      </c>
      <c r="I3266">
        <v>1408464000</v>
      </c>
      <c r="J3266">
        <v>1406831445</v>
      </c>
      <c r="K3266" t="b">
        <v>0</v>
      </c>
      <c r="L3266">
        <v>26</v>
      </c>
      <c r="M3266" t="b">
        <v>1</v>
      </c>
      <c r="N3266" t="s">
        <v>8269</v>
      </c>
      <c r="O3266">
        <f>ROUND(E3266/D3266*100,0)</f>
        <v>101</v>
      </c>
      <c r="P3266">
        <f>IFERROR(ROUND(E3266/L3266,2),0)</f>
        <v>302.31</v>
      </c>
      <c r="Q3266" s="10" t="s">
        <v>8315</v>
      </c>
      <c r="R3266" t="s">
        <v>8316</v>
      </c>
      <c r="S3266" s="15">
        <f>(((J3266/60)/60)/24)+DATE(1970,1,1)</f>
        <v>41851.771354166667</v>
      </c>
      <c r="T3266" s="16">
        <f>(((I3266/60)/60)/24)+DATE(1970,1,1)</f>
        <v>41870.666666666664</v>
      </c>
      <c r="U3266" s="19">
        <f>YEAR(S:S)</f>
        <v>2014</v>
      </c>
    </row>
    <row r="3267" spans="1:21" ht="48" x14ac:dyDescent="0.2">
      <c r="A3267">
        <v>3364</v>
      </c>
      <c r="B3267" s="3" t="s">
        <v>3363</v>
      </c>
      <c r="C3267" s="3" t="s">
        <v>7474</v>
      </c>
      <c r="D3267" s="6">
        <v>3000</v>
      </c>
      <c r="E3267" s="8">
        <v>3178</v>
      </c>
      <c r="F3267" t="s">
        <v>8218</v>
      </c>
      <c r="G3267" t="s">
        <v>8224</v>
      </c>
      <c r="H3267" t="s">
        <v>8246</v>
      </c>
      <c r="I3267">
        <v>1458075600</v>
      </c>
      <c r="J3267">
        <v>1456183649</v>
      </c>
      <c r="K3267" t="b">
        <v>0</v>
      </c>
      <c r="L3267">
        <v>72</v>
      </c>
      <c r="M3267" t="b">
        <v>1</v>
      </c>
      <c r="N3267" t="s">
        <v>8269</v>
      </c>
      <c r="O3267">
        <f>ROUND(E3267/D3267*100,0)</f>
        <v>106</v>
      </c>
      <c r="P3267">
        <f>IFERROR(ROUND(E3267/L3267,2),0)</f>
        <v>44.14</v>
      </c>
      <c r="Q3267" s="10" t="s">
        <v>8315</v>
      </c>
      <c r="R3267" t="s">
        <v>8316</v>
      </c>
      <c r="S3267" s="15">
        <f>(((J3267/60)/60)/24)+DATE(1970,1,1)</f>
        <v>42422.977418981478</v>
      </c>
      <c r="T3267" s="16">
        <f>(((I3267/60)/60)/24)+DATE(1970,1,1)</f>
        <v>42444.875</v>
      </c>
      <c r="U3267" s="19">
        <f>YEAR(S:S)</f>
        <v>2016</v>
      </c>
    </row>
    <row r="3268" spans="1:21" ht="48" x14ac:dyDescent="0.2">
      <c r="A3268">
        <v>3365</v>
      </c>
      <c r="B3268" s="3" t="s">
        <v>3364</v>
      </c>
      <c r="C3268" s="3" t="s">
        <v>7475</v>
      </c>
      <c r="D3268" s="6">
        <v>2500</v>
      </c>
      <c r="E3268" s="8">
        <v>2600</v>
      </c>
      <c r="F3268" t="s">
        <v>8218</v>
      </c>
      <c r="G3268" t="s">
        <v>8223</v>
      </c>
      <c r="H3268" t="s">
        <v>8245</v>
      </c>
      <c r="I3268">
        <v>1449973592</v>
      </c>
      <c r="J3268">
        <v>1447381592</v>
      </c>
      <c r="K3268" t="b">
        <v>0</v>
      </c>
      <c r="L3268">
        <v>3</v>
      </c>
      <c r="M3268" t="b">
        <v>1</v>
      </c>
      <c r="N3268" t="s">
        <v>8269</v>
      </c>
      <c r="O3268">
        <f>ROUND(E3268/D3268*100,0)</f>
        <v>104</v>
      </c>
      <c r="P3268">
        <f>IFERROR(ROUND(E3268/L3268,2),0)</f>
        <v>866.67</v>
      </c>
      <c r="Q3268" s="10" t="s">
        <v>8315</v>
      </c>
      <c r="R3268" t="s">
        <v>8316</v>
      </c>
      <c r="S3268" s="15">
        <f>(((J3268/60)/60)/24)+DATE(1970,1,1)</f>
        <v>42321.101759259262</v>
      </c>
      <c r="T3268" s="16">
        <f>(((I3268/60)/60)/24)+DATE(1970,1,1)</f>
        <v>42351.101759259262</v>
      </c>
      <c r="U3268" s="19">
        <f>YEAR(S:S)</f>
        <v>2015</v>
      </c>
    </row>
    <row r="3269" spans="1:21" ht="48" x14ac:dyDescent="0.2">
      <c r="A3269">
        <v>3366</v>
      </c>
      <c r="B3269" s="3" t="s">
        <v>3365</v>
      </c>
      <c r="C3269" s="3" t="s">
        <v>7476</v>
      </c>
      <c r="D3269" s="6">
        <v>500</v>
      </c>
      <c r="E3269" s="8">
        <v>1105</v>
      </c>
      <c r="F3269" t="s">
        <v>8218</v>
      </c>
      <c r="G3269" t="s">
        <v>8223</v>
      </c>
      <c r="H3269" t="s">
        <v>8245</v>
      </c>
      <c r="I3269">
        <v>1431481037</v>
      </c>
      <c r="J3269">
        <v>1428889037</v>
      </c>
      <c r="K3269" t="b">
        <v>0</v>
      </c>
      <c r="L3269">
        <v>18</v>
      </c>
      <c r="M3269" t="b">
        <v>1</v>
      </c>
      <c r="N3269" t="s">
        <v>8269</v>
      </c>
      <c r="O3269">
        <f>ROUND(E3269/D3269*100,0)</f>
        <v>221</v>
      </c>
      <c r="P3269">
        <f>IFERROR(ROUND(E3269/L3269,2),0)</f>
        <v>61.39</v>
      </c>
      <c r="Q3269" s="10" t="s">
        <v>8315</v>
      </c>
      <c r="R3269" t="s">
        <v>8316</v>
      </c>
      <c r="S3269" s="15">
        <f>(((J3269/60)/60)/24)+DATE(1970,1,1)</f>
        <v>42107.067557870367</v>
      </c>
      <c r="T3269" s="16">
        <f>(((I3269/60)/60)/24)+DATE(1970,1,1)</f>
        <v>42137.067557870367</v>
      </c>
      <c r="U3269" s="19">
        <f>YEAR(S:S)</f>
        <v>2015</v>
      </c>
    </row>
    <row r="3270" spans="1:21" ht="48" x14ac:dyDescent="0.2">
      <c r="A3270">
        <v>3367</v>
      </c>
      <c r="B3270" s="3" t="s">
        <v>3366</v>
      </c>
      <c r="C3270" s="3" t="s">
        <v>7477</v>
      </c>
      <c r="D3270" s="6">
        <v>750</v>
      </c>
      <c r="E3270" s="8">
        <v>890</v>
      </c>
      <c r="F3270" t="s">
        <v>8218</v>
      </c>
      <c r="G3270" t="s">
        <v>8224</v>
      </c>
      <c r="H3270" t="s">
        <v>8246</v>
      </c>
      <c r="I3270">
        <v>1438467894</v>
      </c>
      <c r="J3270">
        <v>1436307894</v>
      </c>
      <c r="K3270" t="b">
        <v>0</v>
      </c>
      <c r="L3270">
        <v>30</v>
      </c>
      <c r="M3270" t="b">
        <v>1</v>
      </c>
      <c r="N3270" t="s">
        <v>8269</v>
      </c>
      <c r="O3270">
        <f>ROUND(E3270/D3270*100,0)</f>
        <v>119</v>
      </c>
      <c r="P3270">
        <f>IFERROR(ROUND(E3270/L3270,2),0)</f>
        <v>29.67</v>
      </c>
      <c r="Q3270" s="10" t="s">
        <v>8315</v>
      </c>
      <c r="R3270" t="s">
        <v>8316</v>
      </c>
      <c r="S3270" s="15">
        <f>(((J3270/60)/60)/24)+DATE(1970,1,1)</f>
        <v>42192.933958333335</v>
      </c>
      <c r="T3270" s="16">
        <f>(((I3270/60)/60)/24)+DATE(1970,1,1)</f>
        <v>42217.933958333335</v>
      </c>
      <c r="U3270" s="19">
        <f>YEAR(S:S)</f>
        <v>2015</v>
      </c>
    </row>
    <row r="3271" spans="1:21" ht="48" x14ac:dyDescent="0.2">
      <c r="A3271">
        <v>3368</v>
      </c>
      <c r="B3271" s="3" t="s">
        <v>3367</v>
      </c>
      <c r="C3271" s="3" t="s">
        <v>7478</v>
      </c>
      <c r="D3271" s="6">
        <v>1000</v>
      </c>
      <c r="E3271" s="8">
        <v>1046</v>
      </c>
      <c r="F3271" t="s">
        <v>8218</v>
      </c>
      <c r="G3271" t="s">
        <v>8223</v>
      </c>
      <c r="H3271" t="s">
        <v>8245</v>
      </c>
      <c r="I3271">
        <v>1420088400</v>
      </c>
      <c r="J3271">
        <v>1416977259</v>
      </c>
      <c r="K3271" t="b">
        <v>0</v>
      </c>
      <c r="L3271">
        <v>23</v>
      </c>
      <c r="M3271" t="b">
        <v>1</v>
      </c>
      <c r="N3271" t="s">
        <v>8269</v>
      </c>
      <c r="O3271">
        <f>ROUND(E3271/D3271*100,0)</f>
        <v>105</v>
      </c>
      <c r="P3271">
        <f>IFERROR(ROUND(E3271/L3271,2),0)</f>
        <v>45.48</v>
      </c>
      <c r="Q3271" s="10" t="s">
        <v>8315</v>
      </c>
      <c r="R3271" t="s">
        <v>8316</v>
      </c>
      <c r="S3271" s="15">
        <f>(((J3271/60)/60)/24)+DATE(1970,1,1)</f>
        <v>41969.199756944443</v>
      </c>
      <c r="T3271" s="16">
        <f>(((I3271/60)/60)/24)+DATE(1970,1,1)</f>
        <v>42005.208333333328</v>
      </c>
      <c r="U3271" s="19">
        <f>YEAR(S:S)</f>
        <v>2014</v>
      </c>
    </row>
    <row r="3272" spans="1:21" ht="48" x14ac:dyDescent="0.2">
      <c r="A3272">
        <v>3369</v>
      </c>
      <c r="B3272" s="3" t="s">
        <v>3368</v>
      </c>
      <c r="C3272" s="3" t="s">
        <v>7479</v>
      </c>
      <c r="D3272" s="6">
        <v>5000</v>
      </c>
      <c r="E3272" s="8">
        <v>5195</v>
      </c>
      <c r="F3272" t="s">
        <v>8218</v>
      </c>
      <c r="G3272" t="s">
        <v>8240</v>
      </c>
      <c r="H3272" t="s">
        <v>8248</v>
      </c>
      <c r="I3272">
        <v>1484441980</v>
      </c>
      <c r="J3272">
        <v>1479257980</v>
      </c>
      <c r="K3272" t="b">
        <v>0</v>
      </c>
      <c r="L3272">
        <v>54</v>
      </c>
      <c r="M3272" t="b">
        <v>1</v>
      </c>
      <c r="N3272" t="s">
        <v>8269</v>
      </c>
      <c r="O3272">
        <f>ROUND(E3272/D3272*100,0)</f>
        <v>104</v>
      </c>
      <c r="P3272">
        <f>IFERROR(ROUND(E3272/L3272,2),0)</f>
        <v>96.2</v>
      </c>
      <c r="Q3272" s="10" t="s">
        <v>8315</v>
      </c>
      <c r="R3272" t="s">
        <v>8316</v>
      </c>
      <c r="S3272" s="15">
        <f>(((J3272/60)/60)/24)+DATE(1970,1,1)</f>
        <v>42690.041435185187</v>
      </c>
      <c r="T3272" s="16">
        <f>(((I3272/60)/60)/24)+DATE(1970,1,1)</f>
        <v>42750.041435185187</v>
      </c>
      <c r="U3272" s="19">
        <f>YEAR(S:S)</f>
        <v>2016</v>
      </c>
    </row>
    <row r="3273" spans="1:21" ht="32" x14ac:dyDescent="0.2">
      <c r="A3273">
        <v>3370</v>
      </c>
      <c r="B3273" s="3" t="s">
        <v>3369</v>
      </c>
      <c r="C3273" s="3" t="s">
        <v>7480</v>
      </c>
      <c r="D3273" s="6">
        <v>1500</v>
      </c>
      <c r="E3273" s="8">
        <v>1766</v>
      </c>
      <c r="F3273" t="s">
        <v>8218</v>
      </c>
      <c r="G3273" t="s">
        <v>8223</v>
      </c>
      <c r="H3273" t="s">
        <v>8245</v>
      </c>
      <c r="I3273">
        <v>1481961600</v>
      </c>
      <c r="J3273">
        <v>1479283285</v>
      </c>
      <c r="K3273" t="b">
        <v>0</v>
      </c>
      <c r="L3273">
        <v>26</v>
      </c>
      <c r="M3273" t="b">
        <v>1</v>
      </c>
      <c r="N3273" t="s">
        <v>8269</v>
      </c>
      <c r="O3273">
        <f>ROUND(E3273/D3273*100,0)</f>
        <v>118</v>
      </c>
      <c r="P3273">
        <f>IFERROR(ROUND(E3273/L3273,2),0)</f>
        <v>67.92</v>
      </c>
      <c r="Q3273" s="10" t="s">
        <v>8315</v>
      </c>
      <c r="R3273" t="s">
        <v>8316</v>
      </c>
      <c r="S3273" s="15">
        <f>(((J3273/60)/60)/24)+DATE(1970,1,1)</f>
        <v>42690.334317129629</v>
      </c>
      <c r="T3273" s="16">
        <f>(((I3273/60)/60)/24)+DATE(1970,1,1)</f>
        <v>42721.333333333328</v>
      </c>
      <c r="U3273" s="19">
        <f>YEAR(S:S)</f>
        <v>2016</v>
      </c>
    </row>
    <row r="3274" spans="1:21" ht="32" x14ac:dyDescent="0.2">
      <c r="A3274">
        <v>3371</v>
      </c>
      <c r="B3274" s="3" t="s">
        <v>3370</v>
      </c>
      <c r="C3274" s="3" t="s">
        <v>7481</v>
      </c>
      <c r="D3274" s="6">
        <v>200</v>
      </c>
      <c r="E3274" s="8">
        <v>277</v>
      </c>
      <c r="F3274" t="s">
        <v>8218</v>
      </c>
      <c r="G3274" t="s">
        <v>8223</v>
      </c>
      <c r="H3274" t="s">
        <v>8245</v>
      </c>
      <c r="I3274">
        <v>1449089965</v>
      </c>
      <c r="J3274">
        <v>1446670765</v>
      </c>
      <c r="K3274" t="b">
        <v>0</v>
      </c>
      <c r="L3274">
        <v>9</v>
      </c>
      <c r="M3274" t="b">
        <v>1</v>
      </c>
      <c r="N3274" t="s">
        <v>8269</v>
      </c>
      <c r="O3274">
        <f>ROUND(E3274/D3274*100,0)</f>
        <v>139</v>
      </c>
      <c r="P3274">
        <f>IFERROR(ROUND(E3274/L3274,2),0)</f>
        <v>30.78</v>
      </c>
      <c r="Q3274" s="10" t="s">
        <v>8315</v>
      </c>
      <c r="R3274" t="s">
        <v>8316</v>
      </c>
      <c r="S3274" s="15">
        <f>(((J3274/60)/60)/24)+DATE(1970,1,1)</f>
        <v>42312.874594907407</v>
      </c>
      <c r="T3274" s="16">
        <f>(((I3274/60)/60)/24)+DATE(1970,1,1)</f>
        <v>42340.874594907407</v>
      </c>
      <c r="U3274" s="19">
        <f>YEAR(S:S)</f>
        <v>2015</v>
      </c>
    </row>
    <row r="3275" spans="1:21" ht="48" x14ac:dyDescent="0.2">
      <c r="A3275">
        <v>3372</v>
      </c>
      <c r="B3275" s="3" t="s">
        <v>3371</v>
      </c>
      <c r="C3275" s="3" t="s">
        <v>7482</v>
      </c>
      <c r="D3275" s="6">
        <v>1000</v>
      </c>
      <c r="E3275" s="8">
        <v>1035</v>
      </c>
      <c r="F3275" t="s">
        <v>8218</v>
      </c>
      <c r="G3275" t="s">
        <v>8223</v>
      </c>
      <c r="H3275" t="s">
        <v>8245</v>
      </c>
      <c r="I3275">
        <v>1408942740</v>
      </c>
      <c r="J3275">
        <v>1407157756</v>
      </c>
      <c r="K3275" t="b">
        <v>0</v>
      </c>
      <c r="L3275">
        <v>27</v>
      </c>
      <c r="M3275" t="b">
        <v>1</v>
      </c>
      <c r="N3275" t="s">
        <v>8269</v>
      </c>
      <c r="O3275">
        <f>ROUND(E3275/D3275*100,0)</f>
        <v>104</v>
      </c>
      <c r="P3275">
        <f>IFERROR(ROUND(E3275/L3275,2),0)</f>
        <v>38.33</v>
      </c>
      <c r="Q3275" s="10" t="s">
        <v>8315</v>
      </c>
      <c r="R3275" t="s">
        <v>8316</v>
      </c>
      <c r="S3275" s="15">
        <f>(((J3275/60)/60)/24)+DATE(1970,1,1)</f>
        <v>41855.548101851848</v>
      </c>
      <c r="T3275" s="16">
        <f>(((I3275/60)/60)/24)+DATE(1970,1,1)</f>
        <v>41876.207638888889</v>
      </c>
      <c r="U3275" s="19">
        <f>YEAR(S:S)</f>
        <v>2014</v>
      </c>
    </row>
    <row r="3276" spans="1:21" ht="48" x14ac:dyDescent="0.2">
      <c r="A3276">
        <v>3373</v>
      </c>
      <c r="B3276" s="3" t="s">
        <v>3372</v>
      </c>
      <c r="C3276" s="3" t="s">
        <v>7483</v>
      </c>
      <c r="D3276" s="6">
        <v>2000</v>
      </c>
      <c r="E3276" s="8">
        <v>2005</v>
      </c>
      <c r="F3276" t="s">
        <v>8218</v>
      </c>
      <c r="G3276" t="s">
        <v>8224</v>
      </c>
      <c r="H3276" t="s">
        <v>8246</v>
      </c>
      <c r="I3276">
        <v>1437235200</v>
      </c>
      <c r="J3276">
        <v>1435177840</v>
      </c>
      <c r="K3276" t="b">
        <v>0</v>
      </c>
      <c r="L3276">
        <v>30</v>
      </c>
      <c r="M3276" t="b">
        <v>1</v>
      </c>
      <c r="N3276" t="s">
        <v>8269</v>
      </c>
      <c r="O3276">
        <f>ROUND(E3276/D3276*100,0)</f>
        <v>100</v>
      </c>
      <c r="P3276">
        <f>IFERROR(ROUND(E3276/L3276,2),0)</f>
        <v>66.83</v>
      </c>
      <c r="Q3276" s="10" t="s">
        <v>8315</v>
      </c>
      <c r="R3276" t="s">
        <v>8316</v>
      </c>
      <c r="S3276" s="15">
        <f>(((J3276/60)/60)/24)+DATE(1970,1,1)</f>
        <v>42179.854629629626</v>
      </c>
      <c r="T3276" s="16">
        <f>(((I3276/60)/60)/24)+DATE(1970,1,1)</f>
        <v>42203.666666666672</v>
      </c>
      <c r="U3276" s="19">
        <f>YEAR(S:S)</f>
        <v>2015</v>
      </c>
    </row>
    <row r="3277" spans="1:21" ht="48" x14ac:dyDescent="0.2">
      <c r="A3277">
        <v>3374</v>
      </c>
      <c r="B3277" s="3" t="s">
        <v>3373</v>
      </c>
      <c r="C3277" s="3" t="s">
        <v>7484</v>
      </c>
      <c r="D3277" s="6">
        <v>3500</v>
      </c>
      <c r="E3277" s="8">
        <v>3730</v>
      </c>
      <c r="F3277" t="s">
        <v>8218</v>
      </c>
      <c r="G3277" t="s">
        <v>8228</v>
      </c>
      <c r="H3277" t="s">
        <v>8250</v>
      </c>
      <c r="I3277">
        <v>1446053616</v>
      </c>
      <c r="J3277">
        <v>1443461616</v>
      </c>
      <c r="K3277" t="b">
        <v>0</v>
      </c>
      <c r="L3277">
        <v>52</v>
      </c>
      <c r="M3277" t="b">
        <v>1</v>
      </c>
      <c r="N3277" t="s">
        <v>8269</v>
      </c>
      <c r="O3277">
        <f>ROUND(E3277/D3277*100,0)</f>
        <v>107</v>
      </c>
      <c r="P3277">
        <f>IFERROR(ROUND(E3277/L3277,2),0)</f>
        <v>71.73</v>
      </c>
      <c r="Q3277" s="10" t="s">
        <v>8315</v>
      </c>
      <c r="R3277" t="s">
        <v>8316</v>
      </c>
      <c r="S3277" s="15">
        <f>(((J3277/60)/60)/24)+DATE(1970,1,1)</f>
        <v>42275.731666666667</v>
      </c>
      <c r="T3277" s="16">
        <f>(((I3277/60)/60)/24)+DATE(1970,1,1)</f>
        <v>42305.731666666667</v>
      </c>
      <c r="U3277" s="19">
        <f>YEAR(S:S)</f>
        <v>2015</v>
      </c>
    </row>
    <row r="3278" spans="1:21" ht="48" x14ac:dyDescent="0.2">
      <c r="A3278">
        <v>3375</v>
      </c>
      <c r="B3278" s="3" t="s">
        <v>3374</v>
      </c>
      <c r="C3278" s="3" t="s">
        <v>7485</v>
      </c>
      <c r="D3278" s="6">
        <v>3000</v>
      </c>
      <c r="E3278" s="8">
        <v>3000</v>
      </c>
      <c r="F3278" t="s">
        <v>8218</v>
      </c>
      <c r="G3278" t="s">
        <v>8224</v>
      </c>
      <c r="H3278" t="s">
        <v>8246</v>
      </c>
      <c r="I3278">
        <v>1400423973</v>
      </c>
      <c r="J3278">
        <v>1399387173</v>
      </c>
      <c r="K3278" t="b">
        <v>0</v>
      </c>
      <c r="L3278">
        <v>17</v>
      </c>
      <c r="M3278" t="b">
        <v>1</v>
      </c>
      <c r="N3278" t="s">
        <v>8269</v>
      </c>
      <c r="O3278">
        <f>ROUND(E3278/D3278*100,0)</f>
        <v>100</v>
      </c>
      <c r="P3278">
        <f>IFERROR(ROUND(E3278/L3278,2),0)</f>
        <v>176.47</v>
      </c>
      <c r="Q3278" s="10" t="s">
        <v>8315</v>
      </c>
      <c r="R3278" t="s">
        <v>8316</v>
      </c>
      <c r="S3278" s="15">
        <f>(((J3278/60)/60)/24)+DATE(1970,1,1)</f>
        <v>41765.610798611109</v>
      </c>
      <c r="T3278" s="16">
        <f>(((I3278/60)/60)/24)+DATE(1970,1,1)</f>
        <v>41777.610798611109</v>
      </c>
      <c r="U3278" s="19">
        <f>YEAR(S:S)</f>
        <v>2014</v>
      </c>
    </row>
    <row r="3279" spans="1:21" ht="48" x14ac:dyDescent="0.2">
      <c r="A3279">
        <v>3376</v>
      </c>
      <c r="B3279" s="3" t="s">
        <v>3375</v>
      </c>
      <c r="C3279" s="3" t="s">
        <v>7486</v>
      </c>
      <c r="D3279" s="6">
        <v>8000</v>
      </c>
      <c r="E3279" s="8">
        <v>8001</v>
      </c>
      <c r="F3279" t="s">
        <v>8218</v>
      </c>
      <c r="G3279" t="s">
        <v>8223</v>
      </c>
      <c r="H3279" t="s">
        <v>8245</v>
      </c>
      <c r="I3279">
        <v>1429976994</v>
      </c>
      <c r="J3279">
        <v>1424796594</v>
      </c>
      <c r="K3279" t="b">
        <v>0</v>
      </c>
      <c r="L3279">
        <v>19</v>
      </c>
      <c r="M3279" t="b">
        <v>1</v>
      </c>
      <c r="N3279" t="s">
        <v>8269</v>
      </c>
      <c r="O3279">
        <f>ROUND(E3279/D3279*100,0)</f>
        <v>100</v>
      </c>
      <c r="P3279">
        <f>IFERROR(ROUND(E3279/L3279,2),0)</f>
        <v>421.11</v>
      </c>
      <c r="Q3279" s="10" t="s">
        <v>8315</v>
      </c>
      <c r="R3279" t="s">
        <v>8316</v>
      </c>
      <c r="S3279" s="15">
        <f>(((J3279/60)/60)/24)+DATE(1970,1,1)</f>
        <v>42059.701319444444</v>
      </c>
      <c r="T3279" s="16">
        <f>(((I3279/60)/60)/24)+DATE(1970,1,1)</f>
        <v>42119.659652777773</v>
      </c>
      <c r="U3279" s="19">
        <f>YEAR(S:S)</f>
        <v>2015</v>
      </c>
    </row>
    <row r="3280" spans="1:21" ht="48" x14ac:dyDescent="0.2">
      <c r="A3280">
        <v>3377</v>
      </c>
      <c r="B3280" s="3" t="s">
        <v>3376</v>
      </c>
      <c r="C3280" s="3" t="s">
        <v>7487</v>
      </c>
      <c r="D3280" s="6">
        <v>8000</v>
      </c>
      <c r="E3280" s="8">
        <v>8084</v>
      </c>
      <c r="F3280" t="s">
        <v>8218</v>
      </c>
      <c r="G3280" t="s">
        <v>8224</v>
      </c>
      <c r="H3280" t="s">
        <v>8246</v>
      </c>
      <c r="I3280">
        <v>1426870560</v>
      </c>
      <c r="J3280">
        <v>1424280899</v>
      </c>
      <c r="K3280" t="b">
        <v>0</v>
      </c>
      <c r="L3280">
        <v>77</v>
      </c>
      <c r="M3280" t="b">
        <v>1</v>
      </c>
      <c r="N3280" t="s">
        <v>8269</v>
      </c>
      <c r="O3280">
        <f>ROUND(E3280/D3280*100,0)</f>
        <v>101</v>
      </c>
      <c r="P3280">
        <f>IFERROR(ROUND(E3280/L3280,2),0)</f>
        <v>104.99</v>
      </c>
      <c r="Q3280" s="10" t="s">
        <v>8315</v>
      </c>
      <c r="R3280" t="s">
        <v>8316</v>
      </c>
      <c r="S3280" s="15">
        <f>(((J3280/60)/60)/24)+DATE(1970,1,1)</f>
        <v>42053.732627314821</v>
      </c>
      <c r="T3280" s="16">
        <f>(((I3280/60)/60)/24)+DATE(1970,1,1)</f>
        <v>42083.705555555556</v>
      </c>
      <c r="U3280" s="19">
        <f>YEAR(S:S)</f>
        <v>2015</v>
      </c>
    </row>
    <row r="3281" spans="1:21" ht="48" x14ac:dyDescent="0.2">
      <c r="A3281">
        <v>3378</v>
      </c>
      <c r="B3281" s="3" t="s">
        <v>3377</v>
      </c>
      <c r="C3281" s="3" t="s">
        <v>7488</v>
      </c>
      <c r="D3281" s="6">
        <v>550</v>
      </c>
      <c r="E3281" s="8">
        <v>592</v>
      </c>
      <c r="F3281" t="s">
        <v>8218</v>
      </c>
      <c r="G3281" t="s">
        <v>8224</v>
      </c>
      <c r="H3281" t="s">
        <v>8246</v>
      </c>
      <c r="I3281">
        <v>1409490480</v>
      </c>
      <c r="J3281">
        <v>1407400306</v>
      </c>
      <c r="K3281" t="b">
        <v>0</v>
      </c>
      <c r="L3281">
        <v>21</v>
      </c>
      <c r="M3281" t="b">
        <v>1</v>
      </c>
      <c r="N3281" t="s">
        <v>8269</v>
      </c>
      <c r="O3281">
        <f>ROUND(E3281/D3281*100,0)</f>
        <v>108</v>
      </c>
      <c r="P3281">
        <f>IFERROR(ROUND(E3281/L3281,2),0)</f>
        <v>28.19</v>
      </c>
      <c r="Q3281" s="10" t="s">
        <v>8315</v>
      </c>
      <c r="R3281" t="s">
        <v>8316</v>
      </c>
      <c r="S3281" s="15">
        <f>(((J3281/60)/60)/24)+DATE(1970,1,1)</f>
        <v>41858.355393518519</v>
      </c>
      <c r="T3281" s="16">
        <f>(((I3281/60)/60)/24)+DATE(1970,1,1)</f>
        <v>41882.547222222223</v>
      </c>
      <c r="U3281" s="19">
        <f>YEAR(S:S)</f>
        <v>2014</v>
      </c>
    </row>
    <row r="3282" spans="1:21" ht="48" x14ac:dyDescent="0.2">
      <c r="A3282">
        <v>3379</v>
      </c>
      <c r="B3282" s="3" t="s">
        <v>3378</v>
      </c>
      <c r="C3282" s="3" t="s">
        <v>7489</v>
      </c>
      <c r="D3282" s="6">
        <v>2000</v>
      </c>
      <c r="E3282" s="8">
        <v>2073</v>
      </c>
      <c r="F3282" t="s">
        <v>8218</v>
      </c>
      <c r="G3282" t="s">
        <v>8224</v>
      </c>
      <c r="H3282" t="s">
        <v>8246</v>
      </c>
      <c r="I3282">
        <v>1440630000</v>
      </c>
      <c r="J3282">
        <v>1439122800</v>
      </c>
      <c r="K3282" t="b">
        <v>0</v>
      </c>
      <c r="L3282">
        <v>38</v>
      </c>
      <c r="M3282" t="b">
        <v>1</v>
      </c>
      <c r="N3282" t="s">
        <v>8269</v>
      </c>
      <c r="O3282">
        <f>ROUND(E3282/D3282*100,0)</f>
        <v>104</v>
      </c>
      <c r="P3282">
        <f>IFERROR(ROUND(E3282/L3282,2),0)</f>
        <v>54.55</v>
      </c>
      <c r="Q3282" s="10" t="s">
        <v>8315</v>
      </c>
      <c r="R3282" t="s">
        <v>8316</v>
      </c>
      <c r="S3282" s="15">
        <f>(((J3282/60)/60)/24)+DATE(1970,1,1)</f>
        <v>42225.513888888891</v>
      </c>
      <c r="T3282" s="16">
        <f>(((I3282/60)/60)/24)+DATE(1970,1,1)</f>
        <v>42242.958333333328</v>
      </c>
      <c r="U3282" s="19">
        <f>YEAR(S:S)</f>
        <v>2015</v>
      </c>
    </row>
    <row r="3283" spans="1:21" ht="48" x14ac:dyDescent="0.2">
      <c r="A3283">
        <v>3380</v>
      </c>
      <c r="B3283" s="3" t="s">
        <v>3379</v>
      </c>
      <c r="C3283" s="3" t="s">
        <v>7490</v>
      </c>
      <c r="D3283" s="6">
        <v>3000</v>
      </c>
      <c r="E3283" s="8">
        <v>3133</v>
      </c>
      <c r="F3283" t="s">
        <v>8218</v>
      </c>
      <c r="G3283" t="s">
        <v>8223</v>
      </c>
      <c r="H3283" t="s">
        <v>8245</v>
      </c>
      <c r="I3283">
        <v>1417305178</v>
      </c>
      <c r="J3283">
        <v>1414277578</v>
      </c>
      <c r="K3283" t="b">
        <v>0</v>
      </c>
      <c r="L3283">
        <v>28</v>
      </c>
      <c r="M3283" t="b">
        <v>1</v>
      </c>
      <c r="N3283" t="s">
        <v>8269</v>
      </c>
      <c r="O3283">
        <f>ROUND(E3283/D3283*100,0)</f>
        <v>104</v>
      </c>
      <c r="P3283">
        <f>IFERROR(ROUND(E3283/L3283,2),0)</f>
        <v>111.89</v>
      </c>
      <c r="Q3283" s="10" t="s">
        <v>8315</v>
      </c>
      <c r="R3283" t="s">
        <v>8316</v>
      </c>
      <c r="S3283" s="15">
        <f>(((J3283/60)/60)/24)+DATE(1970,1,1)</f>
        <v>41937.95344907407</v>
      </c>
      <c r="T3283" s="16">
        <f>(((I3283/60)/60)/24)+DATE(1970,1,1)</f>
        <v>41972.995115740734</v>
      </c>
      <c r="U3283" s="19">
        <f>YEAR(S:S)</f>
        <v>2014</v>
      </c>
    </row>
    <row r="3284" spans="1:21" ht="48" x14ac:dyDescent="0.2">
      <c r="A3284">
        <v>3381</v>
      </c>
      <c r="B3284" s="3" t="s">
        <v>3380</v>
      </c>
      <c r="C3284" s="3" t="s">
        <v>7491</v>
      </c>
      <c r="D3284" s="6">
        <v>4000</v>
      </c>
      <c r="E3284" s="8">
        <v>4090</v>
      </c>
      <c r="F3284" t="s">
        <v>8218</v>
      </c>
      <c r="G3284" t="s">
        <v>8223</v>
      </c>
      <c r="H3284" t="s">
        <v>8245</v>
      </c>
      <c r="I3284">
        <v>1426044383</v>
      </c>
      <c r="J3284">
        <v>1423455983</v>
      </c>
      <c r="K3284" t="b">
        <v>0</v>
      </c>
      <c r="L3284">
        <v>48</v>
      </c>
      <c r="M3284" t="b">
        <v>1</v>
      </c>
      <c r="N3284" t="s">
        <v>8269</v>
      </c>
      <c r="O3284">
        <f>ROUND(E3284/D3284*100,0)</f>
        <v>102</v>
      </c>
      <c r="P3284">
        <f>IFERROR(ROUND(E3284/L3284,2),0)</f>
        <v>85.21</v>
      </c>
      <c r="Q3284" s="10" t="s">
        <v>8315</v>
      </c>
      <c r="R3284" t="s">
        <v>8316</v>
      </c>
      <c r="S3284" s="15">
        <f>(((J3284/60)/60)/24)+DATE(1970,1,1)</f>
        <v>42044.184988425928</v>
      </c>
      <c r="T3284" s="16">
        <f>(((I3284/60)/60)/24)+DATE(1970,1,1)</f>
        <v>42074.143321759257</v>
      </c>
      <c r="U3284" s="19">
        <f>YEAR(S:S)</f>
        <v>2015</v>
      </c>
    </row>
    <row r="3285" spans="1:21" ht="48" x14ac:dyDescent="0.2">
      <c r="A3285">
        <v>3382</v>
      </c>
      <c r="B3285" s="3" t="s">
        <v>3381</v>
      </c>
      <c r="C3285" s="3" t="s">
        <v>7492</v>
      </c>
      <c r="D3285" s="6">
        <v>3500</v>
      </c>
      <c r="E3285" s="8">
        <v>3526</v>
      </c>
      <c r="F3285" t="s">
        <v>8218</v>
      </c>
      <c r="G3285" t="s">
        <v>8224</v>
      </c>
      <c r="H3285" t="s">
        <v>8246</v>
      </c>
      <c r="I3285">
        <v>1470092340</v>
      </c>
      <c r="J3285">
        <v>1467973256</v>
      </c>
      <c r="K3285" t="b">
        <v>0</v>
      </c>
      <c r="L3285">
        <v>46</v>
      </c>
      <c r="M3285" t="b">
        <v>1</v>
      </c>
      <c r="N3285" t="s">
        <v>8269</v>
      </c>
      <c r="O3285">
        <f>ROUND(E3285/D3285*100,0)</f>
        <v>101</v>
      </c>
      <c r="P3285">
        <f>IFERROR(ROUND(E3285/L3285,2),0)</f>
        <v>76.650000000000006</v>
      </c>
      <c r="Q3285" s="10" t="s">
        <v>8315</v>
      </c>
      <c r="R3285" t="s">
        <v>8316</v>
      </c>
      <c r="S3285" s="15">
        <f>(((J3285/60)/60)/24)+DATE(1970,1,1)</f>
        <v>42559.431203703702</v>
      </c>
      <c r="T3285" s="16">
        <f>(((I3285/60)/60)/24)+DATE(1970,1,1)</f>
        <v>42583.957638888889</v>
      </c>
      <c r="U3285" s="19">
        <f>YEAR(S:S)</f>
        <v>2016</v>
      </c>
    </row>
    <row r="3286" spans="1:21" ht="48" x14ac:dyDescent="0.2">
      <c r="A3286">
        <v>3383</v>
      </c>
      <c r="B3286" s="3" t="s">
        <v>3382</v>
      </c>
      <c r="C3286" s="3" t="s">
        <v>7493</v>
      </c>
      <c r="D3286" s="6">
        <v>1750</v>
      </c>
      <c r="E3286" s="8">
        <v>1955</v>
      </c>
      <c r="F3286" t="s">
        <v>8218</v>
      </c>
      <c r="G3286" t="s">
        <v>8223</v>
      </c>
      <c r="H3286" t="s">
        <v>8245</v>
      </c>
      <c r="I3286">
        <v>1466707620</v>
      </c>
      <c r="J3286">
        <v>1464979620</v>
      </c>
      <c r="K3286" t="b">
        <v>0</v>
      </c>
      <c r="L3286">
        <v>30</v>
      </c>
      <c r="M3286" t="b">
        <v>1</v>
      </c>
      <c r="N3286" t="s">
        <v>8269</v>
      </c>
      <c r="O3286">
        <f>ROUND(E3286/D3286*100,0)</f>
        <v>112</v>
      </c>
      <c r="P3286">
        <f>IFERROR(ROUND(E3286/L3286,2),0)</f>
        <v>65.17</v>
      </c>
      <c r="Q3286" s="10" t="s">
        <v>8315</v>
      </c>
      <c r="R3286" t="s">
        <v>8316</v>
      </c>
      <c r="S3286" s="15">
        <f>(((J3286/60)/60)/24)+DATE(1970,1,1)</f>
        <v>42524.782638888893</v>
      </c>
      <c r="T3286" s="16">
        <f>(((I3286/60)/60)/24)+DATE(1970,1,1)</f>
        <v>42544.782638888893</v>
      </c>
      <c r="U3286" s="19">
        <f>YEAR(S:S)</f>
        <v>2016</v>
      </c>
    </row>
    <row r="3287" spans="1:21" ht="48" x14ac:dyDescent="0.2">
      <c r="A3287">
        <v>3384</v>
      </c>
      <c r="B3287" s="3" t="s">
        <v>3383</v>
      </c>
      <c r="C3287" s="3" t="s">
        <v>7494</v>
      </c>
      <c r="D3287" s="6">
        <v>6000</v>
      </c>
      <c r="E3287" s="8">
        <v>6000.66</v>
      </c>
      <c r="F3287" t="s">
        <v>8218</v>
      </c>
      <c r="G3287" t="s">
        <v>8223</v>
      </c>
      <c r="H3287" t="s">
        <v>8245</v>
      </c>
      <c r="I3287">
        <v>1448074800</v>
      </c>
      <c r="J3287">
        <v>1444874768</v>
      </c>
      <c r="K3287" t="b">
        <v>0</v>
      </c>
      <c r="L3287">
        <v>64</v>
      </c>
      <c r="M3287" t="b">
        <v>1</v>
      </c>
      <c r="N3287" t="s">
        <v>8269</v>
      </c>
      <c r="O3287">
        <f>ROUND(E3287/D3287*100,0)</f>
        <v>100</v>
      </c>
      <c r="P3287">
        <f>IFERROR(ROUND(E3287/L3287,2),0)</f>
        <v>93.76</v>
      </c>
      <c r="Q3287" s="10" t="s">
        <v>8315</v>
      </c>
      <c r="R3287" t="s">
        <v>8316</v>
      </c>
      <c r="S3287" s="15">
        <f>(((J3287/60)/60)/24)+DATE(1970,1,1)</f>
        <v>42292.087592592594</v>
      </c>
      <c r="T3287" s="16">
        <f>(((I3287/60)/60)/24)+DATE(1970,1,1)</f>
        <v>42329.125</v>
      </c>
      <c r="U3287" s="19">
        <f>YEAR(S:S)</f>
        <v>2015</v>
      </c>
    </row>
    <row r="3288" spans="1:21" ht="48" x14ac:dyDescent="0.2">
      <c r="A3288">
        <v>3385</v>
      </c>
      <c r="B3288" s="3" t="s">
        <v>3384</v>
      </c>
      <c r="C3288" s="3" t="s">
        <v>7495</v>
      </c>
      <c r="D3288" s="6">
        <v>2000</v>
      </c>
      <c r="E3288" s="8">
        <v>2000</v>
      </c>
      <c r="F3288" t="s">
        <v>8218</v>
      </c>
      <c r="G3288" t="s">
        <v>8223</v>
      </c>
      <c r="H3288" t="s">
        <v>8245</v>
      </c>
      <c r="I3288">
        <v>1418244552</v>
      </c>
      <c r="J3288">
        <v>1415652552</v>
      </c>
      <c r="K3288" t="b">
        <v>0</v>
      </c>
      <c r="L3288">
        <v>15</v>
      </c>
      <c r="M3288" t="b">
        <v>1</v>
      </c>
      <c r="N3288" t="s">
        <v>8269</v>
      </c>
      <c r="O3288">
        <f>ROUND(E3288/D3288*100,0)</f>
        <v>100</v>
      </c>
      <c r="P3288">
        <f>IFERROR(ROUND(E3288/L3288,2),0)</f>
        <v>133.33000000000001</v>
      </c>
      <c r="Q3288" s="10" t="s">
        <v>8315</v>
      </c>
      <c r="R3288" t="s">
        <v>8316</v>
      </c>
      <c r="S3288" s="15">
        <f>(((J3288/60)/60)/24)+DATE(1970,1,1)</f>
        <v>41953.8675</v>
      </c>
      <c r="T3288" s="16">
        <f>(((I3288/60)/60)/24)+DATE(1970,1,1)</f>
        <v>41983.8675</v>
      </c>
      <c r="U3288" s="19">
        <f>YEAR(S:S)</f>
        <v>2014</v>
      </c>
    </row>
    <row r="3289" spans="1:21" ht="48" x14ac:dyDescent="0.2">
      <c r="A3289">
        <v>3386</v>
      </c>
      <c r="B3289" s="3" t="s">
        <v>3385</v>
      </c>
      <c r="C3289" s="3" t="s">
        <v>7496</v>
      </c>
      <c r="D3289" s="6">
        <v>2000</v>
      </c>
      <c r="E3289" s="8">
        <v>2100</v>
      </c>
      <c r="F3289" t="s">
        <v>8218</v>
      </c>
      <c r="G3289" t="s">
        <v>8223</v>
      </c>
      <c r="H3289" t="s">
        <v>8245</v>
      </c>
      <c r="I3289">
        <v>1417620506</v>
      </c>
      <c r="J3289">
        <v>1415028506</v>
      </c>
      <c r="K3289" t="b">
        <v>0</v>
      </c>
      <c r="L3289">
        <v>41</v>
      </c>
      <c r="M3289" t="b">
        <v>1</v>
      </c>
      <c r="N3289" t="s">
        <v>8269</v>
      </c>
      <c r="O3289">
        <f>ROUND(E3289/D3289*100,0)</f>
        <v>105</v>
      </c>
      <c r="P3289">
        <f>IFERROR(ROUND(E3289/L3289,2),0)</f>
        <v>51.22</v>
      </c>
      <c r="Q3289" s="10" t="s">
        <v>8315</v>
      </c>
      <c r="R3289" t="s">
        <v>8316</v>
      </c>
      <c r="S3289" s="15">
        <f>(((J3289/60)/60)/24)+DATE(1970,1,1)</f>
        <v>41946.644745370373</v>
      </c>
      <c r="T3289" s="16">
        <f>(((I3289/60)/60)/24)+DATE(1970,1,1)</f>
        <v>41976.644745370373</v>
      </c>
      <c r="U3289" s="19">
        <f>YEAR(S:S)</f>
        <v>2014</v>
      </c>
    </row>
    <row r="3290" spans="1:21" ht="48" x14ac:dyDescent="0.2">
      <c r="A3290">
        <v>3387</v>
      </c>
      <c r="B3290" s="3" t="s">
        <v>3386</v>
      </c>
      <c r="C3290" s="3" t="s">
        <v>7497</v>
      </c>
      <c r="D3290" s="6">
        <v>3000</v>
      </c>
      <c r="E3290" s="8">
        <v>3506</v>
      </c>
      <c r="F3290" t="s">
        <v>8218</v>
      </c>
      <c r="G3290" t="s">
        <v>8223</v>
      </c>
      <c r="H3290" t="s">
        <v>8245</v>
      </c>
      <c r="I3290">
        <v>1418581088</v>
      </c>
      <c r="J3290">
        <v>1415125088</v>
      </c>
      <c r="K3290" t="b">
        <v>0</v>
      </c>
      <c r="L3290">
        <v>35</v>
      </c>
      <c r="M3290" t="b">
        <v>1</v>
      </c>
      <c r="N3290" t="s">
        <v>8269</v>
      </c>
      <c r="O3290">
        <f>ROUND(E3290/D3290*100,0)</f>
        <v>117</v>
      </c>
      <c r="P3290">
        <f>IFERROR(ROUND(E3290/L3290,2),0)</f>
        <v>100.17</v>
      </c>
      <c r="Q3290" s="10" t="s">
        <v>8315</v>
      </c>
      <c r="R3290" t="s">
        <v>8316</v>
      </c>
      <c r="S3290" s="15">
        <f>(((J3290/60)/60)/24)+DATE(1970,1,1)</f>
        <v>41947.762592592589</v>
      </c>
      <c r="T3290" s="16">
        <f>(((I3290/60)/60)/24)+DATE(1970,1,1)</f>
        <v>41987.762592592597</v>
      </c>
      <c r="U3290" s="19">
        <f>YEAR(S:S)</f>
        <v>2014</v>
      </c>
    </row>
    <row r="3291" spans="1:21" ht="48" x14ac:dyDescent="0.2">
      <c r="A3291">
        <v>3388</v>
      </c>
      <c r="B3291" s="3" t="s">
        <v>3387</v>
      </c>
      <c r="C3291" s="3" t="s">
        <v>7498</v>
      </c>
      <c r="D3291" s="6">
        <v>1500</v>
      </c>
      <c r="E3291" s="8">
        <v>1557</v>
      </c>
      <c r="F3291" t="s">
        <v>8218</v>
      </c>
      <c r="G3291" t="s">
        <v>8224</v>
      </c>
      <c r="H3291" t="s">
        <v>8246</v>
      </c>
      <c r="I3291">
        <v>1434625441</v>
      </c>
      <c r="J3291">
        <v>1432033441</v>
      </c>
      <c r="K3291" t="b">
        <v>0</v>
      </c>
      <c r="L3291">
        <v>45</v>
      </c>
      <c r="M3291" t="b">
        <v>1</v>
      </c>
      <c r="N3291" t="s">
        <v>8269</v>
      </c>
      <c r="O3291">
        <f>ROUND(E3291/D3291*100,0)</f>
        <v>104</v>
      </c>
      <c r="P3291">
        <f>IFERROR(ROUND(E3291/L3291,2),0)</f>
        <v>34.6</v>
      </c>
      <c r="Q3291" s="10" t="s">
        <v>8315</v>
      </c>
      <c r="R3291" t="s">
        <v>8316</v>
      </c>
      <c r="S3291" s="15">
        <f>(((J3291/60)/60)/24)+DATE(1970,1,1)</f>
        <v>42143.461122685185</v>
      </c>
      <c r="T3291" s="16">
        <f>(((I3291/60)/60)/24)+DATE(1970,1,1)</f>
        <v>42173.461122685185</v>
      </c>
      <c r="U3291" s="19">
        <f>YEAR(S:S)</f>
        <v>2015</v>
      </c>
    </row>
    <row r="3292" spans="1:21" ht="48" x14ac:dyDescent="0.2">
      <c r="A3292">
        <v>3389</v>
      </c>
      <c r="B3292" s="3" t="s">
        <v>3388</v>
      </c>
      <c r="C3292" s="3" t="s">
        <v>7499</v>
      </c>
      <c r="D3292" s="6">
        <v>10000</v>
      </c>
      <c r="E3292" s="8">
        <v>11450</v>
      </c>
      <c r="F3292" t="s">
        <v>8218</v>
      </c>
      <c r="G3292" t="s">
        <v>8223</v>
      </c>
      <c r="H3292" t="s">
        <v>8245</v>
      </c>
      <c r="I3292">
        <v>1464960682</v>
      </c>
      <c r="J3292">
        <v>1462368682</v>
      </c>
      <c r="K3292" t="b">
        <v>0</v>
      </c>
      <c r="L3292">
        <v>62</v>
      </c>
      <c r="M3292" t="b">
        <v>1</v>
      </c>
      <c r="N3292" t="s">
        <v>8269</v>
      </c>
      <c r="O3292">
        <f>ROUND(E3292/D3292*100,0)</f>
        <v>115</v>
      </c>
      <c r="P3292">
        <f>IFERROR(ROUND(E3292/L3292,2),0)</f>
        <v>184.68</v>
      </c>
      <c r="Q3292" s="10" t="s">
        <v>8315</v>
      </c>
      <c r="R3292" t="s">
        <v>8316</v>
      </c>
      <c r="S3292" s="15">
        <f>(((J3292/60)/60)/24)+DATE(1970,1,1)</f>
        <v>42494.563449074078</v>
      </c>
      <c r="T3292" s="16">
        <f>(((I3292/60)/60)/24)+DATE(1970,1,1)</f>
        <v>42524.563449074078</v>
      </c>
      <c r="U3292" s="19">
        <f>YEAR(S:S)</f>
        <v>2016</v>
      </c>
    </row>
    <row r="3293" spans="1:21" ht="48" x14ac:dyDescent="0.2">
      <c r="A3293">
        <v>3390</v>
      </c>
      <c r="B3293" s="3" t="s">
        <v>3389</v>
      </c>
      <c r="C3293" s="3" t="s">
        <v>7500</v>
      </c>
      <c r="D3293" s="6">
        <v>1500</v>
      </c>
      <c r="E3293" s="8">
        <v>1536</v>
      </c>
      <c r="F3293" t="s">
        <v>8218</v>
      </c>
      <c r="G3293" t="s">
        <v>8223</v>
      </c>
      <c r="H3293" t="s">
        <v>8245</v>
      </c>
      <c r="I3293">
        <v>1405017345</v>
      </c>
      <c r="J3293">
        <v>1403721345</v>
      </c>
      <c r="K3293" t="b">
        <v>0</v>
      </c>
      <c r="L3293">
        <v>22</v>
      </c>
      <c r="M3293" t="b">
        <v>1</v>
      </c>
      <c r="N3293" t="s">
        <v>8269</v>
      </c>
      <c r="O3293">
        <f>ROUND(E3293/D3293*100,0)</f>
        <v>102</v>
      </c>
      <c r="P3293">
        <f>IFERROR(ROUND(E3293/L3293,2),0)</f>
        <v>69.819999999999993</v>
      </c>
      <c r="Q3293" s="10" t="s">
        <v>8315</v>
      </c>
      <c r="R3293" t="s">
        <v>8316</v>
      </c>
      <c r="S3293" s="15">
        <f>(((J3293/60)/60)/24)+DATE(1970,1,1)</f>
        <v>41815.774826388886</v>
      </c>
      <c r="T3293" s="16">
        <f>(((I3293/60)/60)/24)+DATE(1970,1,1)</f>
        <v>41830.774826388886</v>
      </c>
      <c r="U3293" s="19">
        <f>YEAR(S:S)</f>
        <v>2014</v>
      </c>
    </row>
    <row r="3294" spans="1:21" ht="48" x14ac:dyDescent="0.2">
      <c r="A3294">
        <v>3391</v>
      </c>
      <c r="B3294" s="3" t="s">
        <v>3390</v>
      </c>
      <c r="C3294" s="3" t="s">
        <v>7501</v>
      </c>
      <c r="D3294" s="6">
        <v>500</v>
      </c>
      <c r="E3294" s="8">
        <v>1115</v>
      </c>
      <c r="F3294" t="s">
        <v>8218</v>
      </c>
      <c r="G3294" t="s">
        <v>8223</v>
      </c>
      <c r="H3294" t="s">
        <v>8245</v>
      </c>
      <c r="I3294">
        <v>1407536880</v>
      </c>
      <c r="J3294">
        <v>1404997548</v>
      </c>
      <c r="K3294" t="b">
        <v>0</v>
      </c>
      <c r="L3294">
        <v>18</v>
      </c>
      <c r="M3294" t="b">
        <v>1</v>
      </c>
      <c r="N3294" t="s">
        <v>8269</v>
      </c>
      <c r="O3294">
        <f>ROUND(E3294/D3294*100,0)</f>
        <v>223</v>
      </c>
      <c r="P3294">
        <f>IFERROR(ROUND(E3294/L3294,2),0)</f>
        <v>61.94</v>
      </c>
      <c r="Q3294" s="10" t="s">
        <v>8315</v>
      </c>
      <c r="R3294" t="s">
        <v>8316</v>
      </c>
      <c r="S3294" s="15">
        <f>(((J3294/60)/60)/24)+DATE(1970,1,1)</f>
        <v>41830.545694444445</v>
      </c>
      <c r="T3294" s="16">
        <f>(((I3294/60)/60)/24)+DATE(1970,1,1)</f>
        <v>41859.936111111114</v>
      </c>
      <c r="U3294" s="19">
        <f>YEAR(S:S)</f>
        <v>2014</v>
      </c>
    </row>
    <row r="3295" spans="1:21" ht="48" x14ac:dyDescent="0.2">
      <c r="A3295">
        <v>3392</v>
      </c>
      <c r="B3295" s="3" t="s">
        <v>3391</v>
      </c>
      <c r="C3295" s="3" t="s">
        <v>7502</v>
      </c>
      <c r="D3295" s="6">
        <v>500</v>
      </c>
      <c r="E3295" s="8">
        <v>500</v>
      </c>
      <c r="F3295" t="s">
        <v>8218</v>
      </c>
      <c r="G3295" t="s">
        <v>8224</v>
      </c>
      <c r="H3295" t="s">
        <v>8246</v>
      </c>
      <c r="I3295">
        <v>1462565855</v>
      </c>
      <c r="J3295">
        <v>1458245855</v>
      </c>
      <c r="K3295" t="b">
        <v>0</v>
      </c>
      <c r="L3295">
        <v>12</v>
      </c>
      <c r="M3295" t="b">
        <v>1</v>
      </c>
      <c r="N3295" t="s">
        <v>8269</v>
      </c>
      <c r="O3295">
        <f>ROUND(E3295/D3295*100,0)</f>
        <v>100</v>
      </c>
      <c r="P3295">
        <f>IFERROR(ROUND(E3295/L3295,2),0)</f>
        <v>41.67</v>
      </c>
      <c r="Q3295" s="10" t="s">
        <v>8315</v>
      </c>
      <c r="R3295" t="s">
        <v>8316</v>
      </c>
      <c r="S3295" s="15">
        <f>(((J3295/60)/60)/24)+DATE(1970,1,1)</f>
        <v>42446.845543981486</v>
      </c>
      <c r="T3295" s="16">
        <f>(((I3295/60)/60)/24)+DATE(1970,1,1)</f>
        <v>42496.845543981486</v>
      </c>
      <c r="U3295" s="19">
        <f>YEAR(S:S)</f>
        <v>2016</v>
      </c>
    </row>
    <row r="3296" spans="1:21" ht="48" x14ac:dyDescent="0.2">
      <c r="A3296">
        <v>3393</v>
      </c>
      <c r="B3296" s="3" t="s">
        <v>3392</v>
      </c>
      <c r="C3296" s="3" t="s">
        <v>7503</v>
      </c>
      <c r="D3296" s="6">
        <v>1500</v>
      </c>
      <c r="E3296" s="8">
        <v>1587</v>
      </c>
      <c r="F3296" t="s">
        <v>8218</v>
      </c>
      <c r="G3296" t="s">
        <v>8223</v>
      </c>
      <c r="H3296" t="s">
        <v>8245</v>
      </c>
      <c r="I3296">
        <v>1415234760</v>
      </c>
      <c r="J3296">
        <v>1413065230</v>
      </c>
      <c r="K3296" t="b">
        <v>0</v>
      </c>
      <c r="L3296">
        <v>44</v>
      </c>
      <c r="M3296" t="b">
        <v>1</v>
      </c>
      <c r="N3296" t="s">
        <v>8269</v>
      </c>
      <c r="O3296">
        <f>ROUND(E3296/D3296*100,0)</f>
        <v>106</v>
      </c>
      <c r="P3296">
        <f>IFERROR(ROUND(E3296/L3296,2),0)</f>
        <v>36.07</v>
      </c>
      <c r="Q3296" s="10" t="s">
        <v>8315</v>
      </c>
      <c r="R3296" t="s">
        <v>8316</v>
      </c>
      <c r="S3296" s="15">
        <f>(((J3296/60)/60)/24)+DATE(1970,1,1)</f>
        <v>41923.921643518523</v>
      </c>
      <c r="T3296" s="16">
        <f>(((I3296/60)/60)/24)+DATE(1970,1,1)</f>
        <v>41949.031944444447</v>
      </c>
      <c r="U3296" s="19">
        <f>YEAR(S:S)</f>
        <v>2014</v>
      </c>
    </row>
    <row r="3297" spans="1:21" ht="48" x14ac:dyDescent="0.2">
      <c r="A3297">
        <v>3394</v>
      </c>
      <c r="B3297" s="3" t="s">
        <v>3393</v>
      </c>
      <c r="C3297" s="3" t="s">
        <v>7504</v>
      </c>
      <c r="D3297" s="6">
        <v>550</v>
      </c>
      <c r="E3297" s="8">
        <v>783</v>
      </c>
      <c r="F3297" t="s">
        <v>8218</v>
      </c>
      <c r="G3297" t="s">
        <v>8224</v>
      </c>
      <c r="H3297" t="s">
        <v>8246</v>
      </c>
      <c r="I3297">
        <v>1406470645</v>
      </c>
      <c r="J3297">
        <v>1403878645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142</v>
      </c>
      <c r="P3297">
        <f>IFERROR(ROUND(E3297/L3297,2),0)</f>
        <v>29</v>
      </c>
      <c r="Q3297" s="10" t="s">
        <v>8315</v>
      </c>
      <c r="R3297" t="s">
        <v>8316</v>
      </c>
      <c r="S3297" s="15">
        <f>(((J3297/60)/60)/24)+DATE(1970,1,1)</f>
        <v>41817.59542824074</v>
      </c>
      <c r="T3297" s="16">
        <f>(((I3297/60)/60)/24)+DATE(1970,1,1)</f>
        <v>41847.59542824074</v>
      </c>
      <c r="U3297" s="19">
        <f>YEAR(S:S)</f>
        <v>2014</v>
      </c>
    </row>
    <row r="3298" spans="1:21" ht="32" x14ac:dyDescent="0.2">
      <c r="A3298">
        <v>3395</v>
      </c>
      <c r="B3298" s="3" t="s">
        <v>3394</v>
      </c>
      <c r="C3298" s="3" t="s">
        <v>7505</v>
      </c>
      <c r="D3298" s="6">
        <v>500</v>
      </c>
      <c r="E3298" s="8">
        <v>920</v>
      </c>
      <c r="F3298" t="s">
        <v>8218</v>
      </c>
      <c r="G3298" t="s">
        <v>8224</v>
      </c>
      <c r="H3298" t="s">
        <v>8246</v>
      </c>
      <c r="I3298">
        <v>1433009400</v>
      </c>
      <c r="J3298">
        <v>1431795944</v>
      </c>
      <c r="K3298" t="b">
        <v>0</v>
      </c>
      <c r="L3298">
        <v>38</v>
      </c>
      <c r="M3298" t="b">
        <v>1</v>
      </c>
      <c r="N3298" t="s">
        <v>8269</v>
      </c>
      <c r="O3298">
        <f>ROUND(E3298/D3298*100,0)</f>
        <v>184</v>
      </c>
      <c r="P3298">
        <f>IFERROR(ROUND(E3298/L3298,2),0)</f>
        <v>24.21</v>
      </c>
      <c r="Q3298" s="10" t="s">
        <v>8315</v>
      </c>
      <c r="R3298" t="s">
        <v>8316</v>
      </c>
      <c r="S3298" s="15">
        <f>(((J3298/60)/60)/24)+DATE(1970,1,1)</f>
        <v>42140.712314814817</v>
      </c>
      <c r="T3298" s="16">
        <f>(((I3298/60)/60)/24)+DATE(1970,1,1)</f>
        <v>42154.756944444445</v>
      </c>
      <c r="U3298" s="19">
        <f>YEAR(S:S)</f>
        <v>2015</v>
      </c>
    </row>
    <row r="3299" spans="1:21" ht="48" x14ac:dyDescent="0.2">
      <c r="A3299">
        <v>3396</v>
      </c>
      <c r="B3299" s="3" t="s">
        <v>3395</v>
      </c>
      <c r="C3299" s="3" t="s">
        <v>7506</v>
      </c>
      <c r="D3299" s="6">
        <v>1500</v>
      </c>
      <c r="E3299" s="8">
        <v>1565</v>
      </c>
      <c r="F3299" t="s">
        <v>8218</v>
      </c>
      <c r="G3299" t="s">
        <v>8223</v>
      </c>
      <c r="H3299" t="s">
        <v>8245</v>
      </c>
      <c r="I3299">
        <v>1401595140</v>
      </c>
      <c r="J3299">
        <v>1399286589</v>
      </c>
      <c r="K3299" t="b">
        <v>0</v>
      </c>
      <c r="L3299">
        <v>28</v>
      </c>
      <c r="M3299" t="b">
        <v>1</v>
      </c>
      <c r="N3299" t="s">
        <v>8269</v>
      </c>
      <c r="O3299">
        <f>ROUND(E3299/D3299*100,0)</f>
        <v>104</v>
      </c>
      <c r="P3299">
        <f>IFERROR(ROUND(E3299/L3299,2),0)</f>
        <v>55.89</v>
      </c>
      <c r="Q3299" s="10" t="s">
        <v>8315</v>
      </c>
      <c r="R3299" t="s">
        <v>8316</v>
      </c>
      <c r="S3299" s="15">
        <f>(((J3299/60)/60)/24)+DATE(1970,1,1)</f>
        <v>41764.44663194444</v>
      </c>
      <c r="T3299" s="16">
        <f>(((I3299/60)/60)/24)+DATE(1970,1,1)</f>
        <v>41791.165972222225</v>
      </c>
      <c r="U3299" s="19">
        <f>YEAR(S:S)</f>
        <v>2014</v>
      </c>
    </row>
    <row r="3300" spans="1:21" ht="32" x14ac:dyDescent="0.2">
      <c r="A3300">
        <v>3397</v>
      </c>
      <c r="B3300" s="3" t="s">
        <v>3396</v>
      </c>
      <c r="C3300" s="3" t="s">
        <v>7507</v>
      </c>
      <c r="D3300" s="6">
        <v>250</v>
      </c>
      <c r="E3300" s="8">
        <v>280</v>
      </c>
      <c r="F3300" t="s">
        <v>8218</v>
      </c>
      <c r="G3300" t="s">
        <v>8224</v>
      </c>
      <c r="H3300" t="s">
        <v>8246</v>
      </c>
      <c r="I3300">
        <v>1455832800</v>
      </c>
      <c r="J3300">
        <v>1452338929</v>
      </c>
      <c r="K3300" t="b">
        <v>0</v>
      </c>
      <c r="L3300">
        <v>24</v>
      </c>
      <c r="M3300" t="b">
        <v>1</v>
      </c>
      <c r="N3300" t="s">
        <v>8269</v>
      </c>
      <c r="O3300">
        <f>ROUND(E3300/D3300*100,0)</f>
        <v>112</v>
      </c>
      <c r="P3300">
        <f>IFERROR(ROUND(E3300/L3300,2),0)</f>
        <v>11.67</v>
      </c>
      <c r="Q3300" s="10" t="s">
        <v>8315</v>
      </c>
      <c r="R3300" t="s">
        <v>8316</v>
      </c>
      <c r="S3300" s="15">
        <f>(((J3300/60)/60)/24)+DATE(1970,1,1)</f>
        <v>42378.478344907402</v>
      </c>
      <c r="T3300" s="16">
        <f>(((I3300/60)/60)/24)+DATE(1970,1,1)</f>
        <v>42418.916666666672</v>
      </c>
      <c r="U3300" s="19">
        <f>YEAR(S:S)</f>
        <v>2016</v>
      </c>
    </row>
    <row r="3301" spans="1:21" ht="48" x14ac:dyDescent="0.2">
      <c r="A3301">
        <v>3398</v>
      </c>
      <c r="B3301" s="3" t="s">
        <v>3397</v>
      </c>
      <c r="C3301" s="3" t="s">
        <v>7508</v>
      </c>
      <c r="D3301" s="6">
        <v>4000</v>
      </c>
      <c r="E3301" s="8">
        <v>4443</v>
      </c>
      <c r="F3301" t="s">
        <v>8218</v>
      </c>
      <c r="G3301" t="s">
        <v>8223</v>
      </c>
      <c r="H3301" t="s">
        <v>8245</v>
      </c>
      <c r="I3301">
        <v>1416589200</v>
      </c>
      <c r="J3301">
        <v>1414605776</v>
      </c>
      <c r="K3301" t="b">
        <v>0</v>
      </c>
      <c r="L3301">
        <v>65</v>
      </c>
      <c r="M3301" t="b">
        <v>1</v>
      </c>
      <c r="N3301" t="s">
        <v>8269</v>
      </c>
      <c r="O3301">
        <f>ROUND(E3301/D3301*100,0)</f>
        <v>111</v>
      </c>
      <c r="P3301">
        <f>IFERROR(ROUND(E3301/L3301,2),0)</f>
        <v>68.349999999999994</v>
      </c>
      <c r="Q3301" s="10" t="s">
        <v>8315</v>
      </c>
      <c r="R3301" t="s">
        <v>8316</v>
      </c>
      <c r="S3301" s="15">
        <f>(((J3301/60)/60)/24)+DATE(1970,1,1)</f>
        <v>41941.75203703704</v>
      </c>
      <c r="T3301" s="16">
        <f>(((I3301/60)/60)/24)+DATE(1970,1,1)</f>
        <v>41964.708333333328</v>
      </c>
      <c r="U3301" s="19">
        <f>YEAR(S:S)</f>
        <v>2014</v>
      </c>
    </row>
    <row r="3302" spans="1:21" ht="48" x14ac:dyDescent="0.2">
      <c r="A3302">
        <v>3399</v>
      </c>
      <c r="B3302" s="3" t="s">
        <v>3398</v>
      </c>
      <c r="C3302" s="3" t="s">
        <v>7509</v>
      </c>
      <c r="D3302" s="6">
        <v>1200</v>
      </c>
      <c r="E3302" s="8">
        <v>1245</v>
      </c>
      <c r="F3302" t="s">
        <v>8218</v>
      </c>
      <c r="G3302" t="s">
        <v>8224</v>
      </c>
      <c r="H3302" t="s">
        <v>8246</v>
      </c>
      <c r="I3302">
        <v>1424556325</v>
      </c>
      <c r="J3302">
        <v>1421964325</v>
      </c>
      <c r="K3302" t="b">
        <v>0</v>
      </c>
      <c r="L3302">
        <v>46</v>
      </c>
      <c r="M3302" t="b">
        <v>1</v>
      </c>
      <c r="N3302" t="s">
        <v>8269</v>
      </c>
      <c r="O3302">
        <f>ROUND(E3302/D3302*100,0)</f>
        <v>104</v>
      </c>
      <c r="P3302">
        <f>IFERROR(ROUND(E3302/L3302,2),0)</f>
        <v>27.07</v>
      </c>
      <c r="Q3302" s="10" t="s">
        <v>8315</v>
      </c>
      <c r="R3302" t="s">
        <v>8316</v>
      </c>
      <c r="S3302" s="15">
        <f>(((J3302/60)/60)/24)+DATE(1970,1,1)</f>
        <v>42026.920428240745</v>
      </c>
      <c r="T3302" s="16">
        <f>(((I3302/60)/60)/24)+DATE(1970,1,1)</f>
        <v>42056.920428240745</v>
      </c>
      <c r="U3302" s="19">
        <f>YEAR(S:S)</f>
        <v>2015</v>
      </c>
    </row>
    <row r="3303" spans="1:21" ht="48" x14ac:dyDescent="0.2">
      <c r="A3303">
        <v>3400</v>
      </c>
      <c r="B3303" s="3" t="s">
        <v>3399</v>
      </c>
      <c r="C3303" s="3" t="s">
        <v>7510</v>
      </c>
      <c r="D3303" s="6">
        <v>10000</v>
      </c>
      <c r="E3303" s="8">
        <v>10041</v>
      </c>
      <c r="F3303" t="s">
        <v>8218</v>
      </c>
      <c r="G3303" t="s">
        <v>8223</v>
      </c>
      <c r="H3303" t="s">
        <v>8245</v>
      </c>
      <c r="I3303">
        <v>1409266414</v>
      </c>
      <c r="J3303">
        <v>1405378414</v>
      </c>
      <c r="K3303" t="b">
        <v>0</v>
      </c>
      <c r="L3303">
        <v>85</v>
      </c>
      <c r="M3303" t="b">
        <v>1</v>
      </c>
      <c r="N3303" t="s">
        <v>8269</v>
      </c>
      <c r="O3303">
        <f>ROUND(E3303/D3303*100,0)</f>
        <v>100</v>
      </c>
      <c r="P3303">
        <f>IFERROR(ROUND(E3303/L3303,2),0)</f>
        <v>118.13</v>
      </c>
      <c r="Q3303" s="10" t="s">
        <v>8315</v>
      </c>
      <c r="R3303" t="s">
        <v>8316</v>
      </c>
      <c r="S3303" s="15">
        <f>(((J3303/60)/60)/24)+DATE(1970,1,1)</f>
        <v>41834.953865740739</v>
      </c>
      <c r="T3303" s="16">
        <f>(((I3303/60)/60)/24)+DATE(1970,1,1)</f>
        <v>41879.953865740739</v>
      </c>
      <c r="U3303" s="19">
        <f>YEAR(S:S)</f>
        <v>2014</v>
      </c>
    </row>
    <row r="3304" spans="1:21" ht="48" x14ac:dyDescent="0.2">
      <c r="A3304">
        <v>3401</v>
      </c>
      <c r="B3304" s="3" t="s">
        <v>3400</v>
      </c>
      <c r="C3304" s="3" t="s">
        <v>7511</v>
      </c>
      <c r="D3304" s="6">
        <v>2900</v>
      </c>
      <c r="E3304" s="8">
        <v>2954</v>
      </c>
      <c r="F3304" t="s">
        <v>8218</v>
      </c>
      <c r="G3304" t="s">
        <v>8224</v>
      </c>
      <c r="H3304" t="s">
        <v>8246</v>
      </c>
      <c r="I3304">
        <v>1438968146</v>
      </c>
      <c r="J3304">
        <v>1436376146</v>
      </c>
      <c r="K3304" t="b">
        <v>0</v>
      </c>
      <c r="L3304">
        <v>66</v>
      </c>
      <c r="M3304" t="b">
        <v>1</v>
      </c>
      <c r="N3304" t="s">
        <v>8269</v>
      </c>
      <c r="O3304">
        <f>ROUND(E3304/D3304*100,0)</f>
        <v>102</v>
      </c>
      <c r="P3304">
        <f>IFERROR(ROUND(E3304/L3304,2),0)</f>
        <v>44.76</v>
      </c>
      <c r="Q3304" s="10" t="s">
        <v>8315</v>
      </c>
      <c r="R3304" t="s">
        <v>8316</v>
      </c>
      <c r="S3304" s="15">
        <f>(((J3304/60)/60)/24)+DATE(1970,1,1)</f>
        <v>42193.723912037036</v>
      </c>
      <c r="T3304" s="16">
        <f>(((I3304/60)/60)/24)+DATE(1970,1,1)</f>
        <v>42223.723912037036</v>
      </c>
      <c r="U3304" s="19">
        <f>YEAR(S:S)</f>
        <v>2015</v>
      </c>
    </row>
    <row r="3305" spans="1:21" ht="48" x14ac:dyDescent="0.2">
      <c r="A3305">
        <v>3402</v>
      </c>
      <c r="B3305" s="3" t="s">
        <v>3401</v>
      </c>
      <c r="C3305" s="3" t="s">
        <v>7512</v>
      </c>
      <c r="D3305" s="6">
        <v>15000</v>
      </c>
      <c r="E3305" s="8">
        <v>16465</v>
      </c>
      <c r="F3305" t="s">
        <v>8218</v>
      </c>
      <c r="G3305" t="s">
        <v>8223</v>
      </c>
      <c r="H3305" t="s">
        <v>8245</v>
      </c>
      <c r="I3305">
        <v>1447295460</v>
      </c>
      <c r="J3305">
        <v>1444747843</v>
      </c>
      <c r="K3305" t="b">
        <v>0</v>
      </c>
      <c r="L3305">
        <v>165</v>
      </c>
      <c r="M3305" t="b">
        <v>1</v>
      </c>
      <c r="N3305" t="s">
        <v>8269</v>
      </c>
      <c r="O3305">
        <f>ROUND(E3305/D3305*100,0)</f>
        <v>110</v>
      </c>
      <c r="P3305">
        <f>IFERROR(ROUND(E3305/L3305,2),0)</f>
        <v>99.79</v>
      </c>
      <c r="Q3305" s="10" t="s">
        <v>8315</v>
      </c>
      <c r="R3305" t="s">
        <v>8316</v>
      </c>
      <c r="S3305" s="15">
        <f>(((J3305/60)/60)/24)+DATE(1970,1,1)</f>
        <v>42290.61855324074</v>
      </c>
      <c r="T3305" s="16">
        <f>(((I3305/60)/60)/24)+DATE(1970,1,1)</f>
        <v>42320.104861111111</v>
      </c>
      <c r="U3305" s="19">
        <f>YEAR(S:S)</f>
        <v>2015</v>
      </c>
    </row>
    <row r="3306" spans="1:21" ht="48" x14ac:dyDescent="0.2">
      <c r="A3306">
        <v>3403</v>
      </c>
      <c r="B3306" s="3" t="s">
        <v>3402</v>
      </c>
      <c r="C3306" s="3" t="s">
        <v>7513</v>
      </c>
      <c r="D3306" s="6">
        <v>2000</v>
      </c>
      <c r="E3306" s="8">
        <v>2000</v>
      </c>
      <c r="F3306" t="s">
        <v>8218</v>
      </c>
      <c r="G3306" t="s">
        <v>8224</v>
      </c>
      <c r="H3306" t="s">
        <v>8246</v>
      </c>
      <c r="I3306">
        <v>1435230324</v>
      </c>
      <c r="J3306">
        <v>1432638324</v>
      </c>
      <c r="K3306" t="b">
        <v>0</v>
      </c>
      <c r="L3306">
        <v>17</v>
      </c>
      <c r="M3306" t="b">
        <v>1</v>
      </c>
      <c r="N3306" t="s">
        <v>8269</v>
      </c>
      <c r="O3306">
        <f>ROUND(E3306/D3306*100,0)</f>
        <v>100</v>
      </c>
      <c r="P3306">
        <f>IFERROR(ROUND(E3306/L3306,2),0)</f>
        <v>117.65</v>
      </c>
      <c r="Q3306" s="10" t="s">
        <v>8315</v>
      </c>
      <c r="R3306" t="s">
        <v>8316</v>
      </c>
      <c r="S3306" s="15">
        <f>(((J3306/60)/60)/24)+DATE(1970,1,1)</f>
        <v>42150.462083333332</v>
      </c>
      <c r="T3306" s="16">
        <f>(((I3306/60)/60)/24)+DATE(1970,1,1)</f>
        <v>42180.462083333332</v>
      </c>
      <c r="U3306" s="19">
        <f>YEAR(S:S)</f>
        <v>2015</v>
      </c>
    </row>
    <row r="3307" spans="1:21" ht="48" x14ac:dyDescent="0.2">
      <c r="A3307">
        <v>3404</v>
      </c>
      <c r="B3307" s="3" t="s">
        <v>3403</v>
      </c>
      <c r="C3307" s="3" t="s">
        <v>7514</v>
      </c>
      <c r="D3307" s="6">
        <v>500</v>
      </c>
      <c r="E3307" s="8">
        <v>610</v>
      </c>
      <c r="F3307" t="s">
        <v>8218</v>
      </c>
      <c r="G3307" t="s">
        <v>8223</v>
      </c>
      <c r="H3307" t="s">
        <v>8245</v>
      </c>
      <c r="I3307">
        <v>1434542702</v>
      </c>
      <c r="J3307">
        <v>1432814702</v>
      </c>
      <c r="K3307" t="b">
        <v>0</v>
      </c>
      <c r="L3307">
        <v>3</v>
      </c>
      <c r="M3307" t="b">
        <v>1</v>
      </c>
      <c r="N3307" t="s">
        <v>8269</v>
      </c>
      <c r="O3307">
        <f>ROUND(E3307/D3307*100,0)</f>
        <v>122</v>
      </c>
      <c r="P3307">
        <f>IFERROR(ROUND(E3307/L3307,2),0)</f>
        <v>203.33</v>
      </c>
      <c r="Q3307" s="10" t="s">
        <v>8315</v>
      </c>
      <c r="R3307" t="s">
        <v>8316</v>
      </c>
      <c r="S3307" s="15">
        <f>(((J3307/60)/60)/24)+DATE(1970,1,1)</f>
        <v>42152.503495370373</v>
      </c>
      <c r="T3307" s="16">
        <f>(((I3307/60)/60)/24)+DATE(1970,1,1)</f>
        <v>42172.503495370373</v>
      </c>
      <c r="U3307" s="19">
        <f>YEAR(S:S)</f>
        <v>2015</v>
      </c>
    </row>
    <row r="3308" spans="1:21" ht="48" x14ac:dyDescent="0.2">
      <c r="A3308">
        <v>3405</v>
      </c>
      <c r="B3308" s="3" t="s">
        <v>3404</v>
      </c>
      <c r="C3308" s="3" t="s">
        <v>7515</v>
      </c>
      <c r="D3308" s="6">
        <v>350</v>
      </c>
      <c r="E3308" s="8">
        <v>481.5</v>
      </c>
      <c r="F3308" t="s">
        <v>8218</v>
      </c>
      <c r="G3308" t="s">
        <v>8224</v>
      </c>
      <c r="H3308" t="s">
        <v>8246</v>
      </c>
      <c r="I3308">
        <v>1456876740</v>
      </c>
      <c r="J3308">
        <v>1455063886</v>
      </c>
      <c r="K3308" t="b">
        <v>0</v>
      </c>
      <c r="L3308">
        <v>17</v>
      </c>
      <c r="M3308" t="b">
        <v>1</v>
      </c>
      <c r="N3308" t="s">
        <v>8269</v>
      </c>
      <c r="O3308">
        <f>ROUND(E3308/D3308*100,0)</f>
        <v>138</v>
      </c>
      <c r="P3308">
        <f>IFERROR(ROUND(E3308/L3308,2),0)</f>
        <v>28.32</v>
      </c>
      <c r="Q3308" s="10" t="s">
        <v>8315</v>
      </c>
      <c r="R3308" t="s">
        <v>8316</v>
      </c>
      <c r="S3308" s="15">
        <f>(((J3308/60)/60)/24)+DATE(1970,1,1)</f>
        <v>42410.017199074078</v>
      </c>
      <c r="T3308" s="16">
        <f>(((I3308/60)/60)/24)+DATE(1970,1,1)</f>
        <v>42430.999305555553</v>
      </c>
      <c r="U3308" s="19">
        <f>YEAR(S:S)</f>
        <v>2016</v>
      </c>
    </row>
    <row r="3309" spans="1:21" ht="32" x14ac:dyDescent="0.2">
      <c r="A3309">
        <v>3406</v>
      </c>
      <c r="B3309" s="3" t="s">
        <v>3405</v>
      </c>
      <c r="C3309" s="3" t="s">
        <v>7516</v>
      </c>
      <c r="D3309" s="6">
        <v>10000</v>
      </c>
      <c r="E3309" s="8">
        <v>10031</v>
      </c>
      <c r="F3309" t="s">
        <v>8218</v>
      </c>
      <c r="G3309" t="s">
        <v>8223</v>
      </c>
      <c r="H3309" t="s">
        <v>8245</v>
      </c>
      <c r="I3309">
        <v>1405511376</v>
      </c>
      <c r="J3309">
        <v>1401623376</v>
      </c>
      <c r="K3309" t="b">
        <v>0</v>
      </c>
      <c r="L3309">
        <v>91</v>
      </c>
      <c r="M3309" t="b">
        <v>1</v>
      </c>
      <c r="N3309" t="s">
        <v>8269</v>
      </c>
      <c r="O3309">
        <f>ROUND(E3309/D3309*100,0)</f>
        <v>100</v>
      </c>
      <c r="P3309">
        <f>IFERROR(ROUND(E3309/L3309,2),0)</f>
        <v>110.23</v>
      </c>
      <c r="Q3309" s="10" t="s">
        <v>8315</v>
      </c>
      <c r="R3309" t="s">
        <v>8316</v>
      </c>
      <c r="S3309" s="15">
        <f>(((J3309/60)/60)/24)+DATE(1970,1,1)</f>
        <v>41791.492777777778</v>
      </c>
      <c r="T3309" s="16">
        <f>(((I3309/60)/60)/24)+DATE(1970,1,1)</f>
        <v>41836.492777777778</v>
      </c>
      <c r="U3309" s="19">
        <f>YEAR(S:S)</f>
        <v>2014</v>
      </c>
    </row>
    <row r="3310" spans="1:21" ht="64" x14ac:dyDescent="0.2">
      <c r="A3310">
        <v>3407</v>
      </c>
      <c r="B3310" s="3" t="s">
        <v>3406</v>
      </c>
      <c r="C3310" s="3" t="s">
        <v>7517</v>
      </c>
      <c r="D3310" s="6">
        <v>2000</v>
      </c>
      <c r="E3310" s="8">
        <v>2142</v>
      </c>
      <c r="F3310" t="s">
        <v>8218</v>
      </c>
      <c r="G3310" t="s">
        <v>8224</v>
      </c>
      <c r="H3310" t="s">
        <v>8246</v>
      </c>
      <c r="I3310">
        <v>1404641289</v>
      </c>
      <c r="J3310">
        <v>1402049289</v>
      </c>
      <c r="K3310" t="b">
        <v>0</v>
      </c>
      <c r="L3310">
        <v>67</v>
      </c>
      <c r="M3310" t="b">
        <v>1</v>
      </c>
      <c r="N3310" t="s">
        <v>8269</v>
      </c>
      <c r="O3310">
        <f>ROUND(E3310/D3310*100,0)</f>
        <v>107</v>
      </c>
      <c r="P3310">
        <f>IFERROR(ROUND(E3310/L3310,2),0)</f>
        <v>31.97</v>
      </c>
      <c r="Q3310" s="10" t="s">
        <v>8315</v>
      </c>
      <c r="R3310" t="s">
        <v>8316</v>
      </c>
      <c r="S3310" s="15">
        <f>(((J3310/60)/60)/24)+DATE(1970,1,1)</f>
        <v>41796.422326388885</v>
      </c>
      <c r="T3310" s="16">
        <f>(((I3310/60)/60)/24)+DATE(1970,1,1)</f>
        <v>41826.422326388885</v>
      </c>
      <c r="U3310" s="19">
        <f>YEAR(S:S)</f>
        <v>2014</v>
      </c>
    </row>
    <row r="3311" spans="1:21" ht="48" x14ac:dyDescent="0.2">
      <c r="A3311">
        <v>3408</v>
      </c>
      <c r="B3311" s="3" t="s">
        <v>3407</v>
      </c>
      <c r="C3311" s="3" t="s">
        <v>7518</v>
      </c>
      <c r="D3311" s="6">
        <v>500</v>
      </c>
      <c r="E3311" s="8">
        <v>1055</v>
      </c>
      <c r="F3311" t="s">
        <v>8218</v>
      </c>
      <c r="G3311" t="s">
        <v>8223</v>
      </c>
      <c r="H3311" t="s">
        <v>8245</v>
      </c>
      <c r="I3311">
        <v>1405727304</v>
      </c>
      <c r="J3311">
        <v>1403135304</v>
      </c>
      <c r="K3311" t="b">
        <v>0</v>
      </c>
      <c r="L3311">
        <v>18</v>
      </c>
      <c r="M3311" t="b">
        <v>1</v>
      </c>
      <c r="N3311" t="s">
        <v>8269</v>
      </c>
      <c r="O3311">
        <f>ROUND(E3311/D3311*100,0)</f>
        <v>211</v>
      </c>
      <c r="P3311">
        <f>IFERROR(ROUND(E3311/L3311,2),0)</f>
        <v>58.61</v>
      </c>
      <c r="Q3311" s="10" t="s">
        <v>8315</v>
      </c>
      <c r="R3311" t="s">
        <v>8316</v>
      </c>
      <c r="S3311" s="15">
        <f>(((J3311/60)/60)/24)+DATE(1970,1,1)</f>
        <v>41808.991944444446</v>
      </c>
      <c r="T3311" s="16">
        <f>(((I3311/60)/60)/24)+DATE(1970,1,1)</f>
        <v>41838.991944444446</v>
      </c>
      <c r="U3311" s="19">
        <f>YEAR(S:S)</f>
        <v>2014</v>
      </c>
    </row>
    <row r="3312" spans="1:21" ht="48" x14ac:dyDescent="0.2">
      <c r="A3312">
        <v>3409</v>
      </c>
      <c r="B3312" s="3" t="s">
        <v>3408</v>
      </c>
      <c r="C3312" s="3" t="s">
        <v>7519</v>
      </c>
      <c r="D3312" s="6">
        <v>500</v>
      </c>
      <c r="E3312" s="8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>
        <f>ROUND(E3312/D3312*100,0)</f>
        <v>124</v>
      </c>
      <c r="P3312">
        <f>IFERROR(ROUND(E3312/L3312,2),0)</f>
        <v>29.43</v>
      </c>
      <c r="Q3312" s="10" t="s">
        <v>8315</v>
      </c>
      <c r="R3312" t="s">
        <v>8316</v>
      </c>
      <c r="S3312" s="15">
        <f>(((J3312/60)/60)/24)+DATE(1970,1,1)</f>
        <v>42544.814328703709</v>
      </c>
      <c r="T3312" s="16">
        <f>(((I3312/60)/60)/24)+DATE(1970,1,1)</f>
        <v>42582.873611111107</v>
      </c>
      <c r="U3312" s="19">
        <f>YEAR(S:S)</f>
        <v>2016</v>
      </c>
    </row>
    <row r="3313" spans="1:21" ht="48" x14ac:dyDescent="0.2">
      <c r="A3313">
        <v>3410</v>
      </c>
      <c r="B3313" s="3" t="s">
        <v>3409</v>
      </c>
      <c r="C3313" s="3" t="s">
        <v>7520</v>
      </c>
      <c r="D3313" s="6">
        <v>3000</v>
      </c>
      <c r="E3313" s="8">
        <v>3255</v>
      </c>
      <c r="F3313" t="s">
        <v>8218</v>
      </c>
      <c r="G3313" t="s">
        <v>8223</v>
      </c>
      <c r="H3313" t="s">
        <v>8245</v>
      </c>
      <c r="I3313">
        <v>1465196400</v>
      </c>
      <c r="J3313">
        <v>1462841990</v>
      </c>
      <c r="K3313" t="b">
        <v>0</v>
      </c>
      <c r="L3313">
        <v>40</v>
      </c>
      <c r="M3313" t="b">
        <v>1</v>
      </c>
      <c r="N3313" t="s">
        <v>8269</v>
      </c>
      <c r="O3313">
        <f>ROUND(E3313/D3313*100,0)</f>
        <v>109</v>
      </c>
      <c r="P3313">
        <f>IFERROR(ROUND(E3313/L3313,2),0)</f>
        <v>81.38</v>
      </c>
      <c r="Q3313" s="10" t="s">
        <v>8315</v>
      </c>
      <c r="R3313" t="s">
        <v>8316</v>
      </c>
      <c r="S3313" s="15">
        <f>(((J3313/60)/60)/24)+DATE(1970,1,1)</f>
        <v>42500.041550925926</v>
      </c>
      <c r="T3313" s="16">
        <f>(((I3313/60)/60)/24)+DATE(1970,1,1)</f>
        <v>42527.291666666672</v>
      </c>
      <c r="U3313" s="19">
        <f>YEAR(S:S)</f>
        <v>2016</v>
      </c>
    </row>
    <row r="3314" spans="1:21" ht="48" x14ac:dyDescent="0.2">
      <c r="A3314">
        <v>3411</v>
      </c>
      <c r="B3314" s="3" t="s">
        <v>3410</v>
      </c>
      <c r="C3314" s="3" t="s">
        <v>7521</v>
      </c>
      <c r="D3314" s="6">
        <v>15000</v>
      </c>
      <c r="E3314" s="8">
        <v>15535</v>
      </c>
      <c r="F3314" t="s">
        <v>8218</v>
      </c>
      <c r="G3314" t="s">
        <v>8223</v>
      </c>
      <c r="H3314" t="s">
        <v>8245</v>
      </c>
      <c r="I3314">
        <v>1444264372</v>
      </c>
      <c r="J3314">
        <v>1442536372</v>
      </c>
      <c r="K3314" t="b">
        <v>0</v>
      </c>
      <c r="L3314">
        <v>78</v>
      </c>
      <c r="M3314" t="b">
        <v>1</v>
      </c>
      <c r="N3314" t="s">
        <v>8269</v>
      </c>
      <c r="O3314">
        <f>ROUND(E3314/D3314*100,0)</f>
        <v>104</v>
      </c>
      <c r="P3314">
        <f>IFERROR(ROUND(E3314/L3314,2),0)</f>
        <v>199.17</v>
      </c>
      <c r="Q3314" s="10" t="s">
        <v>8315</v>
      </c>
      <c r="R3314" t="s">
        <v>8316</v>
      </c>
      <c r="S3314" s="15">
        <f>(((J3314/60)/60)/24)+DATE(1970,1,1)</f>
        <v>42265.022824074069</v>
      </c>
      <c r="T3314" s="16">
        <f>(((I3314/60)/60)/24)+DATE(1970,1,1)</f>
        <v>42285.022824074069</v>
      </c>
      <c r="U3314" s="19">
        <f>YEAR(S:S)</f>
        <v>2015</v>
      </c>
    </row>
    <row r="3315" spans="1:21" ht="48" x14ac:dyDescent="0.2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>ROUND(E3315/D3315*100,0)</f>
        <v>100</v>
      </c>
      <c r="P3315">
        <f>IFERROR(ROUND(E3315/L3315,2),0)</f>
        <v>115.38</v>
      </c>
      <c r="Q3315" s="10" t="s">
        <v>8315</v>
      </c>
      <c r="R3315" t="s">
        <v>8316</v>
      </c>
      <c r="S3315" s="15">
        <f>(((J3315/60)/60)/24)+DATE(1970,1,1)</f>
        <v>41879.959050925929</v>
      </c>
      <c r="T3315" s="16">
        <f>(((I3315/60)/60)/24)+DATE(1970,1,1)</f>
        <v>41909.959050925929</v>
      </c>
      <c r="U3315" s="19">
        <f>YEAR(S:S)</f>
        <v>2014</v>
      </c>
    </row>
    <row r="3316" spans="1:21" ht="48" x14ac:dyDescent="0.2">
      <c r="A3316">
        <v>3413</v>
      </c>
      <c r="B3316" s="3" t="s">
        <v>3412</v>
      </c>
      <c r="C3316" s="3" t="s">
        <v>7523</v>
      </c>
      <c r="D3316" s="6">
        <v>500</v>
      </c>
      <c r="E3316" s="8">
        <v>650</v>
      </c>
      <c r="F3316" t="s">
        <v>8218</v>
      </c>
      <c r="G3316" t="s">
        <v>8223</v>
      </c>
      <c r="H3316" t="s">
        <v>8245</v>
      </c>
      <c r="I3316">
        <v>1425099540</v>
      </c>
      <c r="J3316">
        <v>1424280938</v>
      </c>
      <c r="K3316" t="b">
        <v>0</v>
      </c>
      <c r="L3316">
        <v>14</v>
      </c>
      <c r="M3316" t="b">
        <v>1</v>
      </c>
      <c r="N3316" t="s">
        <v>8269</v>
      </c>
      <c r="O3316">
        <f>ROUND(E3316/D3316*100,0)</f>
        <v>130</v>
      </c>
      <c r="P3316">
        <f>IFERROR(ROUND(E3316/L3316,2),0)</f>
        <v>46.43</v>
      </c>
      <c r="Q3316" s="10" t="s">
        <v>8315</v>
      </c>
      <c r="R3316" t="s">
        <v>8316</v>
      </c>
      <c r="S3316" s="15">
        <f>(((J3316/60)/60)/24)+DATE(1970,1,1)</f>
        <v>42053.733078703706</v>
      </c>
      <c r="T3316" s="16">
        <f>(((I3316/60)/60)/24)+DATE(1970,1,1)</f>
        <v>42063.207638888889</v>
      </c>
      <c r="U3316" s="19">
        <f>YEAR(S:S)</f>
        <v>2015</v>
      </c>
    </row>
    <row r="3317" spans="1:21" ht="48" x14ac:dyDescent="0.2">
      <c r="A3317">
        <v>3414</v>
      </c>
      <c r="B3317" s="3" t="s">
        <v>3413</v>
      </c>
      <c r="C3317" s="3" t="s">
        <v>7524</v>
      </c>
      <c r="D3317" s="6">
        <v>3000</v>
      </c>
      <c r="E3317" s="8">
        <v>3105</v>
      </c>
      <c r="F3317" t="s">
        <v>8218</v>
      </c>
      <c r="G3317" t="s">
        <v>8223</v>
      </c>
      <c r="H3317" t="s">
        <v>8245</v>
      </c>
      <c r="I3317">
        <v>1480579140</v>
      </c>
      <c r="J3317">
        <v>1478030325</v>
      </c>
      <c r="K3317" t="b">
        <v>0</v>
      </c>
      <c r="L3317">
        <v>44</v>
      </c>
      <c r="M3317" t="b">
        <v>1</v>
      </c>
      <c r="N3317" t="s">
        <v>8269</v>
      </c>
      <c r="O3317">
        <f>ROUND(E3317/D3317*100,0)</f>
        <v>104</v>
      </c>
      <c r="P3317">
        <f>IFERROR(ROUND(E3317/L3317,2),0)</f>
        <v>70.569999999999993</v>
      </c>
      <c r="Q3317" s="10" t="s">
        <v>8315</v>
      </c>
      <c r="R3317" t="s">
        <v>8316</v>
      </c>
      <c r="S3317" s="15">
        <f>(((J3317/60)/60)/24)+DATE(1970,1,1)</f>
        <v>42675.832465277781</v>
      </c>
      <c r="T3317" s="16">
        <f>(((I3317/60)/60)/24)+DATE(1970,1,1)</f>
        <v>42705.332638888889</v>
      </c>
      <c r="U3317" s="19">
        <f>YEAR(S:S)</f>
        <v>2016</v>
      </c>
    </row>
    <row r="3318" spans="1:21" ht="32" x14ac:dyDescent="0.2">
      <c r="A3318">
        <v>3415</v>
      </c>
      <c r="B3318" s="3" t="s">
        <v>3414</v>
      </c>
      <c r="C3318" s="3" t="s">
        <v>7525</v>
      </c>
      <c r="D3318" s="6">
        <v>200</v>
      </c>
      <c r="E3318" s="8">
        <v>200</v>
      </c>
      <c r="F3318" t="s">
        <v>8218</v>
      </c>
      <c r="G3318" t="s">
        <v>8223</v>
      </c>
      <c r="H3318" t="s">
        <v>8245</v>
      </c>
      <c r="I3318">
        <v>1460935800</v>
      </c>
      <c r="J3318">
        <v>1459999656</v>
      </c>
      <c r="K3318" t="b">
        <v>0</v>
      </c>
      <c r="L3318">
        <v>9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22.22</v>
      </c>
      <c r="Q3318" s="10" t="s">
        <v>8315</v>
      </c>
      <c r="R3318" t="s">
        <v>8316</v>
      </c>
      <c r="S3318" s="15">
        <f>(((J3318/60)/60)/24)+DATE(1970,1,1)</f>
        <v>42467.144166666665</v>
      </c>
      <c r="T3318" s="16">
        <f>(((I3318/60)/60)/24)+DATE(1970,1,1)</f>
        <v>42477.979166666672</v>
      </c>
      <c r="U3318" s="19">
        <f>YEAR(S:S)</f>
        <v>2016</v>
      </c>
    </row>
    <row r="3319" spans="1:21" ht="48" x14ac:dyDescent="0.2">
      <c r="A3319">
        <v>3416</v>
      </c>
      <c r="B3319" s="3" t="s">
        <v>3415</v>
      </c>
      <c r="C3319" s="3" t="s">
        <v>7526</v>
      </c>
      <c r="D3319" s="6">
        <v>4000</v>
      </c>
      <c r="E3319" s="8">
        <v>4784</v>
      </c>
      <c r="F3319" t="s">
        <v>8218</v>
      </c>
      <c r="G3319" t="s">
        <v>8224</v>
      </c>
      <c r="H3319" t="s">
        <v>8246</v>
      </c>
      <c r="I3319">
        <v>1429813800</v>
      </c>
      <c r="J3319">
        <v>1427363645</v>
      </c>
      <c r="K3319" t="b">
        <v>0</v>
      </c>
      <c r="L3319">
        <v>30</v>
      </c>
      <c r="M3319" t="b">
        <v>1</v>
      </c>
      <c r="N3319" t="s">
        <v>8269</v>
      </c>
      <c r="O3319">
        <f>ROUND(E3319/D3319*100,0)</f>
        <v>120</v>
      </c>
      <c r="P3319">
        <f>IFERROR(ROUND(E3319/L3319,2),0)</f>
        <v>159.47</v>
      </c>
      <c r="Q3319" s="10" t="s">
        <v>8315</v>
      </c>
      <c r="R3319" t="s">
        <v>8316</v>
      </c>
      <c r="S3319" s="15">
        <f>(((J3319/60)/60)/24)+DATE(1970,1,1)</f>
        <v>42089.412557870368</v>
      </c>
      <c r="T3319" s="16">
        <f>(((I3319/60)/60)/24)+DATE(1970,1,1)</f>
        <v>42117.770833333328</v>
      </c>
      <c r="U3319" s="19">
        <f>YEAR(S:S)</f>
        <v>2015</v>
      </c>
    </row>
    <row r="3320" spans="1:21" ht="48" x14ac:dyDescent="0.2">
      <c r="A3320">
        <v>3417</v>
      </c>
      <c r="B3320" s="3" t="s">
        <v>3416</v>
      </c>
      <c r="C3320" s="3" t="s">
        <v>7527</v>
      </c>
      <c r="D3320" s="6">
        <v>1700</v>
      </c>
      <c r="E3320" s="8">
        <v>1700.01</v>
      </c>
      <c r="F3320" t="s">
        <v>8218</v>
      </c>
      <c r="G3320" t="s">
        <v>8223</v>
      </c>
      <c r="H3320" t="s">
        <v>8245</v>
      </c>
      <c r="I3320">
        <v>1414284180</v>
      </c>
      <c r="J3320">
        <v>1410558948</v>
      </c>
      <c r="K3320" t="b">
        <v>0</v>
      </c>
      <c r="L3320">
        <v>45</v>
      </c>
      <c r="M3320" t="b">
        <v>1</v>
      </c>
      <c r="N3320" t="s">
        <v>8269</v>
      </c>
      <c r="O3320">
        <f>ROUND(E3320/D3320*100,0)</f>
        <v>100</v>
      </c>
      <c r="P3320">
        <f>IFERROR(ROUND(E3320/L3320,2),0)</f>
        <v>37.78</v>
      </c>
      <c r="Q3320" s="10" t="s">
        <v>8315</v>
      </c>
      <c r="R3320" t="s">
        <v>8316</v>
      </c>
      <c r="S3320" s="15">
        <f>(((J3320/60)/60)/24)+DATE(1970,1,1)</f>
        <v>41894.91375</v>
      </c>
      <c r="T3320" s="16">
        <f>(((I3320/60)/60)/24)+DATE(1970,1,1)</f>
        <v>41938.029861111114</v>
      </c>
      <c r="U3320" s="19">
        <f>YEAR(S:S)</f>
        <v>2014</v>
      </c>
    </row>
    <row r="3321" spans="1:21" ht="48" x14ac:dyDescent="0.2">
      <c r="A3321">
        <v>3418</v>
      </c>
      <c r="B3321" s="3" t="s">
        <v>3417</v>
      </c>
      <c r="C3321" s="3" t="s">
        <v>7528</v>
      </c>
      <c r="D3321" s="6">
        <v>4000</v>
      </c>
      <c r="E3321" s="8">
        <v>4035</v>
      </c>
      <c r="F3321" t="s">
        <v>8218</v>
      </c>
      <c r="G3321" t="s">
        <v>8223</v>
      </c>
      <c r="H3321" t="s">
        <v>8245</v>
      </c>
      <c r="I3321">
        <v>1400875307</v>
      </c>
      <c r="J3321">
        <v>1398283307</v>
      </c>
      <c r="K3321" t="b">
        <v>0</v>
      </c>
      <c r="L3321">
        <v>56</v>
      </c>
      <c r="M3321" t="b">
        <v>1</v>
      </c>
      <c r="N3321" t="s">
        <v>8269</v>
      </c>
      <c r="O3321">
        <f>ROUND(E3321/D3321*100,0)</f>
        <v>101</v>
      </c>
      <c r="P3321">
        <f>IFERROR(ROUND(E3321/L3321,2),0)</f>
        <v>72.05</v>
      </c>
      <c r="Q3321" s="10" t="s">
        <v>8315</v>
      </c>
      <c r="R3321" t="s">
        <v>8316</v>
      </c>
      <c r="S3321" s="15">
        <f>(((J3321/60)/60)/24)+DATE(1970,1,1)</f>
        <v>41752.83457175926</v>
      </c>
      <c r="T3321" s="16">
        <f>(((I3321/60)/60)/24)+DATE(1970,1,1)</f>
        <v>41782.83457175926</v>
      </c>
      <c r="U3321" s="19">
        <f>YEAR(S:S)</f>
        <v>2014</v>
      </c>
    </row>
    <row r="3322" spans="1:21" ht="64" x14ac:dyDescent="0.2">
      <c r="A3322">
        <v>3419</v>
      </c>
      <c r="B3322" s="3" t="s">
        <v>3418</v>
      </c>
      <c r="C3322" s="3" t="s">
        <v>7529</v>
      </c>
      <c r="D3322" s="6">
        <v>2750</v>
      </c>
      <c r="E3322" s="8">
        <v>2930</v>
      </c>
      <c r="F3322" t="s">
        <v>8218</v>
      </c>
      <c r="G3322" t="s">
        <v>8240</v>
      </c>
      <c r="H3322" t="s">
        <v>8248</v>
      </c>
      <c r="I3322">
        <v>1459978200</v>
      </c>
      <c r="J3322">
        <v>1458416585</v>
      </c>
      <c r="K3322" t="b">
        <v>0</v>
      </c>
      <c r="L3322">
        <v>46</v>
      </c>
      <c r="M3322" t="b">
        <v>1</v>
      </c>
      <c r="N3322" t="s">
        <v>8269</v>
      </c>
      <c r="O3322">
        <f>ROUND(E3322/D3322*100,0)</f>
        <v>107</v>
      </c>
      <c r="P3322">
        <f>IFERROR(ROUND(E3322/L3322,2),0)</f>
        <v>63.7</v>
      </c>
      <c r="Q3322" s="10" t="s">
        <v>8315</v>
      </c>
      <c r="R3322" t="s">
        <v>8316</v>
      </c>
      <c r="S3322" s="15">
        <f>(((J3322/60)/60)/24)+DATE(1970,1,1)</f>
        <v>42448.821585648147</v>
      </c>
      <c r="T3322" s="16">
        <f>(((I3322/60)/60)/24)+DATE(1970,1,1)</f>
        <v>42466.895833333328</v>
      </c>
      <c r="U3322" s="19">
        <f>YEAR(S:S)</f>
        <v>2016</v>
      </c>
    </row>
    <row r="3323" spans="1:21" ht="48" x14ac:dyDescent="0.2">
      <c r="A3323">
        <v>3420</v>
      </c>
      <c r="B3323" s="3" t="s">
        <v>3419</v>
      </c>
      <c r="C3323" s="3" t="s">
        <v>7530</v>
      </c>
      <c r="D3323" s="6">
        <v>700</v>
      </c>
      <c r="E3323" s="8">
        <v>966</v>
      </c>
      <c r="F3323" t="s">
        <v>8218</v>
      </c>
      <c r="G3323" t="s">
        <v>8224</v>
      </c>
      <c r="H3323" t="s">
        <v>8246</v>
      </c>
      <c r="I3323">
        <v>1455408000</v>
      </c>
      <c r="J3323">
        <v>1454638202</v>
      </c>
      <c r="K3323" t="b">
        <v>0</v>
      </c>
      <c r="L3323">
        <v>34</v>
      </c>
      <c r="M3323" t="b">
        <v>1</v>
      </c>
      <c r="N3323" t="s">
        <v>8269</v>
      </c>
      <c r="O3323">
        <f>ROUND(E3323/D3323*100,0)</f>
        <v>138</v>
      </c>
      <c r="P3323">
        <f>IFERROR(ROUND(E3323/L3323,2),0)</f>
        <v>28.41</v>
      </c>
      <c r="Q3323" s="10" t="s">
        <v>8315</v>
      </c>
      <c r="R3323" t="s">
        <v>8316</v>
      </c>
      <c r="S3323" s="15">
        <f>(((J3323/60)/60)/24)+DATE(1970,1,1)</f>
        <v>42405.090300925927</v>
      </c>
      <c r="T3323" s="16">
        <f>(((I3323/60)/60)/24)+DATE(1970,1,1)</f>
        <v>42414</v>
      </c>
      <c r="U3323" s="19">
        <f>YEAR(S:S)</f>
        <v>2016</v>
      </c>
    </row>
    <row r="3324" spans="1:21" ht="48" x14ac:dyDescent="0.2">
      <c r="A3324">
        <v>3421</v>
      </c>
      <c r="B3324" s="3" t="s">
        <v>3420</v>
      </c>
      <c r="C3324" s="3" t="s">
        <v>7531</v>
      </c>
      <c r="D3324" s="6">
        <v>10000</v>
      </c>
      <c r="E3324" s="8">
        <v>10115</v>
      </c>
      <c r="F3324" t="s">
        <v>8218</v>
      </c>
      <c r="G3324" t="s">
        <v>8223</v>
      </c>
      <c r="H3324" t="s">
        <v>8245</v>
      </c>
      <c r="I3324">
        <v>1425495563</v>
      </c>
      <c r="J3324">
        <v>1422903563</v>
      </c>
      <c r="K3324" t="b">
        <v>0</v>
      </c>
      <c r="L3324">
        <v>98</v>
      </c>
      <c r="M3324" t="b">
        <v>1</v>
      </c>
      <c r="N3324" t="s">
        <v>8269</v>
      </c>
      <c r="O3324">
        <f>ROUND(E3324/D3324*100,0)</f>
        <v>101</v>
      </c>
      <c r="P3324">
        <f>IFERROR(ROUND(E3324/L3324,2),0)</f>
        <v>103.21</v>
      </c>
      <c r="Q3324" s="10" t="s">
        <v>8315</v>
      </c>
      <c r="R3324" t="s">
        <v>8316</v>
      </c>
      <c r="S3324" s="15">
        <f>(((J3324/60)/60)/24)+DATE(1970,1,1)</f>
        <v>42037.791238425925</v>
      </c>
      <c r="T3324" s="16">
        <f>(((I3324/60)/60)/24)+DATE(1970,1,1)</f>
        <v>42067.791238425925</v>
      </c>
      <c r="U3324" s="19">
        <f>YEAR(S:S)</f>
        <v>2015</v>
      </c>
    </row>
    <row r="3325" spans="1:21" ht="48" x14ac:dyDescent="0.2">
      <c r="A3325">
        <v>3422</v>
      </c>
      <c r="B3325" s="3" t="s">
        <v>3421</v>
      </c>
      <c r="C3325" s="3" t="s">
        <v>7532</v>
      </c>
      <c r="D3325" s="6">
        <v>3000</v>
      </c>
      <c r="E3325" s="8">
        <v>3273</v>
      </c>
      <c r="F3325" t="s">
        <v>8218</v>
      </c>
      <c r="G3325" t="s">
        <v>8224</v>
      </c>
      <c r="H3325" t="s">
        <v>8246</v>
      </c>
      <c r="I3325">
        <v>1450051200</v>
      </c>
      <c r="J3325">
        <v>1447594176</v>
      </c>
      <c r="K3325" t="b">
        <v>0</v>
      </c>
      <c r="L3325">
        <v>46</v>
      </c>
      <c r="M3325" t="b">
        <v>1</v>
      </c>
      <c r="N3325" t="s">
        <v>8269</v>
      </c>
      <c r="O3325">
        <f>ROUND(E3325/D3325*100,0)</f>
        <v>109</v>
      </c>
      <c r="P3325">
        <f>IFERROR(ROUND(E3325/L3325,2),0)</f>
        <v>71.150000000000006</v>
      </c>
      <c r="Q3325" s="10" t="s">
        <v>8315</v>
      </c>
      <c r="R3325" t="s">
        <v>8316</v>
      </c>
      <c r="S3325" s="15">
        <f>(((J3325/60)/60)/24)+DATE(1970,1,1)</f>
        <v>42323.562222222223</v>
      </c>
      <c r="T3325" s="16">
        <f>(((I3325/60)/60)/24)+DATE(1970,1,1)</f>
        <v>42352</v>
      </c>
      <c r="U3325" s="19">
        <f>YEAR(S:S)</f>
        <v>2015</v>
      </c>
    </row>
    <row r="3326" spans="1:21" ht="48" x14ac:dyDescent="0.2">
      <c r="A3326">
        <v>3423</v>
      </c>
      <c r="B3326" s="3" t="s">
        <v>3422</v>
      </c>
      <c r="C3326" s="3" t="s">
        <v>7533</v>
      </c>
      <c r="D3326" s="6">
        <v>250</v>
      </c>
      <c r="E3326" s="8">
        <v>350</v>
      </c>
      <c r="F3326" t="s">
        <v>8218</v>
      </c>
      <c r="G3326" t="s">
        <v>8223</v>
      </c>
      <c r="H3326" t="s">
        <v>8245</v>
      </c>
      <c r="I3326">
        <v>1429912341</v>
      </c>
      <c r="J3326">
        <v>1427320341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140</v>
      </c>
      <c r="P3326">
        <f>IFERROR(ROUND(E3326/L3326,2),0)</f>
        <v>35</v>
      </c>
      <c r="Q3326" s="10" t="s">
        <v>8315</v>
      </c>
      <c r="R3326" t="s">
        <v>8316</v>
      </c>
      <c r="S3326" s="15">
        <f>(((J3326/60)/60)/24)+DATE(1970,1,1)</f>
        <v>42088.911354166667</v>
      </c>
      <c r="T3326" s="16">
        <f>(((I3326/60)/60)/24)+DATE(1970,1,1)</f>
        <v>42118.911354166667</v>
      </c>
      <c r="U3326" s="19">
        <f>YEAR(S:S)</f>
        <v>2015</v>
      </c>
    </row>
    <row r="3327" spans="1:21" ht="48" x14ac:dyDescent="0.2">
      <c r="A3327">
        <v>3424</v>
      </c>
      <c r="B3327" s="3" t="s">
        <v>3423</v>
      </c>
      <c r="C3327" s="3" t="s">
        <v>7534</v>
      </c>
      <c r="D3327" s="6">
        <v>6000</v>
      </c>
      <c r="E3327" s="8">
        <v>6215</v>
      </c>
      <c r="F3327" t="s">
        <v>8218</v>
      </c>
      <c r="G3327" t="s">
        <v>8223</v>
      </c>
      <c r="H3327" t="s">
        <v>8245</v>
      </c>
      <c r="I3327">
        <v>1423119540</v>
      </c>
      <c r="J3327">
        <v>1421252084</v>
      </c>
      <c r="K3327" t="b">
        <v>0</v>
      </c>
      <c r="L3327">
        <v>76</v>
      </c>
      <c r="M3327" t="b">
        <v>1</v>
      </c>
      <c r="N3327" t="s">
        <v>8269</v>
      </c>
      <c r="O3327">
        <f>ROUND(E3327/D3327*100,0)</f>
        <v>104</v>
      </c>
      <c r="P3327">
        <f>IFERROR(ROUND(E3327/L3327,2),0)</f>
        <v>81.78</v>
      </c>
      <c r="Q3327" s="10" t="s">
        <v>8315</v>
      </c>
      <c r="R3327" t="s">
        <v>8316</v>
      </c>
      <c r="S3327" s="15">
        <f>(((J3327/60)/60)/24)+DATE(1970,1,1)</f>
        <v>42018.676898148144</v>
      </c>
      <c r="T3327" s="16">
        <f>(((I3327/60)/60)/24)+DATE(1970,1,1)</f>
        <v>42040.290972222225</v>
      </c>
      <c r="U3327" s="19">
        <f>YEAR(S:S)</f>
        <v>2015</v>
      </c>
    </row>
    <row r="3328" spans="1:21" ht="48" x14ac:dyDescent="0.2">
      <c r="A3328">
        <v>3425</v>
      </c>
      <c r="B3328" s="3" t="s">
        <v>3424</v>
      </c>
      <c r="C3328" s="3" t="s">
        <v>7535</v>
      </c>
      <c r="D3328" s="6">
        <v>30000</v>
      </c>
      <c r="E3328" s="8">
        <v>30891.1</v>
      </c>
      <c r="F3328" t="s">
        <v>8218</v>
      </c>
      <c r="G3328" t="s">
        <v>8223</v>
      </c>
      <c r="H3328" t="s">
        <v>8245</v>
      </c>
      <c r="I3328">
        <v>1412434136</v>
      </c>
      <c r="J3328">
        <v>1409669336</v>
      </c>
      <c r="K3328" t="b">
        <v>0</v>
      </c>
      <c r="L3328">
        <v>104</v>
      </c>
      <c r="M3328" t="b">
        <v>1</v>
      </c>
      <c r="N3328" t="s">
        <v>8269</v>
      </c>
      <c r="O3328">
        <f>ROUND(E3328/D3328*100,0)</f>
        <v>103</v>
      </c>
      <c r="P3328">
        <f>IFERROR(ROUND(E3328/L3328,2),0)</f>
        <v>297.02999999999997</v>
      </c>
      <c r="Q3328" s="10" t="s">
        <v>8315</v>
      </c>
      <c r="R3328" t="s">
        <v>8316</v>
      </c>
      <c r="S3328" s="15">
        <f>(((J3328/60)/60)/24)+DATE(1970,1,1)</f>
        <v>41884.617314814815</v>
      </c>
      <c r="T3328" s="16">
        <f>(((I3328/60)/60)/24)+DATE(1970,1,1)</f>
        <v>41916.617314814815</v>
      </c>
      <c r="U3328" s="19">
        <f>YEAR(S:S)</f>
        <v>2014</v>
      </c>
    </row>
    <row r="3329" spans="1:21" ht="48" x14ac:dyDescent="0.2">
      <c r="A3329">
        <v>3426</v>
      </c>
      <c r="B3329" s="3" t="s">
        <v>3425</v>
      </c>
      <c r="C3329" s="3" t="s">
        <v>7536</v>
      </c>
      <c r="D3329" s="6">
        <v>3750</v>
      </c>
      <c r="E3329" s="8">
        <v>4055</v>
      </c>
      <c r="F3329" t="s">
        <v>8218</v>
      </c>
      <c r="G3329" t="s">
        <v>8223</v>
      </c>
      <c r="H3329" t="s">
        <v>8245</v>
      </c>
      <c r="I3329">
        <v>1411264800</v>
      </c>
      <c r="J3329">
        <v>1409620903</v>
      </c>
      <c r="K3329" t="b">
        <v>0</v>
      </c>
      <c r="L3329">
        <v>87</v>
      </c>
      <c r="M3329" t="b">
        <v>1</v>
      </c>
      <c r="N3329" t="s">
        <v>8269</v>
      </c>
      <c r="O3329">
        <f>ROUND(E3329/D3329*100,0)</f>
        <v>108</v>
      </c>
      <c r="P3329">
        <f>IFERROR(ROUND(E3329/L3329,2),0)</f>
        <v>46.61</v>
      </c>
      <c r="Q3329" s="10" t="s">
        <v>8315</v>
      </c>
      <c r="R3329" t="s">
        <v>8316</v>
      </c>
      <c r="S3329" s="15">
        <f>(((J3329/60)/60)/24)+DATE(1970,1,1)</f>
        <v>41884.056747685187</v>
      </c>
      <c r="T3329" s="16">
        <f>(((I3329/60)/60)/24)+DATE(1970,1,1)</f>
        <v>41903.083333333336</v>
      </c>
      <c r="U3329" s="19">
        <f>YEAR(S:S)</f>
        <v>2014</v>
      </c>
    </row>
    <row r="3330" spans="1:21" ht="48" x14ac:dyDescent="0.2">
      <c r="A3330">
        <v>3427</v>
      </c>
      <c r="B3330" s="3" t="s">
        <v>3426</v>
      </c>
      <c r="C3330" s="3" t="s">
        <v>7537</v>
      </c>
      <c r="D3330" s="6">
        <v>1500</v>
      </c>
      <c r="E3330" s="8">
        <v>1500</v>
      </c>
      <c r="F3330" t="s">
        <v>8218</v>
      </c>
      <c r="G3330" t="s">
        <v>8224</v>
      </c>
      <c r="H3330" t="s">
        <v>8246</v>
      </c>
      <c r="I3330">
        <v>1404314952</v>
      </c>
      <c r="J3330">
        <v>1401722952</v>
      </c>
      <c r="K3330" t="b">
        <v>0</v>
      </c>
      <c r="L3330">
        <v>29</v>
      </c>
      <c r="M3330" t="b">
        <v>1</v>
      </c>
      <c r="N3330" t="s">
        <v>8269</v>
      </c>
      <c r="O3330">
        <f>ROUND(E3330/D3330*100,0)</f>
        <v>100</v>
      </c>
      <c r="P3330">
        <f>IFERROR(ROUND(E3330/L3330,2),0)</f>
        <v>51.72</v>
      </c>
      <c r="Q3330" s="10" t="s">
        <v>8315</v>
      </c>
      <c r="R3330" t="s">
        <v>8316</v>
      </c>
      <c r="S3330" s="15">
        <f>(((J3330/60)/60)/24)+DATE(1970,1,1)</f>
        <v>41792.645277777774</v>
      </c>
      <c r="T3330" s="16">
        <f>(((I3330/60)/60)/24)+DATE(1970,1,1)</f>
        <v>41822.645277777774</v>
      </c>
      <c r="U3330" s="19">
        <f>YEAR(S:S)</f>
        <v>2014</v>
      </c>
    </row>
    <row r="3331" spans="1:21" ht="48" x14ac:dyDescent="0.2">
      <c r="A3331">
        <v>3428</v>
      </c>
      <c r="B3331" s="3" t="s">
        <v>3427</v>
      </c>
      <c r="C3331" s="3" t="s">
        <v>7538</v>
      </c>
      <c r="D3331" s="6">
        <v>2000</v>
      </c>
      <c r="E3331" s="8">
        <v>2055</v>
      </c>
      <c r="F3331" t="s">
        <v>8218</v>
      </c>
      <c r="G3331" t="s">
        <v>8224</v>
      </c>
      <c r="H3331" t="s">
        <v>8246</v>
      </c>
      <c r="I3331">
        <v>1425142800</v>
      </c>
      <c r="J3331">
        <v>1422983847</v>
      </c>
      <c r="K3331" t="b">
        <v>0</v>
      </c>
      <c r="L3331">
        <v>51</v>
      </c>
      <c r="M3331" t="b">
        <v>1</v>
      </c>
      <c r="N3331" t="s">
        <v>8269</v>
      </c>
      <c r="O3331">
        <f>ROUND(E3331/D3331*100,0)</f>
        <v>103</v>
      </c>
      <c r="P3331">
        <f>IFERROR(ROUND(E3331/L3331,2),0)</f>
        <v>40.29</v>
      </c>
      <c r="Q3331" s="10" t="s">
        <v>8315</v>
      </c>
      <c r="R3331" t="s">
        <v>8316</v>
      </c>
      <c r="S3331" s="15">
        <f>(((J3331/60)/60)/24)+DATE(1970,1,1)</f>
        <v>42038.720451388886</v>
      </c>
      <c r="T3331" s="16">
        <f>(((I3331/60)/60)/24)+DATE(1970,1,1)</f>
        <v>42063.708333333328</v>
      </c>
      <c r="U3331" s="19">
        <f>YEAR(S:S)</f>
        <v>2015</v>
      </c>
    </row>
    <row r="3332" spans="1:21" ht="48" x14ac:dyDescent="0.2">
      <c r="A3332">
        <v>3429</v>
      </c>
      <c r="B3332" s="3" t="s">
        <v>3428</v>
      </c>
      <c r="C3332" s="3" t="s">
        <v>7539</v>
      </c>
      <c r="D3332" s="6">
        <v>150</v>
      </c>
      <c r="E3332" s="8">
        <v>195</v>
      </c>
      <c r="F3332" t="s">
        <v>8218</v>
      </c>
      <c r="G3332" t="s">
        <v>8224</v>
      </c>
      <c r="H3332" t="s">
        <v>8246</v>
      </c>
      <c r="I3332">
        <v>1478046661</v>
      </c>
      <c r="J3332">
        <v>1476837061</v>
      </c>
      <c r="K3332" t="b">
        <v>0</v>
      </c>
      <c r="L3332">
        <v>12</v>
      </c>
      <c r="M3332" t="b">
        <v>1</v>
      </c>
      <c r="N3332" t="s">
        <v>8269</v>
      </c>
      <c r="O3332">
        <f>ROUND(E3332/D3332*100,0)</f>
        <v>130</v>
      </c>
      <c r="P3332">
        <f>IFERROR(ROUND(E3332/L3332,2),0)</f>
        <v>16.25</v>
      </c>
      <c r="Q3332" s="10" t="s">
        <v>8315</v>
      </c>
      <c r="R3332" t="s">
        <v>8316</v>
      </c>
      <c r="S3332" s="15">
        <f>(((J3332/60)/60)/24)+DATE(1970,1,1)</f>
        <v>42662.021539351852</v>
      </c>
      <c r="T3332" s="16">
        <f>(((I3332/60)/60)/24)+DATE(1970,1,1)</f>
        <v>42676.021539351852</v>
      </c>
      <c r="U3332" s="19">
        <f>YEAR(S:S)</f>
        <v>2016</v>
      </c>
    </row>
    <row r="3333" spans="1:21" ht="48" x14ac:dyDescent="0.2">
      <c r="A3333">
        <v>3430</v>
      </c>
      <c r="B3333" s="3" t="s">
        <v>3429</v>
      </c>
      <c r="C3333" s="3" t="s">
        <v>7540</v>
      </c>
      <c r="D3333" s="6">
        <v>2000</v>
      </c>
      <c r="E3333" s="8">
        <v>2170.9899999999998</v>
      </c>
      <c r="F3333" t="s">
        <v>8218</v>
      </c>
      <c r="G3333" t="s">
        <v>8224</v>
      </c>
      <c r="H3333" t="s">
        <v>8246</v>
      </c>
      <c r="I3333">
        <v>1406760101</v>
      </c>
      <c r="J3333">
        <v>1404168101</v>
      </c>
      <c r="K3333" t="b">
        <v>0</v>
      </c>
      <c r="L3333">
        <v>72</v>
      </c>
      <c r="M3333" t="b">
        <v>1</v>
      </c>
      <c r="N3333" t="s">
        <v>8269</v>
      </c>
      <c r="O3333">
        <f>ROUND(E3333/D3333*100,0)</f>
        <v>109</v>
      </c>
      <c r="P3333">
        <f>IFERROR(ROUND(E3333/L3333,2),0)</f>
        <v>30.15</v>
      </c>
      <c r="Q3333" s="10" t="s">
        <v>8315</v>
      </c>
      <c r="R3333" t="s">
        <v>8316</v>
      </c>
      <c r="S3333" s="15">
        <f>(((J3333/60)/60)/24)+DATE(1970,1,1)</f>
        <v>41820.945613425924</v>
      </c>
      <c r="T3333" s="16">
        <f>(((I3333/60)/60)/24)+DATE(1970,1,1)</f>
        <v>41850.945613425924</v>
      </c>
      <c r="U3333" s="19">
        <f>YEAR(S:S)</f>
        <v>2014</v>
      </c>
    </row>
    <row r="3334" spans="1:21" ht="48" x14ac:dyDescent="0.2">
      <c r="A3334">
        <v>3431</v>
      </c>
      <c r="B3334" s="3" t="s">
        <v>3430</v>
      </c>
      <c r="C3334" s="3" t="s">
        <v>7541</v>
      </c>
      <c r="D3334" s="6">
        <v>2000</v>
      </c>
      <c r="E3334" s="8">
        <v>2000</v>
      </c>
      <c r="F3334" t="s">
        <v>8218</v>
      </c>
      <c r="G3334" t="s">
        <v>8223</v>
      </c>
      <c r="H3334" t="s">
        <v>8245</v>
      </c>
      <c r="I3334">
        <v>1408383153</v>
      </c>
      <c r="J3334">
        <v>1405791153</v>
      </c>
      <c r="K3334" t="b">
        <v>0</v>
      </c>
      <c r="L3334">
        <v>21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95.24</v>
      </c>
      <c r="Q3334" s="10" t="s">
        <v>8315</v>
      </c>
      <c r="R3334" t="s">
        <v>8316</v>
      </c>
      <c r="S3334" s="15">
        <f>(((J3334/60)/60)/24)+DATE(1970,1,1)</f>
        <v>41839.730937500004</v>
      </c>
      <c r="T3334" s="16">
        <f>(((I3334/60)/60)/24)+DATE(1970,1,1)</f>
        <v>41869.730937500004</v>
      </c>
      <c r="U3334" s="19">
        <f>YEAR(S:S)</f>
        <v>2014</v>
      </c>
    </row>
    <row r="3335" spans="1:21" ht="48" x14ac:dyDescent="0.2">
      <c r="A3335">
        <v>3432</v>
      </c>
      <c r="B3335" s="3" t="s">
        <v>3431</v>
      </c>
      <c r="C3335" s="3" t="s">
        <v>7542</v>
      </c>
      <c r="D3335" s="6">
        <v>2000</v>
      </c>
      <c r="E3335" s="8">
        <v>2193</v>
      </c>
      <c r="F3335" t="s">
        <v>8218</v>
      </c>
      <c r="G3335" t="s">
        <v>8223</v>
      </c>
      <c r="H3335" t="s">
        <v>8245</v>
      </c>
      <c r="I3335">
        <v>1454709600</v>
      </c>
      <c r="J3335">
        <v>1452520614</v>
      </c>
      <c r="K3335" t="b">
        <v>0</v>
      </c>
      <c r="L3335">
        <v>42</v>
      </c>
      <c r="M3335" t="b">
        <v>1</v>
      </c>
      <c r="N3335" t="s">
        <v>8269</v>
      </c>
      <c r="O3335">
        <f>ROUND(E3335/D3335*100,0)</f>
        <v>110</v>
      </c>
      <c r="P3335">
        <f>IFERROR(ROUND(E3335/L3335,2),0)</f>
        <v>52.21</v>
      </c>
      <c r="Q3335" s="10" t="s">
        <v>8315</v>
      </c>
      <c r="R3335" t="s">
        <v>8316</v>
      </c>
      <c r="S3335" s="15">
        <f>(((J3335/60)/60)/24)+DATE(1970,1,1)</f>
        <v>42380.581180555557</v>
      </c>
      <c r="T3335" s="16">
        <f>(((I3335/60)/60)/24)+DATE(1970,1,1)</f>
        <v>42405.916666666672</v>
      </c>
      <c r="U3335" s="19">
        <f>YEAR(S:S)</f>
        <v>2016</v>
      </c>
    </row>
    <row r="3336" spans="1:21" ht="48" x14ac:dyDescent="0.2">
      <c r="A3336">
        <v>3433</v>
      </c>
      <c r="B3336" s="3" t="s">
        <v>3432</v>
      </c>
      <c r="C3336" s="3" t="s">
        <v>7543</v>
      </c>
      <c r="D3336" s="6">
        <v>9500</v>
      </c>
      <c r="E3336" s="8">
        <v>9525</v>
      </c>
      <c r="F3336" t="s">
        <v>8218</v>
      </c>
      <c r="G3336" t="s">
        <v>8223</v>
      </c>
      <c r="H3336" t="s">
        <v>8245</v>
      </c>
      <c r="I3336">
        <v>1402974000</v>
      </c>
      <c r="J3336">
        <v>1400290255</v>
      </c>
      <c r="K3336" t="b">
        <v>0</v>
      </c>
      <c r="L3336">
        <v>71</v>
      </c>
      <c r="M3336" t="b">
        <v>1</v>
      </c>
      <c r="N3336" t="s">
        <v>8269</v>
      </c>
      <c r="O3336">
        <f>ROUND(E3336/D3336*100,0)</f>
        <v>100</v>
      </c>
      <c r="P3336">
        <f>IFERROR(ROUND(E3336/L3336,2),0)</f>
        <v>134.15</v>
      </c>
      <c r="Q3336" s="10" t="s">
        <v>8315</v>
      </c>
      <c r="R3336" t="s">
        <v>8316</v>
      </c>
      <c r="S3336" s="15">
        <f>(((J3336/60)/60)/24)+DATE(1970,1,1)</f>
        <v>41776.063136574077</v>
      </c>
      <c r="T3336" s="16">
        <f>(((I3336/60)/60)/24)+DATE(1970,1,1)</f>
        <v>41807.125</v>
      </c>
      <c r="U3336" s="19">
        <f>YEAR(S:S)</f>
        <v>2014</v>
      </c>
    </row>
    <row r="3337" spans="1:21" ht="48" x14ac:dyDescent="0.2">
      <c r="A3337">
        <v>3434</v>
      </c>
      <c r="B3337" s="3" t="s">
        <v>3433</v>
      </c>
      <c r="C3337" s="3" t="s">
        <v>7544</v>
      </c>
      <c r="D3337" s="6">
        <v>10000</v>
      </c>
      <c r="E3337" s="8">
        <v>10555</v>
      </c>
      <c r="F3337" t="s">
        <v>8218</v>
      </c>
      <c r="G3337" t="s">
        <v>8223</v>
      </c>
      <c r="H3337" t="s">
        <v>8245</v>
      </c>
      <c r="I3337">
        <v>1404983269</v>
      </c>
      <c r="J3337">
        <v>1402391269</v>
      </c>
      <c r="K3337" t="b">
        <v>0</v>
      </c>
      <c r="L3337">
        <v>168</v>
      </c>
      <c r="M3337" t="b">
        <v>1</v>
      </c>
      <c r="N3337" t="s">
        <v>8269</v>
      </c>
      <c r="O3337">
        <f>ROUND(E3337/D3337*100,0)</f>
        <v>106</v>
      </c>
      <c r="P3337">
        <f>IFERROR(ROUND(E3337/L3337,2),0)</f>
        <v>62.83</v>
      </c>
      <c r="Q3337" s="10" t="s">
        <v>8315</v>
      </c>
      <c r="R3337" t="s">
        <v>8316</v>
      </c>
      <c r="S3337" s="15">
        <f>(((J3337/60)/60)/24)+DATE(1970,1,1)</f>
        <v>41800.380428240744</v>
      </c>
      <c r="T3337" s="16">
        <f>(((I3337/60)/60)/24)+DATE(1970,1,1)</f>
        <v>41830.380428240744</v>
      </c>
      <c r="U3337" s="19">
        <f>YEAR(S:S)</f>
        <v>2014</v>
      </c>
    </row>
    <row r="3338" spans="1:21" ht="48" x14ac:dyDescent="0.2">
      <c r="A3338">
        <v>3435</v>
      </c>
      <c r="B3338" s="3" t="s">
        <v>3434</v>
      </c>
      <c r="C3338" s="3" t="s">
        <v>7545</v>
      </c>
      <c r="D3338" s="6">
        <v>1000</v>
      </c>
      <c r="E3338" s="8">
        <v>1120</v>
      </c>
      <c r="F3338" t="s">
        <v>8218</v>
      </c>
      <c r="G3338" t="s">
        <v>8223</v>
      </c>
      <c r="H3338" t="s">
        <v>8245</v>
      </c>
      <c r="I3338">
        <v>1470538800</v>
      </c>
      <c r="J3338">
        <v>1469112493</v>
      </c>
      <c r="K3338" t="b">
        <v>0</v>
      </c>
      <c r="L3338">
        <v>19</v>
      </c>
      <c r="M3338" t="b">
        <v>1</v>
      </c>
      <c r="N3338" t="s">
        <v>8269</v>
      </c>
      <c r="O3338">
        <f>ROUND(E3338/D3338*100,0)</f>
        <v>112</v>
      </c>
      <c r="P3338">
        <f>IFERROR(ROUND(E3338/L3338,2),0)</f>
        <v>58.95</v>
      </c>
      <c r="Q3338" s="10" t="s">
        <v>8315</v>
      </c>
      <c r="R3338" t="s">
        <v>8316</v>
      </c>
      <c r="S3338" s="15">
        <f>(((J3338/60)/60)/24)+DATE(1970,1,1)</f>
        <v>42572.61681712963</v>
      </c>
      <c r="T3338" s="16">
        <f>(((I3338/60)/60)/24)+DATE(1970,1,1)</f>
        <v>42589.125</v>
      </c>
      <c r="U3338" s="19">
        <f>YEAR(S:S)</f>
        <v>2016</v>
      </c>
    </row>
    <row r="3339" spans="1:21" ht="48" x14ac:dyDescent="0.2">
      <c r="A3339">
        <v>3436</v>
      </c>
      <c r="B3339" s="3" t="s">
        <v>3435</v>
      </c>
      <c r="C3339" s="3" t="s">
        <v>7546</v>
      </c>
      <c r="D3339" s="6">
        <v>5000</v>
      </c>
      <c r="E3339" s="8">
        <v>5295</v>
      </c>
      <c r="F3339" t="s">
        <v>8218</v>
      </c>
      <c r="G3339" t="s">
        <v>8223</v>
      </c>
      <c r="H3339" t="s">
        <v>8245</v>
      </c>
      <c r="I3339">
        <v>1408638480</v>
      </c>
      <c r="J3339">
        <v>1406811593</v>
      </c>
      <c r="K3339" t="b">
        <v>0</v>
      </c>
      <c r="L3339">
        <v>37</v>
      </c>
      <c r="M3339" t="b">
        <v>1</v>
      </c>
      <c r="N3339" t="s">
        <v>8269</v>
      </c>
      <c r="O3339">
        <f>ROUND(E3339/D3339*100,0)</f>
        <v>106</v>
      </c>
      <c r="P3339">
        <f>IFERROR(ROUND(E3339/L3339,2),0)</f>
        <v>143.11000000000001</v>
      </c>
      <c r="Q3339" s="10" t="s">
        <v>8315</v>
      </c>
      <c r="R3339" t="s">
        <v>8316</v>
      </c>
      <c r="S3339" s="15">
        <f>(((J3339/60)/60)/24)+DATE(1970,1,1)</f>
        <v>41851.541585648149</v>
      </c>
      <c r="T3339" s="16">
        <f>(((I3339/60)/60)/24)+DATE(1970,1,1)</f>
        <v>41872.686111111114</v>
      </c>
      <c r="U3339" s="19">
        <f>YEAR(S:S)</f>
        <v>2014</v>
      </c>
    </row>
    <row r="3340" spans="1:21" ht="48" x14ac:dyDescent="0.2">
      <c r="A3340">
        <v>3437</v>
      </c>
      <c r="B3340" s="3" t="s">
        <v>3436</v>
      </c>
      <c r="C3340" s="3" t="s">
        <v>7547</v>
      </c>
      <c r="D3340" s="6">
        <v>3000</v>
      </c>
      <c r="E3340" s="8">
        <v>3030</v>
      </c>
      <c r="F3340" t="s">
        <v>8218</v>
      </c>
      <c r="G3340" t="s">
        <v>8223</v>
      </c>
      <c r="H3340" t="s">
        <v>8245</v>
      </c>
      <c r="I3340">
        <v>1440003820</v>
      </c>
      <c r="J3340">
        <v>1437411820</v>
      </c>
      <c r="K3340" t="b">
        <v>0</v>
      </c>
      <c r="L3340">
        <v>36</v>
      </c>
      <c r="M3340" t="b">
        <v>1</v>
      </c>
      <c r="N3340" t="s">
        <v>8269</v>
      </c>
      <c r="O3340">
        <f>ROUND(E3340/D3340*100,0)</f>
        <v>101</v>
      </c>
      <c r="P3340">
        <f>IFERROR(ROUND(E3340/L3340,2),0)</f>
        <v>84.17</v>
      </c>
      <c r="Q3340" s="10" t="s">
        <v>8315</v>
      </c>
      <c r="R3340" t="s">
        <v>8316</v>
      </c>
      <c r="S3340" s="15">
        <f>(((J3340/60)/60)/24)+DATE(1970,1,1)</f>
        <v>42205.710879629631</v>
      </c>
      <c r="T3340" s="16">
        <f>(((I3340/60)/60)/24)+DATE(1970,1,1)</f>
        <v>42235.710879629631</v>
      </c>
      <c r="U3340" s="19">
        <f>YEAR(S:S)</f>
        <v>2015</v>
      </c>
    </row>
    <row r="3341" spans="1:21" ht="48" x14ac:dyDescent="0.2">
      <c r="A3341">
        <v>3438</v>
      </c>
      <c r="B3341" s="3" t="s">
        <v>3437</v>
      </c>
      <c r="C3341" s="3" t="s">
        <v>7548</v>
      </c>
      <c r="D3341" s="6">
        <v>2500</v>
      </c>
      <c r="E3341" s="8">
        <v>2605</v>
      </c>
      <c r="F3341" t="s">
        <v>8218</v>
      </c>
      <c r="G3341" t="s">
        <v>8224</v>
      </c>
      <c r="H3341" t="s">
        <v>8246</v>
      </c>
      <c r="I3341">
        <v>1430600400</v>
      </c>
      <c r="J3341">
        <v>1428358567</v>
      </c>
      <c r="K3341" t="b">
        <v>0</v>
      </c>
      <c r="L3341">
        <v>14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186.07</v>
      </c>
      <c r="Q3341" s="10" t="s">
        <v>8315</v>
      </c>
      <c r="R3341" t="s">
        <v>8316</v>
      </c>
      <c r="S3341" s="15">
        <f>(((J3341/60)/60)/24)+DATE(1970,1,1)</f>
        <v>42100.927858796291</v>
      </c>
      <c r="T3341" s="16">
        <f>(((I3341/60)/60)/24)+DATE(1970,1,1)</f>
        <v>42126.875</v>
      </c>
      <c r="U3341" s="19">
        <f>YEAR(S:S)</f>
        <v>2015</v>
      </c>
    </row>
    <row r="3342" spans="1:21" ht="32" x14ac:dyDescent="0.2">
      <c r="A3342">
        <v>3439</v>
      </c>
      <c r="B3342" s="3" t="s">
        <v>3438</v>
      </c>
      <c r="C3342" s="3" t="s">
        <v>7549</v>
      </c>
      <c r="D3342" s="6">
        <v>1200</v>
      </c>
      <c r="E3342" s="8">
        <v>1616.14</v>
      </c>
      <c r="F3342" t="s">
        <v>8218</v>
      </c>
      <c r="G3342" t="s">
        <v>8223</v>
      </c>
      <c r="H3342" t="s">
        <v>8245</v>
      </c>
      <c r="I3342">
        <v>1453179540</v>
      </c>
      <c r="J3342">
        <v>1452030730</v>
      </c>
      <c r="K3342" t="b">
        <v>0</v>
      </c>
      <c r="L3342">
        <v>18</v>
      </c>
      <c r="M3342" t="b">
        <v>1</v>
      </c>
      <c r="N3342" t="s">
        <v>8269</v>
      </c>
      <c r="O3342">
        <f>ROUND(E3342/D3342*100,0)</f>
        <v>135</v>
      </c>
      <c r="P3342">
        <f>IFERROR(ROUND(E3342/L3342,2),0)</f>
        <v>89.79</v>
      </c>
      <c r="Q3342" s="10" t="s">
        <v>8315</v>
      </c>
      <c r="R3342" t="s">
        <v>8316</v>
      </c>
      <c r="S3342" s="15">
        <f>(((J3342/60)/60)/24)+DATE(1970,1,1)</f>
        <v>42374.911226851851</v>
      </c>
      <c r="T3342" s="16">
        <f>(((I3342/60)/60)/24)+DATE(1970,1,1)</f>
        <v>42388.207638888889</v>
      </c>
      <c r="U3342" s="19">
        <f>YEAR(S:S)</f>
        <v>2016</v>
      </c>
    </row>
    <row r="3343" spans="1:21" ht="48" x14ac:dyDescent="0.2">
      <c r="A3343">
        <v>3440</v>
      </c>
      <c r="B3343" s="3" t="s">
        <v>3439</v>
      </c>
      <c r="C3343" s="3" t="s">
        <v>7550</v>
      </c>
      <c r="D3343" s="6">
        <v>5000</v>
      </c>
      <c r="E3343" s="8">
        <v>5260.92</v>
      </c>
      <c r="F3343" t="s">
        <v>8218</v>
      </c>
      <c r="G3343" t="s">
        <v>8223</v>
      </c>
      <c r="H3343" t="s">
        <v>8245</v>
      </c>
      <c r="I3343">
        <v>1405095300</v>
      </c>
      <c r="J3343">
        <v>1403146628</v>
      </c>
      <c r="K3343" t="b">
        <v>0</v>
      </c>
      <c r="L3343">
        <v>82</v>
      </c>
      <c r="M3343" t="b">
        <v>1</v>
      </c>
      <c r="N3343" t="s">
        <v>8269</v>
      </c>
      <c r="O3343">
        <f>ROUND(E3343/D3343*100,0)</f>
        <v>105</v>
      </c>
      <c r="P3343">
        <f>IFERROR(ROUND(E3343/L3343,2),0)</f>
        <v>64.16</v>
      </c>
      <c r="Q3343" s="10" t="s">
        <v>8315</v>
      </c>
      <c r="R3343" t="s">
        <v>8316</v>
      </c>
      <c r="S3343" s="15">
        <f>(((J3343/60)/60)/24)+DATE(1970,1,1)</f>
        <v>41809.12300925926</v>
      </c>
      <c r="T3343" s="16">
        <f>(((I3343/60)/60)/24)+DATE(1970,1,1)</f>
        <v>41831.677083333336</v>
      </c>
      <c r="U3343" s="19">
        <f>YEAR(S:S)</f>
        <v>2014</v>
      </c>
    </row>
    <row r="3344" spans="1:21" ht="48" x14ac:dyDescent="0.2">
      <c r="A3344">
        <v>3441</v>
      </c>
      <c r="B3344" s="3" t="s">
        <v>3440</v>
      </c>
      <c r="C3344" s="3" t="s">
        <v>7551</v>
      </c>
      <c r="D3344" s="6">
        <v>2500</v>
      </c>
      <c r="E3344" s="8">
        <v>2565</v>
      </c>
      <c r="F3344" t="s">
        <v>8218</v>
      </c>
      <c r="G3344" t="s">
        <v>8223</v>
      </c>
      <c r="H3344" t="s">
        <v>8245</v>
      </c>
      <c r="I3344">
        <v>1447445820</v>
      </c>
      <c r="J3344">
        <v>1445077121</v>
      </c>
      <c r="K3344" t="b">
        <v>0</v>
      </c>
      <c r="L3344">
        <v>43</v>
      </c>
      <c r="M3344" t="b">
        <v>1</v>
      </c>
      <c r="N3344" t="s">
        <v>8269</v>
      </c>
      <c r="O3344">
        <f>ROUND(E3344/D3344*100,0)</f>
        <v>103</v>
      </c>
      <c r="P3344">
        <f>IFERROR(ROUND(E3344/L3344,2),0)</f>
        <v>59.65</v>
      </c>
      <c r="Q3344" s="10" t="s">
        <v>8315</v>
      </c>
      <c r="R3344" t="s">
        <v>8316</v>
      </c>
      <c r="S3344" s="15">
        <f>(((J3344/60)/60)/24)+DATE(1970,1,1)</f>
        <v>42294.429641203707</v>
      </c>
      <c r="T3344" s="16">
        <f>(((I3344/60)/60)/24)+DATE(1970,1,1)</f>
        <v>42321.845138888893</v>
      </c>
      <c r="U3344" s="19">
        <f>YEAR(S:S)</f>
        <v>2015</v>
      </c>
    </row>
    <row r="3345" spans="1:21" ht="48" x14ac:dyDescent="0.2">
      <c r="A3345">
        <v>3442</v>
      </c>
      <c r="B3345" s="3" t="s">
        <v>3441</v>
      </c>
      <c r="C3345" s="3" t="s">
        <v>7552</v>
      </c>
      <c r="D3345" s="6">
        <v>250</v>
      </c>
      <c r="E3345" s="8">
        <v>250</v>
      </c>
      <c r="F3345" t="s">
        <v>8218</v>
      </c>
      <c r="G3345" t="s">
        <v>8223</v>
      </c>
      <c r="H3345" t="s">
        <v>8245</v>
      </c>
      <c r="I3345">
        <v>1433016672</v>
      </c>
      <c r="J3345">
        <v>1430424672</v>
      </c>
      <c r="K3345" t="b">
        <v>0</v>
      </c>
      <c r="L3345">
        <v>8</v>
      </c>
      <c r="M3345" t="b">
        <v>1</v>
      </c>
      <c r="N3345" t="s">
        <v>8269</v>
      </c>
      <c r="O3345">
        <f>ROUND(E3345/D3345*100,0)</f>
        <v>100</v>
      </c>
      <c r="P3345">
        <f>IFERROR(ROUND(E3345/L3345,2),0)</f>
        <v>31.25</v>
      </c>
      <c r="Q3345" s="10" t="s">
        <v>8315</v>
      </c>
      <c r="R3345" t="s">
        <v>8316</v>
      </c>
      <c r="S3345" s="15">
        <f>(((J3345/60)/60)/24)+DATE(1970,1,1)</f>
        <v>42124.841111111105</v>
      </c>
      <c r="T3345" s="16">
        <f>(((I3345/60)/60)/24)+DATE(1970,1,1)</f>
        <v>42154.841111111105</v>
      </c>
      <c r="U3345" s="19">
        <f>YEAR(S:S)</f>
        <v>2015</v>
      </c>
    </row>
    <row r="3346" spans="1:21" ht="48" x14ac:dyDescent="0.2">
      <c r="A3346">
        <v>3443</v>
      </c>
      <c r="B3346" s="3" t="s">
        <v>3442</v>
      </c>
      <c r="C3346" s="3" t="s">
        <v>7553</v>
      </c>
      <c r="D3346" s="6">
        <v>1000</v>
      </c>
      <c r="E3346" s="8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>
        <f>ROUND(E3346/D3346*100,0)</f>
        <v>186</v>
      </c>
      <c r="P3346">
        <f>IFERROR(ROUND(E3346/L3346,2),0)</f>
        <v>41.22</v>
      </c>
      <c r="Q3346" s="10" t="s">
        <v>8315</v>
      </c>
      <c r="R3346" t="s">
        <v>8316</v>
      </c>
      <c r="S3346" s="15">
        <f>(((J3346/60)/60)/24)+DATE(1970,1,1)</f>
        <v>41861.524837962963</v>
      </c>
      <c r="T3346" s="16">
        <f>(((I3346/60)/60)/24)+DATE(1970,1,1)</f>
        <v>41891.524837962963</v>
      </c>
      <c r="U3346" s="19">
        <f>YEAR(S:S)</f>
        <v>2014</v>
      </c>
    </row>
    <row r="3347" spans="1:21" ht="48" x14ac:dyDescent="0.2">
      <c r="A3347">
        <v>3444</v>
      </c>
      <c r="B3347" s="3" t="s">
        <v>3443</v>
      </c>
      <c r="C3347" s="3" t="s">
        <v>7554</v>
      </c>
      <c r="D3347" s="6">
        <v>300</v>
      </c>
      <c r="E3347" s="8">
        <v>867</v>
      </c>
      <c r="F3347" t="s">
        <v>8218</v>
      </c>
      <c r="G3347" t="s">
        <v>8225</v>
      </c>
      <c r="H3347" t="s">
        <v>8247</v>
      </c>
      <c r="I3347">
        <v>1465394340</v>
      </c>
      <c r="J3347">
        <v>1464677986</v>
      </c>
      <c r="K3347" t="b">
        <v>0</v>
      </c>
      <c r="L3347">
        <v>20</v>
      </c>
      <c r="M3347" t="b">
        <v>1</v>
      </c>
      <c r="N3347" t="s">
        <v>8269</v>
      </c>
      <c r="O3347">
        <f>ROUND(E3347/D3347*100,0)</f>
        <v>289</v>
      </c>
      <c r="P3347">
        <f>IFERROR(ROUND(E3347/L3347,2),0)</f>
        <v>43.35</v>
      </c>
      <c r="Q3347" s="10" t="s">
        <v>8315</v>
      </c>
      <c r="R3347" t="s">
        <v>8316</v>
      </c>
      <c r="S3347" s="15">
        <f>(((J3347/60)/60)/24)+DATE(1970,1,1)</f>
        <v>42521.291504629626</v>
      </c>
      <c r="T3347" s="16">
        <f>(((I3347/60)/60)/24)+DATE(1970,1,1)</f>
        <v>42529.582638888889</v>
      </c>
      <c r="U3347" s="19">
        <f>YEAR(S:S)</f>
        <v>2016</v>
      </c>
    </row>
    <row r="3348" spans="1:21" ht="48" x14ac:dyDescent="0.2">
      <c r="A3348">
        <v>3445</v>
      </c>
      <c r="B3348" s="3" t="s">
        <v>3444</v>
      </c>
      <c r="C3348" s="3" t="s">
        <v>7555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1445604236</v>
      </c>
      <c r="J3348">
        <v>1443185036</v>
      </c>
      <c r="K3348" t="b">
        <v>0</v>
      </c>
      <c r="L3348">
        <v>31</v>
      </c>
      <c r="M3348" t="b">
        <v>1</v>
      </c>
      <c r="N3348" t="s">
        <v>8269</v>
      </c>
      <c r="O3348">
        <f>ROUND(E3348/D3348*100,0)</f>
        <v>100</v>
      </c>
      <c r="P3348">
        <f>IFERROR(ROUND(E3348/L3348,2),0)</f>
        <v>64.52</v>
      </c>
      <c r="Q3348" s="10" t="s">
        <v>8315</v>
      </c>
      <c r="R3348" t="s">
        <v>8316</v>
      </c>
      <c r="S3348" s="15">
        <f>(((J3348/60)/60)/24)+DATE(1970,1,1)</f>
        <v>42272.530509259261</v>
      </c>
      <c r="T3348" s="16">
        <f>(((I3348/60)/60)/24)+DATE(1970,1,1)</f>
        <v>42300.530509259261</v>
      </c>
      <c r="U3348" s="19">
        <f>YEAR(S:S)</f>
        <v>2015</v>
      </c>
    </row>
    <row r="3349" spans="1:21" ht="48" x14ac:dyDescent="0.2">
      <c r="A3349">
        <v>3446</v>
      </c>
      <c r="B3349" s="3" t="s">
        <v>3445</v>
      </c>
      <c r="C3349" s="3" t="s">
        <v>7556</v>
      </c>
      <c r="D3349" s="6">
        <v>1000</v>
      </c>
      <c r="E3349" s="8">
        <v>1082</v>
      </c>
      <c r="F3349" t="s">
        <v>8218</v>
      </c>
      <c r="G3349" t="s">
        <v>8224</v>
      </c>
      <c r="H3349" t="s">
        <v>8246</v>
      </c>
      <c r="I3349">
        <v>1423138800</v>
      </c>
      <c r="J3349">
        <v>1421092725</v>
      </c>
      <c r="K3349" t="b">
        <v>0</v>
      </c>
      <c r="L3349">
        <v>25</v>
      </c>
      <c r="M3349" t="b">
        <v>1</v>
      </c>
      <c r="N3349" t="s">
        <v>8269</v>
      </c>
      <c r="O3349">
        <f>ROUND(E3349/D3349*100,0)</f>
        <v>108</v>
      </c>
      <c r="P3349">
        <f>IFERROR(ROUND(E3349/L3349,2),0)</f>
        <v>43.28</v>
      </c>
      <c r="Q3349" s="10" t="s">
        <v>8315</v>
      </c>
      <c r="R3349" t="s">
        <v>8316</v>
      </c>
      <c r="S3349" s="15">
        <f>(((J3349/60)/60)/24)+DATE(1970,1,1)</f>
        <v>42016.832465277781</v>
      </c>
      <c r="T3349" s="16">
        <f>(((I3349/60)/60)/24)+DATE(1970,1,1)</f>
        <v>42040.513888888891</v>
      </c>
      <c r="U3349" s="19">
        <f>YEAR(S:S)</f>
        <v>2015</v>
      </c>
    </row>
    <row r="3350" spans="1:21" ht="32" x14ac:dyDescent="0.2">
      <c r="A3350">
        <v>3447</v>
      </c>
      <c r="B3350" s="3" t="s">
        <v>3446</v>
      </c>
      <c r="C3350" s="3" t="s">
        <v>7557</v>
      </c>
      <c r="D3350" s="6">
        <v>1000</v>
      </c>
      <c r="E3350" s="8">
        <v>1078</v>
      </c>
      <c r="F3350" t="s">
        <v>8218</v>
      </c>
      <c r="G3350" t="s">
        <v>8223</v>
      </c>
      <c r="H3350" t="s">
        <v>8245</v>
      </c>
      <c r="I3350">
        <v>1458332412</v>
      </c>
      <c r="J3350">
        <v>1454448012</v>
      </c>
      <c r="K3350" t="b">
        <v>0</v>
      </c>
      <c r="L3350">
        <v>14</v>
      </c>
      <c r="M3350" t="b">
        <v>1</v>
      </c>
      <c r="N3350" t="s">
        <v>8269</v>
      </c>
      <c r="O3350">
        <f>ROUND(E3350/D3350*100,0)</f>
        <v>108</v>
      </c>
      <c r="P3350">
        <f>IFERROR(ROUND(E3350/L3350,2),0)</f>
        <v>77</v>
      </c>
      <c r="Q3350" s="10" t="s">
        <v>8315</v>
      </c>
      <c r="R3350" t="s">
        <v>8316</v>
      </c>
      <c r="S3350" s="15">
        <f>(((J3350/60)/60)/24)+DATE(1970,1,1)</f>
        <v>42402.889027777783</v>
      </c>
      <c r="T3350" s="16">
        <f>(((I3350/60)/60)/24)+DATE(1970,1,1)</f>
        <v>42447.847361111111</v>
      </c>
      <c r="U3350" s="19">
        <f>YEAR(S:S)</f>
        <v>2016</v>
      </c>
    </row>
    <row r="3351" spans="1:21" ht="48" x14ac:dyDescent="0.2">
      <c r="A3351">
        <v>3448</v>
      </c>
      <c r="B3351" s="3" t="s">
        <v>3447</v>
      </c>
      <c r="C3351" s="3" t="s">
        <v>7558</v>
      </c>
      <c r="D3351" s="6">
        <v>2100</v>
      </c>
      <c r="E3351" s="8">
        <v>2305</v>
      </c>
      <c r="F3351" t="s">
        <v>8218</v>
      </c>
      <c r="G3351" t="s">
        <v>8223</v>
      </c>
      <c r="H3351" t="s">
        <v>8245</v>
      </c>
      <c r="I3351">
        <v>1418784689</v>
      </c>
      <c r="J3351">
        <v>1416192689</v>
      </c>
      <c r="K3351" t="b">
        <v>0</v>
      </c>
      <c r="L3351">
        <v>45</v>
      </c>
      <c r="M3351" t="b">
        <v>1</v>
      </c>
      <c r="N3351" t="s">
        <v>8269</v>
      </c>
      <c r="O3351">
        <f>ROUND(E3351/D3351*100,0)</f>
        <v>110</v>
      </c>
      <c r="P3351">
        <f>IFERROR(ROUND(E3351/L3351,2),0)</f>
        <v>51.22</v>
      </c>
      <c r="Q3351" s="10" t="s">
        <v>8315</v>
      </c>
      <c r="R3351" t="s">
        <v>8316</v>
      </c>
      <c r="S3351" s="15">
        <f>(((J3351/60)/60)/24)+DATE(1970,1,1)</f>
        <v>41960.119085648148</v>
      </c>
      <c r="T3351" s="16">
        <f>(((I3351/60)/60)/24)+DATE(1970,1,1)</f>
        <v>41990.119085648148</v>
      </c>
      <c r="U3351" s="19">
        <f>YEAR(S:S)</f>
        <v>2014</v>
      </c>
    </row>
    <row r="3352" spans="1:21" ht="48" x14ac:dyDescent="0.2">
      <c r="A3352">
        <v>3449</v>
      </c>
      <c r="B3352" s="3" t="s">
        <v>3448</v>
      </c>
      <c r="C3352" s="3" t="s">
        <v>7559</v>
      </c>
      <c r="D3352" s="6">
        <v>800</v>
      </c>
      <c r="E3352" s="8">
        <v>1365</v>
      </c>
      <c r="F3352" t="s">
        <v>8218</v>
      </c>
      <c r="G3352" t="s">
        <v>8223</v>
      </c>
      <c r="H3352" t="s">
        <v>8245</v>
      </c>
      <c r="I3352">
        <v>1468036800</v>
      </c>
      <c r="J3352">
        <v>1465607738</v>
      </c>
      <c r="K3352" t="b">
        <v>0</v>
      </c>
      <c r="L3352">
        <v>20</v>
      </c>
      <c r="M3352" t="b">
        <v>1</v>
      </c>
      <c r="N3352" t="s">
        <v>8269</v>
      </c>
      <c r="O3352">
        <f>ROUND(E3352/D3352*100,0)</f>
        <v>171</v>
      </c>
      <c r="P3352">
        <f>IFERROR(ROUND(E3352/L3352,2),0)</f>
        <v>68.25</v>
      </c>
      <c r="Q3352" s="10" t="s">
        <v>8315</v>
      </c>
      <c r="R3352" t="s">
        <v>8316</v>
      </c>
      <c r="S3352" s="15">
        <f>(((J3352/60)/60)/24)+DATE(1970,1,1)</f>
        <v>42532.052523148144</v>
      </c>
      <c r="T3352" s="16">
        <f>(((I3352/60)/60)/24)+DATE(1970,1,1)</f>
        <v>42560.166666666672</v>
      </c>
      <c r="U3352" s="19">
        <f>YEAR(S:S)</f>
        <v>2016</v>
      </c>
    </row>
    <row r="3353" spans="1:21" ht="48" x14ac:dyDescent="0.2">
      <c r="A3353">
        <v>3450</v>
      </c>
      <c r="B3353" s="3" t="s">
        <v>3449</v>
      </c>
      <c r="C3353" s="3" t="s">
        <v>7560</v>
      </c>
      <c r="D3353" s="6">
        <v>500</v>
      </c>
      <c r="E3353" s="8">
        <v>760</v>
      </c>
      <c r="F3353" t="s">
        <v>8218</v>
      </c>
      <c r="G3353" t="s">
        <v>8224</v>
      </c>
      <c r="H3353" t="s">
        <v>8246</v>
      </c>
      <c r="I3353">
        <v>1427990071</v>
      </c>
      <c r="J3353">
        <v>1422809671</v>
      </c>
      <c r="K3353" t="b">
        <v>0</v>
      </c>
      <c r="L3353">
        <v>39</v>
      </c>
      <c r="M3353" t="b">
        <v>1</v>
      </c>
      <c r="N3353" t="s">
        <v>8269</v>
      </c>
      <c r="O3353">
        <f>ROUND(E3353/D3353*100,0)</f>
        <v>152</v>
      </c>
      <c r="P3353">
        <f>IFERROR(ROUND(E3353/L3353,2),0)</f>
        <v>19.489999999999998</v>
      </c>
      <c r="Q3353" s="10" t="s">
        <v>8315</v>
      </c>
      <c r="R3353" t="s">
        <v>8316</v>
      </c>
      <c r="S3353" s="15">
        <f>(((J3353/60)/60)/24)+DATE(1970,1,1)</f>
        <v>42036.704525462963</v>
      </c>
      <c r="T3353" s="16">
        <f>(((I3353/60)/60)/24)+DATE(1970,1,1)</f>
        <v>42096.662858796291</v>
      </c>
      <c r="U3353" s="19">
        <f>YEAR(S:S)</f>
        <v>2015</v>
      </c>
    </row>
    <row r="3354" spans="1:21" ht="48" x14ac:dyDescent="0.2">
      <c r="A3354">
        <v>3451</v>
      </c>
      <c r="B3354" s="3" t="s">
        <v>3450</v>
      </c>
      <c r="C3354" s="3" t="s">
        <v>7561</v>
      </c>
      <c r="D3354" s="6">
        <v>650</v>
      </c>
      <c r="E3354" s="8">
        <v>658</v>
      </c>
      <c r="F3354" t="s">
        <v>8218</v>
      </c>
      <c r="G3354" t="s">
        <v>8223</v>
      </c>
      <c r="H3354" t="s">
        <v>8245</v>
      </c>
      <c r="I3354">
        <v>1429636927</v>
      </c>
      <c r="J3354">
        <v>1427304127</v>
      </c>
      <c r="K3354" t="b">
        <v>0</v>
      </c>
      <c r="L3354">
        <v>16</v>
      </c>
      <c r="M3354" t="b">
        <v>1</v>
      </c>
      <c r="N3354" t="s">
        <v>8269</v>
      </c>
      <c r="O3354">
        <f>ROUND(E3354/D3354*100,0)</f>
        <v>101</v>
      </c>
      <c r="P3354">
        <f>IFERROR(ROUND(E3354/L3354,2),0)</f>
        <v>41.13</v>
      </c>
      <c r="Q3354" s="10" t="s">
        <v>8315</v>
      </c>
      <c r="R3354" t="s">
        <v>8316</v>
      </c>
      <c r="S3354" s="15">
        <f>(((J3354/60)/60)/24)+DATE(1970,1,1)</f>
        <v>42088.723692129628</v>
      </c>
      <c r="T3354" s="16">
        <f>(((I3354/60)/60)/24)+DATE(1970,1,1)</f>
        <v>42115.723692129628</v>
      </c>
      <c r="U3354" s="19">
        <f>YEAR(S:S)</f>
        <v>2015</v>
      </c>
    </row>
    <row r="3355" spans="1:21" ht="48" x14ac:dyDescent="0.2">
      <c r="A3355">
        <v>3452</v>
      </c>
      <c r="B3355" s="3" t="s">
        <v>3451</v>
      </c>
      <c r="C3355" s="3" t="s">
        <v>7562</v>
      </c>
      <c r="D3355" s="6">
        <v>1000</v>
      </c>
      <c r="E3355" s="8">
        <v>1532</v>
      </c>
      <c r="F3355" t="s">
        <v>8218</v>
      </c>
      <c r="G3355" t="s">
        <v>8223</v>
      </c>
      <c r="H3355" t="s">
        <v>8245</v>
      </c>
      <c r="I3355">
        <v>1406087940</v>
      </c>
      <c r="J3355">
        <v>1404141626</v>
      </c>
      <c r="K3355" t="b">
        <v>0</v>
      </c>
      <c r="L3355">
        <v>37</v>
      </c>
      <c r="M3355" t="b">
        <v>1</v>
      </c>
      <c r="N3355" t="s">
        <v>8269</v>
      </c>
      <c r="O3355">
        <f>ROUND(E3355/D3355*100,0)</f>
        <v>153</v>
      </c>
      <c r="P3355">
        <f>IFERROR(ROUND(E3355/L3355,2),0)</f>
        <v>41.41</v>
      </c>
      <c r="Q3355" s="10" t="s">
        <v>8315</v>
      </c>
      <c r="R3355" t="s">
        <v>8316</v>
      </c>
      <c r="S3355" s="15">
        <f>(((J3355/60)/60)/24)+DATE(1970,1,1)</f>
        <v>41820.639189814814</v>
      </c>
      <c r="T3355" s="16">
        <f>(((I3355/60)/60)/24)+DATE(1970,1,1)</f>
        <v>41843.165972222225</v>
      </c>
      <c r="U3355" s="19">
        <f>YEAR(S:S)</f>
        <v>2014</v>
      </c>
    </row>
    <row r="3356" spans="1:21" ht="48" x14ac:dyDescent="0.2">
      <c r="A3356">
        <v>3453</v>
      </c>
      <c r="B3356" s="3" t="s">
        <v>3452</v>
      </c>
      <c r="C3356" s="3" t="s">
        <v>7563</v>
      </c>
      <c r="D3356" s="6">
        <v>300</v>
      </c>
      <c r="E3356" s="8">
        <v>385</v>
      </c>
      <c r="F3356" t="s">
        <v>8218</v>
      </c>
      <c r="G3356" t="s">
        <v>8224</v>
      </c>
      <c r="H3356" t="s">
        <v>8246</v>
      </c>
      <c r="I3356">
        <v>1471130956</v>
      </c>
      <c r="J3356">
        <v>1465946956</v>
      </c>
      <c r="K3356" t="b">
        <v>0</v>
      </c>
      <c r="L3356">
        <v>14</v>
      </c>
      <c r="M3356" t="b">
        <v>1</v>
      </c>
      <c r="N3356" t="s">
        <v>8269</v>
      </c>
      <c r="O3356">
        <f>ROUND(E3356/D3356*100,0)</f>
        <v>128</v>
      </c>
      <c r="P3356">
        <f>IFERROR(ROUND(E3356/L3356,2),0)</f>
        <v>27.5</v>
      </c>
      <c r="Q3356" s="10" t="s">
        <v>8315</v>
      </c>
      <c r="R3356" t="s">
        <v>8316</v>
      </c>
      <c r="S3356" s="15">
        <f>(((J3356/60)/60)/24)+DATE(1970,1,1)</f>
        <v>42535.97865740741</v>
      </c>
      <c r="T3356" s="16">
        <f>(((I3356/60)/60)/24)+DATE(1970,1,1)</f>
        <v>42595.97865740741</v>
      </c>
      <c r="U3356" s="19">
        <f>YEAR(S:S)</f>
        <v>2016</v>
      </c>
    </row>
    <row r="3357" spans="1:21" ht="48" x14ac:dyDescent="0.2">
      <c r="A3357">
        <v>3454</v>
      </c>
      <c r="B3357" s="3" t="s">
        <v>3453</v>
      </c>
      <c r="C3357" s="3" t="s">
        <v>7564</v>
      </c>
      <c r="D3357" s="6">
        <v>700</v>
      </c>
      <c r="E3357" s="8">
        <v>705</v>
      </c>
      <c r="F3357" t="s">
        <v>8218</v>
      </c>
      <c r="G3357" t="s">
        <v>8224</v>
      </c>
      <c r="H3357" t="s">
        <v>8246</v>
      </c>
      <c r="I3357">
        <v>1406825159</v>
      </c>
      <c r="J3357">
        <v>1404233159</v>
      </c>
      <c r="K3357" t="b">
        <v>0</v>
      </c>
      <c r="L3357">
        <v>21</v>
      </c>
      <c r="M3357" t="b">
        <v>1</v>
      </c>
      <c r="N3357" t="s">
        <v>8269</v>
      </c>
      <c r="O3357">
        <f>ROUND(E3357/D3357*100,0)</f>
        <v>101</v>
      </c>
      <c r="P3357">
        <f>IFERROR(ROUND(E3357/L3357,2),0)</f>
        <v>33.57</v>
      </c>
      <c r="Q3357" s="10" t="s">
        <v>8315</v>
      </c>
      <c r="R3357" t="s">
        <v>8316</v>
      </c>
      <c r="S3357" s="15">
        <f>(((J3357/60)/60)/24)+DATE(1970,1,1)</f>
        <v>41821.698599537034</v>
      </c>
      <c r="T3357" s="16">
        <f>(((I3357/60)/60)/24)+DATE(1970,1,1)</f>
        <v>41851.698599537034</v>
      </c>
      <c r="U3357" s="19">
        <f>YEAR(S:S)</f>
        <v>2014</v>
      </c>
    </row>
    <row r="3358" spans="1:21" ht="48" x14ac:dyDescent="0.2">
      <c r="A3358">
        <v>3455</v>
      </c>
      <c r="B3358" s="3" t="s">
        <v>3454</v>
      </c>
      <c r="C3358" s="3" t="s">
        <v>7565</v>
      </c>
      <c r="D3358" s="6">
        <v>10000</v>
      </c>
      <c r="E3358" s="8">
        <v>10065</v>
      </c>
      <c r="F3358" t="s">
        <v>8218</v>
      </c>
      <c r="G3358" t="s">
        <v>8223</v>
      </c>
      <c r="H3358" t="s">
        <v>8245</v>
      </c>
      <c r="I3358">
        <v>1476381627</v>
      </c>
      <c r="J3358">
        <v>1473789627</v>
      </c>
      <c r="K3358" t="b">
        <v>0</v>
      </c>
      <c r="L3358">
        <v>69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145.87</v>
      </c>
      <c r="Q3358" s="10" t="s">
        <v>8315</v>
      </c>
      <c r="R3358" t="s">
        <v>8316</v>
      </c>
      <c r="S3358" s="15">
        <f>(((J3358/60)/60)/24)+DATE(1970,1,1)</f>
        <v>42626.7503125</v>
      </c>
      <c r="T3358" s="16">
        <f>(((I3358/60)/60)/24)+DATE(1970,1,1)</f>
        <v>42656.7503125</v>
      </c>
      <c r="U3358" s="19">
        <f>YEAR(S:S)</f>
        <v>2016</v>
      </c>
    </row>
    <row r="3359" spans="1:21" ht="48" x14ac:dyDescent="0.2">
      <c r="A3359">
        <v>3456</v>
      </c>
      <c r="B3359" s="3" t="s">
        <v>3455</v>
      </c>
      <c r="C3359" s="3" t="s">
        <v>7566</v>
      </c>
      <c r="D3359" s="6">
        <v>3000</v>
      </c>
      <c r="E3359" s="8">
        <v>5739</v>
      </c>
      <c r="F3359" t="s">
        <v>8218</v>
      </c>
      <c r="G3359" t="s">
        <v>8223</v>
      </c>
      <c r="H3359" t="s">
        <v>8245</v>
      </c>
      <c r="I3359">
        <v>1406876340</v>
      </c>
      <c r="J3359">
        <v>1404190567</v>
      </c>
      <c r="K3359" t="b">
        <v>0</v>
      </c>
      <c r="L3359">
        <v>16</v>
      </c>
      <c r="M3359" t="b">
        <v>1</v>
      </c>
      <c r="N3359" t="s">
        <v>8269</v>
      </c>
      <c r="O3359">
        <f>ROUND(E3359/D3359*100,0)</f>
        <v>191</v>
      </c>
      <c r="P3359">
        <f>IFERROR(ROUND(E3359/L3359,2),0)</f>
        <v>358.69</v>
      </c>
      <c r="Q3359" s="10" t="s">
        <v>8315</v>
      </c>
      <c r="R3359" t="s">
        <v>8316</v>
      </c>
      <c r="S3359" s="15">
        <f>(((J3359/60)/60)/24)+DATE(1970,1,1)</f>
        <v>41821.205636574072</v>
      </c>
      <c r="T3359" s="16">
        <f>(((I3359/60)/60)/24)+DATE(1970,1,1)</f>
        <v>41852.290972222225</v>
      </c>
      <c r="U3359" s="19">
        <f>YEAR(S:S)</f>
        <v>2014</v>
      </c>
    </row>
    <row r="3360" spans="1:21" ht="32" x14ac:dyDescent="0.2">
      <c r="A3360">
        <v>3457</v>
      </c>
      <c r="B3360" s="3" t="s">
        <v>3456</v>
      </c>
      <c r="C3360" s="3" t="s">
        <v>7567</v>
      </c>
      <c r="D3360" s="6">
        <v>2000</v>
      </c>
      <c r="E3360" s="8">
        <v>2804</v>
      </c>
      <c r="F3360" t="s">
        <v>8218</v>
      </c>
      <c r="G3360" t="s">
        <v>8223</v>
      </c>
      <c r="H3360" t="s">
        <v>8245</v>
      </c>
      <c r="I3360">
        <v>1423720740</v>
      </c>
      <c r="J3360">
        <v>1421081857</v>
      </c>
      <c r="K3360" t="b">
        <v>0</v>
      </c>
      <c r="L3360">
        <v>55</v>
      </c>
      <c r="M3360" t="b">
        <v>1</v>
      </c>
      <c r="N3360" t="s">
        <v>8269</v>
      </c>
      <c r="O3360">
        <f>ROUND(E3360/D3360*100,0)</f>
        <v>140</v>
      </c>
      <c r="P3360">
        <f>IFERROR(ROUND(E3360/L3360,2),0)</f>
        <v>50.98</v>
      </c>
      <c r="Q3360" s="10" t="s">
        <v>8315</v>
      </c>
      <c r="R3360" t="s">
        <v>8316</v>
      </c>
      <c r="S3360" s="15">
        <f>(((J3360/60)/60)/24)+DATE(1970,1,1)</f>
        <v>42016.706678240742</v>
      </c>
      <c r="T3360" s="16">
        <f>(((I3360/60)/60)/24)+DATE(1970,1,1)</f>
        <v>42047.249305555553</v>
      </c>
      <c r="U3360" s="19">
        <f>YEAR(S:S)</f>
        <v>2015</v>
      </c>
    </row>
    <row r="3361" spans="1:21" ht="48" x14ac:dyDescent="0.2">
      <c r="A3361">
        <v>3458</v>
      </c>
      <c r="B3361" s="3" t="s">
        <v>3457</v>
      </c>
      <c r="C3361" s="3" t="s">
        <v>7568</v>
      </c>
      <c r="D3361" s="6">
        <v>978</v>
      </c>
      <c r="E3361" s="8">
        <v>1216</v>
      </c>
      <c r="F3361" t="s">
        <v>8218</v>
      </c>
      <c r="G3361" t="s">
        <v>8223</v>
      </c>
      <c r="H3361" t="s">
        <v>8245</v>
      </c>
      <c r="I3361">
        <v>1422937620</v>
      </c>
      <c r="J3361">
        <v>1420606303</v>
      </c>
      <c r="K3361" t="b">
        <v>0</v>
      </c>
      <c r="L3361">
        <v>27</v>
      </c>
      <c r="M3361" t="b">
        <v>1</v>
      </c>
      <c r="N3361" t="s">
        <v>8269</v>
      </c>
      <c r="O3361">
        <f>ROUND(E3361/D3361*100,0)</f>
        <v>124</v>
      </c>
      <c r="P3361">
        <f>IFERROR(ROUND(E3361/L3361,2),0)</f>
        <v>45.04</v>
      </c>
      <c r="Q3361" s="10" t="s">
        <v>8315</v>
      </c>
      <c r="R3361" t="s">
        <v>8316</v>
      </c>
      <c r="S3361" s="15">
        <f>(((J3361/60)/60)/24)+DATE(1970,1,1)</f>
        <v>42011.202581018515</v>
      </c>
      <c r="T3361" s="16">
        <f>(((I3361/60)/60)/24)+DATE(1970,1,1)</f>
        <v>42038.185416666667</v>
      </c>
      <c r="U3361" s="19">
        <f>YEAR(S:S)</f>
        <v>2015</v>
      </c>
    </row>
    <row r="3362" spans="1:21" ht="48" x14ac:dyDescent="0.2">
      <c r="A3362">
        <v>3459</v>
      </c>
      <c r="B3362" s="3" t="s">
        <v>3458</v>
      </c>
      <c r="C3362" s="3" t="s">
        <v>7569</v>
      </c>
      <c r="D3362" s="6">
        <v>500</v>
      </c>
      <c r="E3362" s="8">
        <v>631</v>
      </c>
      <c r="F3362" t="s">
        <v>8218</v>
      </c>
      <c r="G3362" t="s">
        <v>8224</v>
      </c>
      <c r="H3362" t="s">
        <v>8246</v>
      </c>
      <c r="I3362">
        <v>1463743860</v>
      </c>
      <c r="J3362">
        <v>1461151860</v>
      </c>
      <c r="K3362" t="b">
        <v>0</v>
      </c>
      <c r="L3362">
        <v>36</v>
      </c>
      <c r="M3362" t="b">
        <v>1</v>
      </c>
      <c r="N3362" t="s">
        <v>8269</v>
      </c>
      <c r="O3362">
        <f>ROUND(E3362/D3362*100,0)</f>
        <v>126</v>
      </c>
      <c r="P3362">
        <f>IFERROR(ROUND(E3362/L3362,2),0)</f>
        <v>17.53</v>
      </c>
      <c r="Q3362" s="10" t="s">
        <v>8315</v>
      </c>
      <c r="R3362" t="s">
        <v>8316</v>
      </c>
      <c r="S3362" s="15">
        <f>(((J3362/60)/60)/24)+DATE(1970,1,1)</f>
        <v>42480.479861111111</v>
      </c>
      <c r="T3362" s="16">
        <f>(((I3362/60)/60)/24)+DATE(1970,1,1)</f>
        <v>42510.479861111111</v>
      </c>
      <c r="U3362" s="19">
        <f>YEAR(S:S)</f>
        <v>2016</v>
      </c>
    </row>
    <row r="3363" spans="1:21" ht="48" x14ac:dyDescent="0.2">
      <c r="A3363">
        <v>3460</v>
      </c>
      <c r="B3363" s="3" t="s">
        <v>3459</v>
      </c>
      <c r="C3363" s="3" t="s">
        <v>7570</v>
      </c>
      <c r="D3363" s="6">
        <v>500</v>
      </c>
      <c r="E3363" s="8">
        <v>950</v>
      </c>
      <c r="F3363" t="s">
        <v>8218</v>
      </c>
      <c r="G3363" t="s">
        <v>8224</v>
      </c>
      <c r="H3363" t="s">
        <v>8246</v>
      </c>
      <c r="I3363">
        <v>1408106352</v>
      </c>
      <c r="J3363">
        <v>1406896752</v>
      </c>
      <c r="K3363" t="b">
        <v>0</v>
      </c>
      <c r="L3363">
        <v>19</v>
      </c>
      <c r="M3363" t="b">
        <v>1</v>
      </c>
      <c r="N3363" t="s">
        <v>8269</v>
      </c>
      <c r="O3363">
        <f>ROUND(E3363/D3363*100,0)</f>
        <v>190</v>
      </c>
      <c r="P3363">
        <f>IFERROR(ROUND(E3363/L3363,2),0)</f>
        <v>50</v>
      </c>
      <c r="Q3363" s="10" t="s">
        <v>8315</v>
      </c>
      <c r="R3363" t="s">
        <v>8316</v>
      </c>
      <c r="S3363" s="15">
        <f>(((J3363/60)/60)/24)+DATE(1970,1,1)</f>
        <v>41852.527222222219</v>
      </c>
      <c r="T3363" s="16">
        <f>(((I3363/60)/60)/24)+DATE(1970,1,1)</f>
        <v>41866.527222222219</v>
      </c>
      <c r="U3363" s="19">
        <f>YEAR(S:S)</f>
        <v>2014</v>
      </c>
    </row>
    <row r="3364" spans="1:21" ht="48" x14ac:dyDescent="0.2">
      <c r="A3364">
        <v>3461</v>
      </c>
      <c r="B3364" s="3" t="s">
        <v>3460</v>
      </c>
      <c r="C3364" s="3" t="s">
        <v>7571</v>
      </c>
      <c r="D3364" s="6">
        <v>500</v>
      </c>
      <c r="E3364" s="8">
        <v>695</v>
      </c>
      <c r="F3364" t="s">
        <v>8218</v>
      </c>
      <c r="G3364" t="s">
        <v>8223</v>
      </c>
      <c r="H3364" t="s">
        <v>8245</v>
      </c>
      <c r="I3364">
        <v>1477710000</v>
      </c>
      <c r="J3364">
        <v>1475248279</v>
      </c>
      <c r="K3364" t="b">
        <v>0</v>
      </c>
      <c r="L3364">
        <v>12</v>
      </c>
      <c r="M3364" t="b">
        <v>1</v>
      </c>
      <c r="N3364" t="s">
        <v>8269</v>
      </c>
      <c r="O3364">
        <f>ROUND(E3364/D3364*100,0)</f>
        <v>139</v>
      </c>
      <c r="P3364">
        <f>IFERROR(ROUND(E3364/L3364,2),0)</f>
        <v>57.92</v>
      </c>
      <c r="Q3364" s="10" t="s">
        <v>8315</v>
      </c>
      <c r="R3364" t="s">
        <v>8316</v>
      </c>
      <c r="S3364" s="15">
        <f>(((J3364/60)/60)/24)+DATE(1970,1,1)</f>
        <v>42643.632858796293</v>
      </c>
      <c r="T3364" s="16">
        <f>(((I3364/60)/60)/24)+DATE(1970,1,1)</f>
        <v>42672.125</v>
      </c>
      <c r="U3364" s="19">
        <f>YEAR(S:S)</f>
        <v>2016</v>
      </c>
    </row>
    <row r="3365" spans="1:21" ht="48" x14ac:dyDescent="0.2">
      <c r="A3365">
        <v>3462</v>
      </c>
      <c r="B3365" s="3" t="s">
        <v>3461</v>
      </c>
      <c r="C3365" s="3" t="s">
        <v>7572</v>
      </c>
      <c r="D3365" s="6">
        <v>250</v>
      </c>
      <c r="E3365" s="8">
        <v>505</v>
      </c>
      <c r="F3365" t="s">
        <v>8218</v>
      </c>
      <c r="G3365" t="s">
        <v>8223</v>
      </c>
      <c r="H3365" t="s">
        <v>8245</v>
      </c>
      <c r="I3365">
        <v>1436551200</v>
      </c>
      <c r="J3365">
        <v>1435181628</v>
      </c>
      <c r="K3365" t="b">
        <v>0</v>
      </c>
      <c r="L3365">
        <v>17</v>
      </c>
      <c r="M3365" t="b">
        <v>1</v>
      </c>
      <c r="N3365" t="s">
        <v>8269</v>
      </c>
      <c r="O3365">
        <f>ROUND(E3365/D3365*100,0)</f>
        <v>202</v>
      </c>
      <c r="P3365">
        <f>IFERROR(ROUND(E3365/L3365,2),0)</f>
        <v>29.71</v>
      </c>
      <c r="Q3365" s="10" t="s">
        <v>8315</v>
      </c>
      <c r="R3365" t="s">
        <v>8316</v>
      </c>
      <c r="S3365" s="15">
        <f>(((J3365/60)/60)/24)+DATE(1970,1,1)</f>
        <v>42179.898472222223</v>
      </c>
      <c r="T3365" s="16">
        <f>(((I3365/60)/60)/24)+DATE(1970,1,1)</f>
        <v>42195.75</v>
      </c>
      <c r="U3365" s="19">
        <f>YEAR(S:S)</f>
        <v>2015</v>
      </c>
    </row>
    <row r="3366" spans="1:21" ht="48" x14ac:dyDescent="0.2">
      <c r="A3366">
        <v>3463</v>
      </c>
      <c r="B3366" s="3" t="s">
        <v>3462</v>
      </c>
      <c r="C3366" s="3" t="s">
        <v>7573</v>
      </c>
      <c r="D3366" s="6">
        <v>10000</v>
      </c>
      <c r="E3366" s="8">
        <v>10338</v>
      </c>
      <c r="F3366" t="s">
        <v>8218</v>
      </c>
      <c r="G3366" t="s">
        <v>8228</v>
      </c>
      <c r="H3366" t="s">
        <v>8250</v>
      </c>
      <c r="I3366">
        <v>1476158340</v>
      </c>
      <c r="J3366">
        <v>1472594585</v>
      </c>
      <c r="K3366" t="b">
        <v>0</v>
      </c>
      <c r="L3366">
        <v>114</v>
      </c>
      <c r="M3366" t="b">
        <v>1</v>
      </c>
      <c r="N3366" t="s">
        <v>8269</v>
      </c>
      <c r="O3366">
        <f>ROUND(E3366/D3366*100,0)</f>
        <v>103</v>
      </c>
      <c r="P3366">
        <f>IFERROR(ROUND(E3366/L3366,2),0)</f>
        <v>90.68</v>
      </c>
      <c r="Q3366" s="10" t="s">
        <v>8315</v>
      </c>
      <c r="R3366" t="s">
        <v>8316</v>
      </c>
      <c r="S3366" s="15">
        <f>(((J3366/60)/60)/24)+DATE(1970,1,1)</f>
        <v>42612.918807870374</v>
      </c>
      <c r="T3366" s="16">
        <f>(((I3366/60)/60)/24)+DATE(1970,1,1)</f>
        <v>42654.165972222225</v>
      </c>
      <c r="U3366" s="19">
        <f>YEAR(S:S)</f>
        <v>2016</v>
      </c>
    </row>
    <row r="3367" spans="1:21" ht="48" x14ac:dyDescent="0.2">
      <c r="A3367">
        <v>3464</v>
      </c>
      <c r="B3367" s="3" t="s">
        <v>3463</v>
      </c>
      <c r="C3367" s="3" t="s">
        <v>7574</v>
      </c>
      <c r="D3367" s="6">
        <v>5000</v>
      </c>
      <c r="E3367" s="8">
        <v>5116.18</v>
      </c>
      <c r="F3367" t="s">
        <v>8218</v>
      </c>
      <c r="G3367" t="s">
        <v>8223</v>
      </c>
      <c r="H3367" t="s">
        <v>8245</v>
      </c>
      <c r="I3367">
        <v>1471921637</v>
      </c>
      <c r="J3367">
        <v>1469329637</v>
      </c>
      <c r="K3367" t="b">
        <v>0</v>
      </c>
      <c r="L3367">
        <v>93</v>
      </c>
      <c r="M3367" t="b">
        <v>1</v>
      </c>
      <c r="N3367" t="s">
        <v>8269</v>
      </c>
      <c r="O3367">
        <f>ROUND(E3367/D3367*100,0)</f>
        <v>102</v>
      </c>
      <c r="P3367">
        <f>IFERROR(ROUND(E3367/L3367,2),0)</f>
        <v>55.01</v>
      </c>
      <c r="Q3367" s="10" t="s">
        <v>8315</v>
      </c>
      <c r="R3367" t="s">
        <v>8316</v>
      </c>
      <c r="S3367" s="15">
        <f>(((J3367/60)/60)/24)+DATE(1970,1,1)</f>
        <v>42575.130057870367</v>
      </c>
      <c r="T3367" s="16">
        <f>(((I3367/60)/60)/24)+DATE(1970,1,1)</f>
        <v>42605.130057870367</v>
      </c>
      <c r="U3367" s="19">
        <f>YEAR(S:S)</f>
        <v>2016</v>
      </c>
    </row>
    <row r="3368" spans="1:21" ht="48" x14ac:dyDescent="0.2">
      <c r="A3368">
        <v>3465</v>
      </c>
      <c r="B3368" s="3" t="s">
        <v>3464</v>
      </c>
      <c r="C3368" s="3" t="s">
        <v>7575</v>
      </c>
      <c r="D3368" s="6">
        <v>2000</v>
      </c>
      <c r="E3368" s="8">
        <v>2060</v>
      </c>
      <c r="F3368" t="s">
        <v>8218</v>
      </c>
      <c r="G3368" t="s">
        <v>8224</v>
      </c>
      <c r="H3368" t="s">
        <v>8246</v>
      </c>
      <c r="I3368">
        <v>1439136000</v>
      </c>
      <c r="J3368">
        <v>1436972472</v>
      </c>
      <c r="K3368" t="b">
        <v>0</v>
      </c>
      <c r="L3368">
        <v>36</v>
      </c>
      <c r="M3368" t="b">
        <v>1</v>
      </c>
      <c r="N3368" t="s">
        <v>8269</v>
      </c>
      <c r="O3368">
        <f>ROUND(E3368/D3368*100,0)</f>
        <v>103</v>
      </c>
      <c r="P3368">
        <f>IFERROR(ROUND(E3368/L3368,2),0)</f>
        <v>57.22</v>
      </c>
      <c r="Q3368" s="10" t="s">
        <v>8315</v>
      </c>
      <c r="R3368" t="s">
        <v>8316</v>
      </c>
      <c r="S3368" s="15">
        <f>(((J3368/60)/60)/24)+DATE(1970,1,1)</f>
        <v>42200.625833333332</v>
      </c>
      <c r="T3368" s="16">
        <f>(((I3368/60)/60)/24)+DATE(1970,1,1)</f>
        <v>42225.666666666672</v>
      </c>
      <c r="U3368" s="19">
        <f>YEAR(S:S)</f>
        <v>2015</v>
      </c>
    </row>
    <row r="3369" spans="1:21" ht="32" x14ac:dyDescent="0.2">
      <c r="A3369">
        <v>3466</v>
      </c>
      <c r="B3369" s="3" t="s">
        <v>3465</v>
      </c>
      <c r="C3369" s="3" t="s">
        <v>7576</v>
      </c>
      <c r="D3369" s="6">
        <v>3500</v>
      </c>
      <c r="E3369" s="8">
        <v>4450</v>
      </c>
      <c r="F3369" t="s">
        <v>8218</v>
      </c>
      <c r="G3369" t="s">
        <v>8223</v>
      </c>
      <c r="H3369" t="s">
        <v>8245</v>
      </c>
      <c r="I3369">
        <v>1461108450</v>
      </c>
      <c r="J3369">
        <v>1455928050</v>
      </c>
      <c r="K3369" t="b">
        <v>0</v>
      </c>
      <c r="L3369">
        <v>61</v>
      </c>
      <c r="M3369" t="b">
        <v>1</v>
      </c>
      <c r="N3369" t="s">
        <v>8269</v>
      </c>
      <c r="O3369">
        <f>ROUND(E3369/D3369*100,0)</f>
        <v>127</v>
      </c>
      <c r="P3369">
        <f>IFERROR(ROUND(E3369/L3369,2),0)</f>
        <v>72.95</v>
      </c>
      <c r="Q3369" s="10" t="s">
        <v>8315</v>
      </c>
      <c r="R3369" t="s">
        <v>8316</v>
      </c>
      <c r="S3369" s="15">
        <f>(((J3369/60)/60)/24)+DATE(1970,1,1)</f>
        <v>42420.019097222219</v>
      </c>
      <c r="T3369" s="16">
        <f>(((I3369/60)/60)/24)+DATE(1970,1,1)</f>
        <v>42479.977430555555</v>
      </c>
      <c r="U3369" s="19">
        <f>YEAR(S:S)</f>
        <v>2016</v>
      </c>
    </row>
    <row r="3370" spans="1:21" ht="16" x14ac:dyDescent="0.2">
      <c r="A3370">
        <v>3467</v>
      </c>
      <c r="B3370" s="3" t="s">
        <v>3466</v>
      </c>
      <c r="C3370" s="3" t="s">
        <v>7577</v>
      </c>
      <c r="D3370" s="6">
        <v>3000</v>
      </c>
      <c r="E3370" s="8">
        <v>3030</v>
      </c>
      <c r="F3370" t="s">
        <v>8218</v>
      </c>
      <c r="G3370" t="s">
        <v>8223</v>
      </c>
      <c r="H3370" t="s">
        <v>8245</v>
      </c>
      <c r="I3370">
        <v>1426864032</v>
      </c>
      <c r="J3370">
        <v>1424275632</v>
      </c>
      <c r="K3370" t="b">
        <v>0</v>
      </c>
      <c r="L3370">
        <v>47</v>
      </c>
      <c r="M3370" t="b">
        <v>1</v>
      </c>
      <c r="N3370" t="s">
        <v>8269</v>
      </c>
      <c r="O3370">
        <f>ROUND(E3370/D3370*100,0)</f>
        <v>101</v>
      </c>
      <c r="P3370">
        <f>IFERROR(ROUND(E3370/L3370,2),0)</f>
        <v>64.47</v>
      </c>
      <c r="Q3370" s="10" t="s">
        <v>8315</v>
      </c>
      <c r="R3370" t="s">
        <v>8316</v>
      </c>
      <c r="S3370" s="15">
        <f>(((J3370/60)/60)/24)+DATE(1970,1,1)</f>
        <v>42053.671666666662</v>
      </c>
      <c r="T3370" s="16">
        <f>(((I3370/60)/60)/24)+DATE(1970,1,1)</f>
        <v>42083.630000000005</v>
      </c>
      <c r="U3370" s="19">
        <f>YEAR(S:S)</f>
        <v>2015</v>
      </c>
    </row>
    <row r="3371" spans="1:21" ht="48" x14ac:dyDescent="0.2">
      <c r="A3371">
        <v>3468</v>
      </c>
      <c r="B3371" s="3" t="s">
        <v>3467</v>
      </c>
      <c r="C3371" s="3" t="s">
        <v>7578</v>
      </c>
      <c r="D3371" s="6">
        <v>10000</v>
      </c>
      <c r="E3371" s="8">
        <v>12178</v>
      </c>
      <c r="F3371" t="s">
        <v>8218</v>
      </c>
      <c r="G3371" t="s">
        <v>8223</v>
      </c>
      <c r="H3371" t="s">
        <v>8245</v>
      </c>
      <c r="I3371">
        <v>1474426800</v>
      </c>
      <c r="J3371">
        <v>1471976529</v>
      </c>
      <c r="K3371" t="b">
        <v>0</v>
      </c>
      <c r="L3371">
        <v>17</v>
      </c>
      <c r="M3371" t="b">
        <v>1</v>
      </c>
      <c r="N3371" t="s">
        <v>8269</v>
      </c>
      <c r="O3371">
        <f>ROUND(E3371/D3371*100,0)</f>
        <v>122</v>
      </c>
      <c r="P3371">
        <f>IFERROR(ROUND(E3371/L3371,2),0)</f>
        <v>716.35</v>
      </c>
      <c r="Q3371" s="10" t="s">
        <v>8315</v>
      </c>
      <c r="R3371" t="s">
        <v>8316</v>
      </c>
      <c r="S3371" s="15">
        <f>(((J3371/60)/60)/24)+DATE(1970,1,1)</f>
        <v>42605.765381944439</v>
      </c>
      <c r="T3371" s="16">
        <f>(((I3371/60)/60)/24)+DATE(1970,1,1)</f>
        <v>42634.125</v>
      </c>
      <c r="U3371" s="19">
        <f>YEAR(S:S)</f>
        <v>2016</v>
      </c>
    </row>
    <row r="3372" spans="1:21" ht="48" x14ac:dyDescent="0.2">
      <c r="A3372">
        <v>3469</v>
      </c>
      <c r="B3372" s="3" t="s">
        <v>3468</v>
      </c>
      <c r="C3372" s="3" t="s">
        <v>7579</v>
      </c>
      <c r="D3372" s="6">
        <v>2800</v>
      </c>
      <c r="E3372" s="8">
        <v>3175</v>
      </c>
      <c r="F3372" t="s">
        <v>8218</v>
      </c>
      <c r="G3372" t="s">
        <v>8223</v>
      </c>
      <c r="H3372" t="s">
        <v>8245</v>
      </c>
      <c r="I3372">
        <v>1461857045</v>
      </c>
      <c r="J3372">
        <v>1459265045</v>
      </c>
      <c r="K3372" t="b">
        <v>0</v>
      </c>
      <c r="L3372">
        <v>63</v>
      </c>
      <c r="M3372" t="b">
        <v>1</v>
      </c>
      <c r="N3372" t="s">
        <v>8269</v>
      </c>
      <c r="O3372">
        <f>ROUND(E3372/D3372*100,0)</f>
        <v>113</v>
      </c>
      <c r="P3372">
        <f>IFERROR(ROUND(E3372/L3372,2),0)</f>
        <v>50.4</v>
      </c>
      <c r="Q3372" s="10" t="s">
        <v>8315</v>
      </c>
      <c r="R3372" t="s">
        <v>8316</v>
      </c>
      <c r="S3372" s="15">
        <f>(((J3372/60)/60)/24)+DATE(1970,1,1)</f>
        <v>42458.641724537039</v>
      </c>
      <c r="T3372" s="16">
        <f>(((I3372/60)/60)/24)+DATE(1970,1,1)</f>
        <v>42488.641724537039</v>
      </c>
      <c r="U3372" s="19">
        <f>YEAR(S:S)</f>
        <v>2016</v>
      </c>
    </row>
    <row r="3373" spans="1:21" ht="32" x14ac:dyDescent="0.2">
      <c r="A3373">
        <v>3470</v>
      </c>
      <c r="B3373" s="3" t="s">
        <v>3469</v>
      </c>
      <c r="C3373" s="3" t="s">
        <v>7580</v>
      </c>
      <c r="D3373" s="6">
        <v>250</v>
      </c>
      <c r="E3373" s="8">
        <v>375</v>
      </c>
      <c r="F3373" t="s">
        <v>8218</v>
      </c>
      <c r="G3373" t="s">
        <v>8223</v>
      </c>
      <c r="H3373" t="s">
        <v>8245</v>
      </c>
      <c r="I3373">
        <v>1468618680</v>
      </c>
      <c r="J3373">
        <v>1465345902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150</v>
      </c>
      <c r="P3373">
        <f>IFERROR(ROUND(E3373/L3373,2),0)</f>
        <v>41.67</v>
      </c>
      <c r="Q3373" s="10" t="s">
        <v>8315</v>
      </c>
      <c r="R3373" t="s">
        <v>8316</v>
      </c>
      <c r="S3373" s="15">
        <f>(((J3373/60)/60)/24)+DATE(1970,1,1)</f>
        <v>42529.022013888884</v>
      </c>
      <c r="T3373" s="16">
        <f>(((I3373/60)/60)/24)+DATE(1970,1,1)</f>
        <v>42566.901388888888</v>
      </c>
      <c r="U3373" s="19">
        <f>YEAR(S:S)</f>
        <v>2016</v>
      </c>
    </row>
    <row r="3374" spans="1:21" ht="48" x14ac:dyDescent="0.2">
      <c r="A3374">
        <v>3471</v>
      </c>
      <c r="B3374" s="3" t="s">
        <v>3470</v>
      </c>
      <c r="C3374" s="3" t="s">
        <v>7581</v>
      </c>
      <c r="D3374" s="6">
        <v>500</v>
      </c>
      <c r="E3374" s="8">
        <v>1073</v>
      </c>
      <c r="F3374" t="s">
        <v>8218</v>
      </c>
      <c r="G3374" t="s">
        <v>8224</v>
      </c>
      <c r="H3374" t="s">
        <v>8246</v>
      </c>
      <c r="I3374">
        <v>1409515200</v>
      </c>
      <c r="J3374">
        <v>1405971690</v>
      </c>
      <c r="K3374" t="b">
        <v>0</v>
      </c>
      <c r="L3374">
        <v>30</v>
      </c>
      <c r="M3374" t="b">
        <v>1</v>
      </c>
      <c r="N3374" t="s">
        <v>8269</v>
      </c>
      <c r="O3374">
        <f>ROUND(E3374/D3374*100,0)</f>
        <v>215</v>
      </c>
      <c r="P3374">
        <f>IFERROR(ROUND(E3374/L3374,2),0)</f>
        <v>35.770000000000003</v>
      </c>
      <c r="Q3374" s="10" t="s">
        <v>8315</v>
      </c>
      <c r="R3374" t="s">
        <v>8316</v>
      </c>
      <c r="S3374" s="15">
        <f>(((J3374/60)/60)/24)+DATE(1970,1,1)</f>
        <v>41841.820486111108</v>
      </c>
      <c r="T3374" s="16">
        <f>(((I3374/60)/60)/24)+DATE(1970,1,1)</f>
        <v>41882.833333333336</v>
      </c>
      <c r="U3374" s="19">
        <f>YEAR(S:S)</f>
        <v>2014</v>
      </c>
    </row>
    <row r="3375" spans="1:21" ht="48" x14ac:dyDescent="0.2">
      <c r="A3375">
        <v>3472</v>
      </c>
      <c r="B3375" s="3" t="s">
        <v>3471</v>
      </c>
      <c r="C3375" s="3" t="s">
        <v>7582</v>
      </c>
      <c r="D3375" s="6">
        <v>2000</v>
      </c>
      <c r="E3375" s="8">
        <v>2041</v>
      </c>
      <c r="F3375" t="s">
        <v>8218</v>
      </c>
      <c r="G3375" t="s">
        <v>8223</v>
      </c>
      <c r="H3375" t="s">
        <v>8245</v>
      </c>
      <c r="I3375">
        <v>1415253540</v>
      </c>
      <c r="J3375">
        <v>1413432331</v>
      </c>
      <c r="K3375" t="b">
        <v>0</v>
      </c>
      <c r="L3375">
        <v>23</v>
      </c>
      <c r="M3375" t="b">
        <v>1</v>
      </c>
      <c r="N3375" t="s">
        <v>8269</v>
      </c>
      <c r="O3375">
        <f>ROUND(E3375/D3375*100,0)</f>
        <v>102</v>
      </c>
      <c r="P3375">
        <f>IFERROR(ROUND(E3375/L3375,2),0)</f>
        <v>88.74</v>
      </c>
      <c r="Q3375" s="10" t="s">
        <v>8315</v>
      </c>
      <c r="R3375" t="s">
        <v>8316</v>
      </c>
      <c r="S3375" s="15">
        <f>(((J3375/60)/60)/24)+DATE(1970,1,1)</f>
        <v>41928.170497685183</v>
      </c>
      <c r="T3375" s="16">
        <f>(((I3375/60)/60)/24)+DATE(1970,1,1)</f>
        <v>41949.249305555553</v>
      </c>
      <c r="U3375" s="19">
        <f>YEAR(S:S)</f>
        <v>2014</v>
      </c>
    </row>
    <row r="3376" spans="1:21" ht="48" x14ac:dyDescent="0.2">
      <c r="A3376">
        <v>3473</v>
      </c>
      <c r="B3376" s="3" t="s">
        <v>3472</v>
      </c>
      <c r="C3376" s="3" t="s">
        <v>7583</v>
      </c>
      <c r="D3376" s="6">
        <v>4900</v>
      </c>
      <c r="E3376" s="8">
        <v>4900</v>
      </c>
      <c r="F3376" t="s">
        <v>8218</v>
      </c>
      <c r="G3376" t="s">
        <v>8223</v>
      </c>
      <c r="H3376" t="s">
        <v>8245</v>
      </c>
      <c r="I3376">
        <v>1426883220</v>
      </c>
      <c r="J3376">
        <v>1425067296</v>
      </c>
      <c r="K3376" t="b">
        <v>0</v>
      </c>
      <c r="L3376">
        <v>33</v>
      </c>
      <c r="M3376" t="b">
        <v>1</v>
      </c>
      <c r="N3376" t="s">
        <v>8269</v>
      </c>
      <c r="O3376">
        <f>ROUND(E3376/D3376*100,0)</f>
        <v>100</v>
      </c>
      <c r="P3376">
        <f>IFERROR(ROUND(E3376/L3376,2),0)</f>
        <v>148.47999999999999</v>
      </c>
      <c r="Q3376" s="10" t="s">
        <v>8315</v>
      </c>
      <c r="R3376" t="s">
        <v>8316</v>
      </c>
      <c r="S3376" s="15">
        <f>(((J3376/60)/60)/24)+DATE(1970,1,1)</f>
        <v>42062.834444444445</v>
      </c>
      <c r="T3376" s="16">
        <f>(((I3376/60)/60)/24)+DATE(1970,1,1)</f>
        <v>42083.852083333331</v>
      </c>
      <c r="U3376" s="19">
        <f>YEAR(S:S)</f>
        <v>2015</v>
      </c>
    </row>
    <row r="3377" spans="1:21" ht="48" x14ac:dyDescent="0.2">
      <c r="A3377">
        <v>3474</v>
      </c>
      <c r="B3377" s="3" t="s">
        <v>3473</v>
      </c>
      <c r="C3377" s="3" t="s">
        <v>7584</v>
      </c>
      <c r="D3377" s="6">
        <v>2000</v>
      </c>
      <c r="E3377" s="8">
        <v>2020</v>
      </c>
      <c r="F3377" t="s">
        <v>8218</v>
      </c>
      <c r="G3377" t="s">
        <v>8224</v>
      </c>
      <c r="H3377" t="s">
        <v>8246</v>
      </c>
      <c r="I3377">
        <v>1469016131</v>
      </c>
      <c r="J3377">
        <v>1466424131</v>
      </c>
      <c r="K3377" t="b">
        <v>0</v>
      </c>
      <c r="L3377">
        <v>39</v>
      </c>
      <c r="M3377" t="b">
        <v>1</v>
      </c>
      <c r="N3377" t="s">
        <v>8269</v>
      </c>
      <c r="O3377">
        <f>ROUND(E3377/D3377*100,0)</f>
        <v>101</v>
      </c>
      <c r="P3377">
        <f>IFERROR(ROUND(E3377/L3377,2),0)</f>
        <v>51.79</v>
      </c>
      <c r="Q3377" s="10" t="s">
        <v>8315</v>
      </c>
      <c r="R3377" t="s">
        <v>8316</v>
      </c>
      <c r="S3377" s="15">
        <f>(((J3377/60)/60)/24)+DATE(1970,1,1)</f>
        <v>42541.501516203702</v>
      </c>
      <c r="T3377" s="16">
        <f>(((I3377/60)/60)/24)+DATE(1970,1,1)</f>
        <v>42571.501516203702</v>
      </c>
      <c r="U3377" s="19">
        <f>YEAR(S:S)</f>
        <v>2016</v>
      </c>
    </row>
    <row r="3378" spans="1:21" ht="48" x14ac:dyDescent="0.2">
      <c r="A3378">
        <v>3475</v>
      </c>
      <c r="B3378" s="3" t="s">
        <v>3474</v>
      </c>
      <c r="C3378" s="3" t="s">
        <v>7585</v>
      </c>
      <c r="D3378" s="6">
        <v>300</v>
      </c>
      <c r="E3378" s="8">
        <v>340</v>
      </c>
      <c r="F3378" t="s">
        <v>8218</v>
      </c>
      <c r="G3378" t="s">
        <v>8224</v>
      </c>
      <c r="H3378" t="s">
        <v>8246</v>
      </c>
      <c r="I3378">
        <v>1414972800</v>
      </c>
      <c r="J3378">
        <v>1412629704</v>
      </c>
      <c r="K3378" t="b">
        <v>0</v>
      </c>
      <c r="L3378">
        <v>17</v>
      </c>
      <c r="M3378" t="b">
        <v>1</v>
      </c>
      <c r="N3378" t="s">
        <v>8269</v>
      </c>
      <c r="O3378">
        <f>ROUND(E3378/D3378*100,0)</f>
        <v>113</v>
      </c>
      <c r="P3378">
        <f>IFERROR(ROUND(E3378/L3378,2),0)</f>
        <v>20</v>
      </c>
      <c r="Q3378" s="10" t="s">
        <v>8315</v>
      </c>
      <c r="R3378" t="s">
        <v>8316</v>
      </c>
      <c r="S3378" s="15">
        <f>(((J3378/60)/60)/24)+DATE(1970,1,1)</f>
        <v>41918.880833333329</v>
      </c>
      <c r="T3378" s="16">
        <f>(((I3378/60)/60)/24)+DATE(1970,1,1)</f>
        <v>41946</v>
      </c>
      <c r="U3378" s="19">
        <f>YEAR(S:S)</f>
        <v>2014</v>
      </c>
    </row>
    <row r="3379" spans="1:21" ht="48" x14ac:dyDescent="0.2">
      <c r="A3379">
        <v>3476</v>
      </c>
      <c r="B3379" s="3" t="s">
        <v>3475</v>
      </c>
      <c r="C3379" s="3" t="s">
        <v>7586</v>
      </c>
      <c r="D3379" s="6">
        <v>300</v>
      </c>
      <c r="E3379" s="8">
        <v>312</v>
      </c>
      <c r="F3379" t="s">
        <v>8218</v>
      </c>
      <c r="G3379" t="s">
        <v>8223</v>
      </c>
      <c r="H3379" t="s">
        <v>8245</v>
      </c>
      <c r="I3379">
        <v>1414378800</v>
      </c>
      <c r="J3379">
        <v>1412836990</v>
      </c>
      <c r="K3379" t="b">
        <v>0</v>
      </c>
      <c r="L3379">
        <v>6</v>
      </c>
      <c r="M3379" t="b">
        <v>1</v>
      </c>
      <c r="N3379" t="s">
        <v>8269</v>
      </c>
      <c r="O3379">
        <f>ROUND(E3379/D3379*100,0)</f>
        <v>104</v>
      </c>
      <c r="P3379">
        <f>IFERROR(ROUND(E3379/L3379,2),0)</f>
        <v>52</v>
      </c>
      <c r="Q3379" s="10" t="s">
        <v>8315</v>
      </c>
      <c r="R3379" t="s">
        <v>8316</v>
      </c>
      <c r="S3379" s="15">
        <f>(((J3379/60)/60)/24)+DATE(1970,1,1)</f>
        <v>41921.279976851853</v>
      </c>
      <c r="T3379" s="16">
        <f>(((I3379/60)/60)/24)+DATE(1970,1,1)</f>
        <v>41939.125</v>
      </c>
      <c r="U3379" s="19">
        <f>YEAR(S:S)</f>
        <v>2014</v>
      </c>
    </row>
    <row r="3380" spans="1:21" ht="48" x14ac:dyDescent="0.2">
      <c r="A3380">
        <v>3477</v>
      </c>
      <c r="B3380" s="3" t="s">
        <v>3476</v>
      </c>
      <c r="C3380" s="3" t="s">
        <v>7587</v>
      </c>
      <c r="D3380" s="6">
        <v>1800</v>
      </c>
      <c r="E3380" s="8">
        <v>2076</v>
      </c>
      <c r="F3380" t="s">
        <v>8218</v>
      </c>
      <c r="G3380" t="s">
        <v>8223</v>
      </c>
      <c r="H3380" t="s">
        <v>8245</v>
      </c>
      <c r="I3380">
        <v>1431831600</v>
      </c>
      <c r="J3380">
        <v>1430761243</v>
      </c>
      <c r="K3380" t="b">
        <v>0</v>
      </c>
      <c r="L3380">
        <v>39</v>
      </c>
      <c r="M3380" t="b">
        <v>1</v>
      </c>
      <c r="N3380" t="s">
        <v>8269</v>
      </c>
      <c r="O3380">
        <f>ROUND(E3380/D3380*100,0)</f>
        <v>115</v>
      </c>
      <c r="P3380">
        <f>IFERROR(ROUND(E3380/L3380,2),0)</f>
        <v>53.23</v>
      </c>
      <c r="Q3380" s="10" t="s">
        <v>8315</v>
      </c>
      <c r="R3380" t="s">
        <v>8316</v>
      </c>
      <c r="S3380" s="15">
        <f>(((J3380/60)/60)/24)+DATE(1970,1,1)</f>
        <v>42128.736608796295</v>
      </c>
      <c r="T3380" s="16">
        <f>(((I3380/60)/60)/24)+DATE(1970,1,1)</f>
        <v>42141.125</v>
      </c>
      <c r="U3380" s="19">
        <f>YEAR(S:S)</f>
        <v>2015</v>
      </c>
    </row>
    <row r="3381" spans="1:21" ht="48" x14ac:dyDescent="0.2">
      <c r="A3381">
        <v>3478</v>
      </c>
      <c r="B3381" s="3" t="s">
        <v>3477</v>
      </c>
      <c r="C3381" s="3" t="s">
        <v>7588</v>
      </c>
      <c r="D3381" s="6">
        <v>2000</v>
      </c>
      <c r="E3381" s="8">
        <v>2257</v>
      </c>
      <c r="F3381" t="s">
        <v>8218</v>
      </c>
      <c r="G3381" t="s">
        <v>8223</v>
      </c>
      <c r="H3381" t="s">
        <v>8245</v>
      </c>
      <c r="I3381">
        <v>1426539600</v>
      </c>
      <c r="J3381">
        <v>1424296822</v>
      </c>
      <c r="K3381" t="b">
        <v>0</v>
      </c>
      <c r="L3381">
        <v>57</v>
      </c>
      <c r="M3381" t="b">
        <v>1</v>
      </c>
      <c r="N3381" t="s">
        <v>8269</v>
      </c>
      <c r="O3381">
        <f>ROUND(E3381/D3381*100,0)</f>
        <v>113</v>
      </c>
      <c r="P3381">
        <f>IFERROR(ROUND(E3381/L3381,2),0)</f>
        <v>39.6</v>
      </c>
      <c r="Q3381" s="10" t="s">
        <v>8315</v>
      </c>
      <c r="R3381" t="s">
        <v>8316</v>
      </c>
      <c r="S3381" s="15">
        <f>(((J3381/60)/60)/24)+DATE(1970,1,1)</f>
        <v>42053.916921296302</v>
      </c>
      <c r="T3381" s="16">
        <f>(((I3381/60)/60)/24)+DATE(1970,1,1)</f>
        <v>42079.875</v>
      </c>
      <c r="U3381" s="19">
        <f>YEAR(S:S)</f>
        <v>2015</v>
      </c>
    </row>
    <row r="3382" spans="1:21" ht="48" x14ac:dyDescent="0.2">
      <c r="A3382">
        <v>3479</v>
      </c>
      <c r="B3382" s="3" t="s">
        <v>3478</v>
      </c>
      <c r="C3382" s="3" t="s">
        <v>7589</v>
      </c>
      <c r="D3382" s="6">
        <v>1500</v>
      </c>
      <c r="E3382" s="8">
        <v>1918</v>
      </c>
      <c r="F3382" t="s">
        <v>8218</v>
      </c>
      <c r="G3382" t="s">
        <v>8224</v>
      </c>
      <c r="H3382" t="s">
        <v>8246</v>
      </c>
      <c r="I3382">
        <v>1403382680</v>
      </c>
      <c r="J3382">
        <v>1400790680</v>
      </c>
      <c r="K3382" t="b">
        <v>0</v>
      </c>
      <c r="L3382">
        <v>56</v>
      </c>
      <c r="M3382" t="b">
        <v>1</v>
      </c>
      <c r="N3382" t="s">
        <v>8269</v>
      </c>
      <c r="O3382">
        <f>ROUND(E3382/D3382*100,0)</f>
        <v>128</v>
      </c>
      <c r="P3382">
        <f>IFERROR(ROUND(E3382/L3382,2),0)</f>
        <v>34.25</v>
      </c>
      <c r="Q3382" s="10" t="s">
        <v>8315</v>
      </c>
      <c r="R3382" t="s">
        <v>8316</v>
      </c>
      <c r="S3382" s="15">
        <f>(((J3382/60)/60)/24)+DATE(1970,1,1)</f>
        <v>41781.855092592588</v>
      </c>
      <c r="T3382" s="16">
        <f>(((I3382/60)/60)/24)+DATE(1970,1,1)</f>
        <v>41811.855092592588</v>
      </c>
      <c r="U3382" s="19">
        <f>YEAR(S:S)</f>
        <v>2014</v>
      </c>
    </row>
    <row r="3383" spans="1:21" ht="48" x14ac:dyDescent="0.2">
      <c r="A3383">
        <v>3480</v>
      </c>
      <c r="B3383" s="3" t="s">
        <v>3479</v>
      </c>
      <c r="C3383" s="3" t="s">
        <v>7590</v>
      </c>
      <c r="D3383" s="6">
        <v>1500</v>
      </c>
      <c r="E3383" s="8">
        <v>2140</v>
      </c>
      <c r="F3383" t="s">
        <v>8218</v>
      </c>
      <c r="G3383" t="s">
        <v>8223</v>
      </c>
      <c r="H3383" t="s">
        <v>8245</v>
      </c>
      <c r="I3383">
        <v>1436562000</v>
      </c>
      <c r="J3383">
        <v>1434440227</v>
      </c>
      <c r="K3383" t="b">
        <v>0</v>
      </c>
      <c r="L3383">
        <v>13</v>
      </c>
      <c r="M3383" t="b">
        <v>1</v>
      </c>
      <c r="N3383" t="s">
        <v>8269</v>
      </c>
      <c r="O3383">
        <f>ROUND(E3383/D3383*100,0)</f>
        <v>143</v>
      </c>
      <c r="P3383">
        <f>IFERROR(ROUND(E3383/L3383,2),0)</f>
        <v>164.62</v>
      </c>
      <c r="Q3383" s="10" t="s">
        <v>8315</v>
      </c>
      <c r="R3383" t="s">
        <v>8316</v>
      </c>
      <c r="S3383" s="15">
        <f>(((J3383/60)/60)/24)+DATE(1970,1,1)</f>
        <v>42171.317442129628</v>
      </c>
      <c r="T3383" s="16">
        <f>(((I3383/60)/60)/24)+DATE(1970,1,1)</f>
        <v>42195.875</v>
      </c>
      <c r="U3383" s="19">
        <f>YEAR(S:S)</f>
        <v>2015</v>
      </c>
    </row>
    <row r="3384" spans="1:21" ht="48" x14ac:dyDescent="0.2">
      <c r="A3384">
        <v>3481</v>
      </c>
      <c r="B3384" s="3" t="s">
        <v>3480</v>
      </c>
      <c r="C3384" s="3" t="s">
        <v>7591</v>
      </c>
      <c r="D3384" s="6">
        <v>10000</v>
      </c>
      <c r="E3384" s="8">
        <v>11880</v>
      </c>
      <c r="F3384" t="s">
        <v>8218</v>
      </c>
      <c r="G3384" t="s">
        <v>8225</v>
      </c>
      <c r="H3384" t="s">
        <v>8247</v>
      </c>
      <c r="I3384">
        <v>1420178188</v>
      </c>
      <c r="J3384">
        <v>1418709388</v>
      </c>
      <c r="K3384" t="b">
        <v>0</v>
      </c>
      <c r="L3384">
        <v>95</v>
      </c>
      <c r="M3384" t="b">
        <v>1</v>
      </c>
      <c r="N3384" t="s">
        <v>8269</v>
      </c>
      <c r="O3384">
        <f>ROUND(E3384/D3384*100,0)</f>
        <v>119</v>
      </c>
      <c r="P3384">
        <f>IFERROR(ROUND(E3384/L3384,2),0)</f>
        <v>125.05</v>
      </c>
      <c r="Q3384" s="10" t="s">
        <v>8315</v>
      </c>
      <c r="R3384" t="s">
        <v>8316</v>
      </c>
      <c r="S3384" s="15">
        <f>(((J3384/60)/60)/24)+DATE(1970,1,1)</f>
        <v>41989.24754629629</v>
      </c>
      <c r="T3384" s="16">
        <f>(((I3384/60)/60)/24)+DATE(1970,1,1)</f>
        <v>42006.24754629629</v>
      </c>
      <c r="U3384" s="19">
        <f>YEAR(S:S)</f>
        <v>2014</v>
      </c>
    </row>
    <row r="3385" spans="1:21" ht="48" x14ac:dyDescent="0.2">
      <c r="A3385">
        <v>3482</v>
      </c>
      <c r="B3385" s="3" t="s">
        <v>3481</v>
      </c>
      <c r="C3385" s="3" t="s">
        <v>7592</v>
      </c>
      <c r="D3385" s="6">
        <v>3000</v>
      </c>
      <c r="E3385" s="8">
        <v>4150</v>
      </c>
      <c r="F3385" t="s">
        <v>8218</v>
      </c>
      <c r="G3385" t="s">
        <v>8224</v>
      </c>
      <c r="H3385" t="s">
        <v>8246</v>
      </c>
      <c r="I3385">
        <v>1404671466</v>
      </c>
      <c r="J3385">
        <v>1402079466</v>
      </c>
      <c r="K3385" t="b">
        <v>0</v>
      </c>
      <c r="L3385">
        <v>80</v>
      </c>
      <c r="M3385" t="b">
        <v>1</v>
      </c>
      <c r="N3385" t="s">
        <v>8269</v>
      </c>
      <c r="O3385">
        <f>ROUND(E3385/D3385*100,0)</f>
        <v>138</v>
      </c>
      <c r="P3385">
        <f>IFERROR(ROUND(E3385/L3385,2),0)</f>
        <v>51.88</v>
      </c>
      <c r="Q3385" s="10" t="s">
        <v>8315</v>
      </c>
      <c r="R3385" t="s">
        <v>8316</v>
      </c>
      <c r="S3385" s="15">
        <f>(((J3385/60)/60)/24)+DATE(1970,1,1)</f>
        <v>41796.771597222221</v>
      </c>
      <c r="T3385" s="16">
        <f>(((I3385/60)/60)/24)+DATE(1970,1,1)</f>
        <v>41826.771597222221</v>
      </c>
      <c r="U3385" s="19">
        <f>YEAR(S:S)</f>
        <v>2014</v>
      </c>
    </row>
    <row r="3386" spans="1:21" ht="48" x14ac:dyDescent="0.2">
      <c r="A3386">
        <v>3483</v>
      </c>
      <c r="B3386" s="3" t="s">
        <v>3482</v>
      </c>
      <c r="C3386" s="3" t="s">
        <v>7593</v>
      </c>
      <c r="D3386" s="6">
        <v>3350</v>
      </c>
      <c r="E3386" s="8">
        <v>5358</v>
      </c>
      <c r="F3386" t="s">
        <v>8218</v>
      </c>
      <c r="G3386" t="s">
        <v>8223</v>
      </c>
      <c r="H3386" t="s">
        <v>8245</v>
      </c>
      <c r="I3386">
        <v>1404403381</v>
      </c>
      <c r="J3386">
        <v>1401811381</v>
      </c>
      <c r="K3386" t="b">
        <v>0</v>
      </c>
      <c r="L3386">
        <v>133</v>
      </c>
      <c r="M3386" t="b">
        <v>1</v>
      </c>
      <c r="N3386" t="s">
        <v>8269</v>
      </c>
      <c r="O3386">
        <f>ROUND(E3386/D3386*100,0)</f>
        <v>160</v>
      </c>
      <c r="P3386">
        <f>IFERROR(ROUND(E3386/L3386,2),0)</f>
        <v>40.29</v>
      </c>
      <c r="Q3386" s="10" t="s">
        <v>8315</v>
      </c>
      <c r="R3386" t="s">
        <v>8316</v>
      </c>
      <c r="S3386" s="15">
        <f>(((J3386/60)/60)/24)+DATE(1970,1,1)</f>
        <v>41793.668761574074</v>
      </c>
      <c r="T3386" s="16">
        <f>(((I3386/60)/60)/24)+DATE(1970,1,1)</f>
        <v>41823.668761574074</v>
      </c>
      <c r="U3386" s="19">
        <f>YEAR(S:S)</f>
        <v>2014</v>
      </c>
    </row>
    <row r="3387" spans="1:21" ht="48" x14ac:dyDescent="0.2">
      <c r="A3387">
        <v>3484</v>
      </c>
      <c r="B3387" s="3" t="s">
        <v>3483</v>
      </c>
      <c r="C3387" s="3" t="s">
        <v>7594</v>
      </c>
      <c r="D3387" s="6">
        <v>2500</v>
      </c>
      <c r="E3387" s="8">
        <v>2856</v>
      </c>
      <c r="F3387" t="s">
        <v>8218</v>
      </c>
      <c r="G3387" t="s">
        <v>8223</v>
      </c>
      <c r="H3387" t="s">
        <v>8245</v>
      </c>
      <c r="I3387">
        <v>1466014499</v>
      </c>
      <c r="J3387">
        <v>1463422499</v>
      </c>
      <c r="K3387" t="b">
        <v>0</v>
      </c>
      <c r="L3387">
        <v>44</v>
      </c>
      <c r="M3387" t="b">
        <v>1</v>
      </c>
      <c r="N3387" t="s">
        <v>8269</v>
      </c>
      <c r="O3387">
        <f>ROUND(E3387/D3387*100,0)</f>
        <v>114</v>
      </c>
      <c r="P3387">
        <f>IFERROR(ROUND(E3387/L3387,2),0)</f>
        <v>64.91</v>
      </c>
      <c r="Q3387" s="10" t="s">
        <v>8315</v>
      </c>
      <c r="R3387" t="s">
        <v>8316</v>
      </c>
      <c r="S3387" s="15">
        <f>(((J3387/60)/60)/24)+DATE(1970,1,1)</f>
        <v>42506.760405092587</v>
      </c>
      <c r="T3387" s="16">
        <f>(((I3387/60)/60)/24)+DATE(1970,1,1)</f>
        <v>42536.760405092587</v>
      </c>
      <c r="U3387" s="19">
        <f>YEAR(S:S)</f>
        <v>2016</v>
      </c>
    </row>
    <row r="3388" spans="1:21" ht="48" x14ac:dyDescent="0.2">
      <c r="A3388">
        <v>3485</v>
      </c>
      <c r="B3388" s="3" t="s">
        <v>3484</v>
      </c>
      <c r="C3388" s="3" t="s">
        <v>7595</v>
      </c>
      <c r="D3388" s="6">
        <v>1650</v>
      </c>
      <c r="E3388" s="8">
        <v>1660</v>
      </c>
      <c r="F3388" t="s">
        <v>8218</v>
      </c>
      <c r="G3388" t="s">
        <v>8223</v>
      </c>
      <c r="H3388" t="s">
        <v>8245</v>
      </c>
      <c r="I3388">
        <v>1454431080</v>
      </c>
      <c r="J3388">
        <v>1451839080</v>
      </c>
      <c r="K3388" t="b">
        <v>0</v>
      </c>
      <c r="L3388">
        <v>30</v>
      </c>
      <c r="M3388" t="b">
        <v>1</v>
      </c>
      <c r="N3388" t="s">
        <v>8269</v>
      </c>
      <c r="O3388">
        <f>ROUND(E3388/D3388*100,0)</f>
        <v>101</v>
      </c>
      <c r="P3388">
        <f>IFERROR(ROUND(E3388/L3388,2),0)</f>
        <v>55.33</v>
      </c>
      <c r="Q3388" s="10" t="s">
        <v>8315</v>
      </c>
      <c r="R3388" t="s">
        <v>8316</v>
      </c>
      <c r="S3388" s="15">
        <f>(((J3388/60)/60)/24)+DATE(1970,1,1)</f>
        <v>42372.693055555559</v>
      </c>
      <c r="T3388" s="16">
        <f>(((I3388/60)/60)/24)+DATE(1970,1,1)</f>
        <v>42402.693055555559</v>
      </c>
      <c r="U3388" s="19">
        <f>YEAR(S:S)</f>
        <v>2016</v>
      </c>
    </row>
    <row r="3389" spans="1:21" ht="48" x14ac:dyDescent="0.2">
      <c r="A3389">
        <v>3486</v>
      </c>
      <c r="B3389" s="3" t="s">
        <v>3485</v>
      </c>
      <c r="C3389" s="3" t="s">
        <v>7596</v>
      </c>
      <c r="D3389" s="6">
        <v>3000</v>
      </c>
      <c r="E3389" s="8">
        <v>4656</v>
      </c>
      <c r="F3389" t="s">
        <v>8218</v>
      </c>
      <c r="G3389" t="s">
        <v>8223</v>
      </c>
      <c r="H3389" t="s">
        <v>8245</v>
      </c>
      <c r="I3389">
        <v>1433314740</v>
      </c>
      <c r="J3389">
        <v>1430600401</v>
      </c>
      <c r="K3389" t="b">
        <v>0</v>
      </c>
      <c r="L3389">
        <v>56</v>
      </c>
      <c r="M3389" t="b">
        <v>1</v>
      </c>
      <c r="N3389" t="s">
        <v>8269</v>
      </c>
      <c r="O3389">
        <f>ROUND(E3389/D3389*100,0)</f>
        <v>155</v>
      </c>
      <c r="P3389">
        <f>IFERROR(ROUND(E3389/L3389,2),0)</f>
        <v>83.14</v>
      </c>
      <c r="Q3389" s="10" t="s">
        <v>8315</v>
      </c>
      <c r="R3389" t="s">
        <v>8316</v>
      </c>
      <c r="S3389" s="15">
        <f>(((J3389/60)/60)/24)+DATE(1970,1,1)</f>
        <v>42126.87501157407</v>
      </c>
      <c r="T3389" s="16">
        <f>(((I3389/60)/60)/24)+DATE(1970,1,1)</f>
        <v>42158.290972222225</v>
      </c>
      <c r="U3389" s="19">
        <f>YEAR(S:S)</f>
        <v>2015</v>
      </c>
    </row>
    <row r="3390" spans="1:21" ht="48" x14ac:dyDescent="0.2">
      <c r="A3390">
        <v>3487</v>
      </c>
      <c r="B3390" s="3" t="s">
        <v>3486</v>
      </c>
      <c r="C3390" s="3" t="s">
        <v>7597</v>
      </c>
      <c r="D3390" s="6">
        <v>2000</v>
      </c>
      <c r="E3390" s="8">
        <v>2555</v>
      </c>
      <c r="F3390" t="s">
        <v>8218</v>
      </c>
      <c r="G3390" t="s">
        <v>8224</v>
      </c>
      <c r="H3390" t="s">
        <v>8246</v>
      </c>
      <c r="I3390">
        <v>1435185252</v>
      </c>
      <c r="J3390">
        <v>1432593252</v>
      </c>
      <c r="K3390" t="b">
        <v>0</v>
      </c>
      <c r="L3390">
        <v>66</v>
      </c>
      <c r="M3390" t="b">
        <v>1</v>
      </c>
      <c r="N3390" t="s">
        <v>8269</v>
      </c>
      <c r="O3390">
        <f>ROUND(E3390/D3390*100,0)</f>
        <v>128</v>
      </c>
      <c r="P3390">
        <f>IFERROR(ROUND(E3390/L3390,2),0)</f>
        <v>38.71</v>
      </c>
      <c r="Q3390" s="10" t="s">
        <v>8315</v>
      </c>
      <c r="R3390" t="s">
        <v>8316</v>
      </c>
      <c r="S3390" s="15">
        <f>(((J3390/60)/60)/24)+DATE(1970,1,1)</f>
        <v>42149.940416666665</v>
      </c>
      <c r="T3390" s="16">
        <f>(((I3390/60)/60)/24)+DATE(1970,1,1)</f>
        <v>42179.940416666665</v>
      </c>
      <c r="U3390" s="19">
        <f>YEAR(S:S)</f>
        <v>2015</v>
      </c>
    </row>
    <row r="3391" spans="1:21" ht="48" x14ac:dyDescent="0.2">
      <c r="A3391">
        <v>3488</v>
      </c>
      <c r="B3391" s="3" t="s">
        <v>3487</v>
      </c>
      <c r="C3391" s="3" t="s">
        <v>7598</v>
      </c>
      <c r="D3391" s="6">
        <v>3000</v>
      </c>
      <c r="E3391" s="8">
        <v>3636</v>
      </c>
      <c r="F3391" t="s">
        <v>8218</v>
      </c>
      <c r="G3391" t="s">
        <v>8223</v>
      </c>
      <c r="H3391" t="s">
        <v>8245</v>
      </c>
      <c r="I3391">
        <v>1429286400</v>
      </c>
      <c r="J3391">
        <v>1427221560</v>
      </c>
      <c r="K3391" t="b">
        <v>0</v>
      </c>
      <c r="L3391">
        <v>29</v>
      </c>
      <c r="M3391" t="b">
        <v>1</v>
      </c>
      <c r="N3391" t="s">
        <v>8269</v>
      </c>
      <c r="O3391">
        <f>ROUND(E3391/D3391*100,0)</f>
        <v>121</v>
      </c>
      <c r="P3391">
        <f>IFERROR(ROUND(E3391/L3391,2),0)</f>
        <v>125.38</v>
      </c>
      <c r="Q3391" s="10" t="s">
        <v>8315</v>
      </c>
      <c r="R3391" t="s">
        <v>8316</v>
      </c>
      <c r="S3391" s="15">
        <f>(((J3391/60)/60)/24)+DATE(1970,1,1)</f>
        <v>42087.768055555556</v>
      </c>
      <c r="T3391" s="16">
        <f>(((I3391/60)/60)/24)+DATE(1970,1,1)</f>
        <v>42111.666666666672</v>
      </c>
      <c r="U3391" s="19">
        <f>YEAR(S:S)</f>
        <v>2015</v>
      </c>
    </row>
    <row r="3392" spans="1:21" ht="48" x14ac:dyDescent="0.2">
      <c r="A3392">
        <v>3489</v>
      </c>
      <c r="B3392" s="3" t="s">
        <v>3488</v>
      </c>
      <c r="C3392" s="3" t="s">
        <v>7599</v>
      </c>
      <c r="D3392" s="6">
        <v>5000</v>
      </c>
      <c r="E3392" s="8">
        <v>5635</v>
      </c>
      <c r="F3392" t="s">
        <v>8218</v>
      </c>
      <c r="G3392" t="s">
        <v>8224</v>
      </c>
      <c r="H3392" t="s">
        <v>8246</v>
      </c>
      <c r="I3392">
        <v>1400965200</v>
      </c>
      <c r="J3392">
        <v>1398352531</v>
      </c>
      <c r="K3392" t="b">
        <v>0</v>
      </c>
      <c r="L3392">
        <v>72</v>
      </c>
      <c r="M3392" t="b">
        <v>1</v>
      </c>
      <c r="N3392" t="s">
        <v>8269</v>
      </c>
      <c r="O3392">
        <f>ROUND(E3392/D3392*100,0)</f>
        <v>113</v>
      </c>
      <c r="P3392">
        <f>IFERROR(ROUND(E3392/L3392,2),0)</f>
        <v>78.260000000000005</v>
      </c>
      <c r="Q3392" s="10" t="s">
        <v>8315</v>
      </c>
      <c r="R3392" t="s">
        <v>8316</v>
      </c>
      <c r="S3392" s="15">
        <f>(((J3392/60)/60)/24)+DATE(1970,1,1)</f>
        <v>41753.635775462964</v>
      </c>
      <c r="T3392" s="16">
        <f>(((I3392/60)/60)/24)+DATE(1970,1,1)</f>
        <v>41783.875</v>
      </c>
      <c r="U3392" s="19">
        <f>YEAR(S:S)</f>
        <v>2014</v>
      </c>
    </row>
    <row r="3393" spans="1:21" ht="48" x14ac:dyDescent="0.2">
      <c r="A3393">
        <v>3490</v>
      </c>
      <c r="B3393" s="3" t="s">
        <v>3489</v>
      </c>
      <c r="C3393" s="3" t="s">
        <v>7600</v>
      </c>
      <c r="D3393" s="6">
        <v>1000</v>
      </c>
      <c r="E3393" s="8">
        <v>1275</v>
      </c>
      <c r="F3393" t="s">
        <v>8218</v>
      </c>
      <c r="G3393" t="s">
        <v>8223</v>
      </c>
      <c r="H3393" t="s">
        <v>8245</v>
      </c>
      <c r="I3393">
        <v>1460574924</v>
      </c>
      <c r="J3393">
        <v>1457982924</v>
      </c>
      <c r="K3393" t="b">
        <v>0</v>
      </c>
      <c r="L3393">
        <v>27</v>
      </c>
      <c r="M3393" t="b">
        <v>1</v>
      </c>
      <c r="N3393" t="s">
        <v>8269</v>
      </c>
      <c r="O3393">
        <f>ROUND(E3393/D3393*100,0)</f>
        <v>128</v>
      </c>
      <c r="P3393">
        <f>IFERROR(ROUND(E3393/L3393,2),0)</f>
        <v>47.22</v>
      </c>
      <c r="Q3393" s="10" t="s">
        <v>8315</v>
      </c>
      <c r="R3393" t="s">
        <v>8316</v>
      </c>
      <c r="S3393" s="15">
        <f>(((J3393/60)/60)/24)+DATE(1970,1,1)</f>
        <v>42443.802361111113</v>
      </c>
      <c r="T3393" s="16">
        <f>(((I3393/60)/60)/24)+DATE(1970,1,1)</f>
        <v>42473.802361111113</v>
      </c>
      <c r="U3393" s="19">
        <f>YEAR(S:S)</f>
        <v>2016</v>
      </c>
    </row>
    <row r="3394" spans="1:21" ht="48" x14ac:dyDescent="0.2">
      <c r="A3394">
        <v>3491</v>
      </c>
      <c r="B3394" s="3" t="s">
        <v>3490</v>
      </c>
      <c r="C3394" s="3" t="s">
        <v>7601</v>
      </c>
      <c r="D3394" s="6">
        <v>500</v>
      </c>
      <c r="E3394" s="8">
        <v>791</v>
      </c>
      <c r="F3394" t="s">
        <v>8218</v>
      </c>
      <c r="G3394" t="s">
        <v>8223</v>
      </c>
      <c r="H3394" t="s">
        <v>8245</v>
      </c>
      <c r="I3394">
        <v>1431928784</v>
      </c>
      <c r="J3394">
        <v>1430114384</v>
      </c>
      <c r="K3394" t="b">
        <v>0</v>
      </c>
      <c r="L3394">
        <v>10</v>
      </c>
      <c r="M3394" t="b">
        <v>1</v>
      </c>
      <c r="N3394" t="s">
        <v>8269</v>
      </c>
      <c r="O3394">
        <f>ROUND(E3394/D3394*100,0)</f>
        <v>158</v>
      </c>
      <c r="P3394">
        <f>IFERROR(ROUND(E3394/L3394,2),0)</f>
        <v>79.099999999999994</v>
      </c>
      <c r="Q3394" s="10" t="s">
        <v>8315</v>
      </c>
      <c r="R3394" t="s">
        <v>8316</v>
      </c>
      <c r="S3394" s="15">
        <f>(((J3394/60)/60)/24)+DATE(1970,1,1)</f>
        <v>42121.249814814815</v>
      </c>
      <c r="T3394" s="16">
        <f>(((I3394/60)/60)/24)+DATE(1970,1,1)</f>
        <v>42142.249814814815</v>
      </c>
      <c r="U3394" s="19">
        <f>YEAR(S:S)</f>
        <v>2015</v>
      </c>
    </row>
    <row r="3395" spans="1:21" ht="48" x14ac:dyDescent="0.2">
      <c r="A3395">
        <v>3492</v>
      </c>
      <c r="B3395" s="3" t="s">
        <v>3491</v>
      </c>
      <c r="C3395" s="3" t="s">
        <v>7602</v>
      </c>
      <c r="D3395" s="6">
        <v>3800</v>
      </c>
      <c r="E3395" s="8">
        <v>4000.22</v>
      </c>
      <c r="F3395" t="s">
        <v>8218</v>
      </c>
      <c r="G3395" t="s">
        <v>8223</v>
      </c>
      <c r="H3395" t="s">
        <v>8245</v>
      </c>
      <c r="I3395">
        <v>1445818397</v>
      </c>
      <c r="J3395">
        <v>1442794397</v>
      </c>
      <c r="K3395" t="b">
        <v>0</v>
      </c>
      <c r="L3395">
        <v>35</v>
      </c>
      <c r="M3395" t="b">
        <v>1</v>
      </c>
      <c r="N3395" t="s">
        <v>8269</v>
      </c>
      <c r="O3395">
        <f>ROUND(E3395/D3395*100,0)</f>
        <v>105</v>
      </c>
      <c r="P3395">
        <f>IFERROR(ROUND(E3395/L3395,2),0)</f>
        <v>114.29</v>
      </c>
      <c r="Q3395" s="10" t="s">
        <v>8315</v>
      </c>
      <c r="R3395" t="s">
        <v>8316</v>
      </c>
      <c r="S3395" s="15">
        <f>(((J3395/60)/60)/24)+DATE(1970,1,1)</f>
        <v>42268.009224537032</v>
      </c>
      <c r="T3395" s="16">
        <f>(((I3395/60)/60)/24)+DATE(1970,1,1)</f>
        <v>42303.009224537032</v>
      </c>
      <c r="U3395" s="19">
        <f>YEAR(S:S)</f>
        <v>2015</v>
      </c>
    </row>
    <row r="3396" spans="1:21" ht="48" x14ac:dyDescent="0.2">
      <c r="A3396">
        <v>3493</v>
      </c>
      <c r="B3396" s="3" t="s">
        <v>3492</v>
      </c>
      <c r="C3396" s="3" t="s">
        <v>7603</v>
      </c>
      <c r="D3396" s="6">
        <v>1500</v>
      </c>
      <c r="E3396" s="8">
        <v>1500</v>
      </c>
      <c r="F3396" t="s">
        <v>8218</v>
      </c>
      <c r="G3396" t="s">
        <v>8223</v>
      </c>
      <c r="H3396" t="s">
        <v>8245</v>
      </c>
      <c r="I3396">
        <v>1408252260</v>
      </c>
      <c r="J3396">
        <v>1406580436</v>
      </c>
      <c r="K3396" t="b">
        <v>0</v>
      </c>
      <c r="L3396">
        <v>29</v>
      </c>
      <c r="M3396" t="b">
        <v>1</v>
      </c>
      <c r="N3396" t="s">
        <v>8269</v>
      </c>
      <c r="O3396">
        <f>ROUND(E3396/D3396*100,0)</f>
        <v>100</v>
      </c>
      <c r="P3396">
        <f>IFERROR(ROUND(E3396/L3396,2),0)</f>
        <v>51.72</v>
      </c>
      <c r="Q3396" s="10" t="s">
        <v>8315</v>
      </c>
      <c r="R3396" t="s">
        <v>8316</v>
      </c>
      <c r="S3396" s="15">
        <f>(((J3396/60)/60)/24)+DATE(1970,1,1)</f>
        <v>41848.866157407407</v>
      </c>
      <c r="T3396" s="16">
        <f>(((I3396/60)/60)/24)+DATE(1970,1,1)</f>
        <v>41868.21597222222</v>
      </c>
      <c r="U3396" s="19">
        <f>YEAR(S:S)</f>
        <v>2014</v>
      </c>
    </row>
    <row r="3397" spans="1:21" ht="48" x14ac:dyDescent="0.2">
      <c r="A3397">
        <v>3494</v>
      </c>
      <c r="B3397" s="3" t="s">
        <v>3493</v>
      </c>
      <c r="C3397" s="3" t="s">
        <v>7604</v>
      </c>
      <c r="D3397" s="6">
        <v>400</v>
      </c>
      <c r="E3397" s="8">
        <v>400</v>
      </c>
      <c r="F3397" t="s">
        <v>8218</v>
      </c>
      <c r="G3397" t="s">
        <v>8223</v>
      </c>
      <c r="H3397" t="s">
        <v>8245</v>
      </c>
      <c r="I3397">
        <v>1480140000</v>
      </c>
      <c r="J3397">
        <v>1479186575</v>
      </c>
      <c r="K3397" t="b">
        <v>0</v>
      </c>
      <c r="L3397">
        <v>13</v>
      </c>
      <c r="M3397" t="b">
        <v>1</v>
      </c>
      <c r="N3397" t="s">
        <v>8269</v>
      </c>
      <c r="O3397">
        <f>ROUND(E3397/D3397*100,0)</f>
        <v>100</v>
      </c>
      <c r="P3397">
        <f>IFERROR(ROUND(E3397/L3397,2),0)</f>
        <v>30.77</v>
      </c>
      <c r="Q3397" s="10" t="s">
        <v>8315</v>
      </c>
      <c r="R3397" t="s">
        <v>8316</v>
      </c>
      <c r="S3397" s="15">
        <f>(((J3397/60)/60)/24)+DATE(1970,1,1)</f>
        <v>42689.214988425927</v>
      </c>
      <c r="T3397" s="16">
        <f>(((I3397/60)/60)/24)+DATE(1970,1,1)</f>
        <v>42700.25</v>
      </c>
      <c r="U3397" s="19">
        <f>YEAR(S:S)</f>
        <v>2016</v>
      </c>
    </row>
    <row r="3398" spans="1:21" ht="48" x14ac:dyDescent="0.2">
      <c r="A3398">
        <v>3495</v>
      </c>
      <c r="B3398" s="3" t="s">
        <v>3494</v>
      </c>
      <c r="C3398" s="3" t="s">
        <v>7605</v>
      </c>
      <c r="D3398" s="6">
        <v>5000</v>
      </c>
      <c r="E3398" s="8">
        <v>5343</v>
      </c>
      <c r="F3398" t="s">
        <v>8218</v>
      </c>
      <c r="G3398" t="s">
        <v>8228</v>
      </c>
      <c r="H3398" t="s">
        <v>8250</v>
      </c>
      <c r="I3398">
        <v>1414862280</v>
      </c>
      <c r="J3398">
        <v>1412360309</v>
      </c>
      <c r="K3398" t="b">
        <v>0</v>
      </c>
      <c r="L3398">
        <v>72</v>
      </c>
      <c r="M3398" t="b">
        <v>1</v>
      </c>
      <c r="N3398" t="s">
        <v>8269</v>
      </c>
      <c r="O3398">
        <f>ROUND(E3398/D3398*100,0)</f>
        <v>107</v>
      </c>
      <c r="P3398">
        <f>IFERROR(ROUND(E3398/L3398,2),0)</f>
        <v>74.209999999999994</v>
      </c>
      <c r="Q3398" s="10" t="s">
        <v>8315</v>
      </c>
      <c r="R3398" t="s">
        <v>8316</v>
      </c>
      <c r="S3398" s="15">
        <f>(((J3398/60)/60)/24)+DATE(1970,1,1)</f>
        <v>41915.762835648151</v>
      </c>
      <c r="T3398" s="16">
        <f>(((I3398/60)/60)/24)+DATE(1970,1,1)</f>
        <v>41944.720833333333</v>
      </c>
      <c r="U3398" s="19">
        <f>YEAR(S:S)</f>
        <v>2014</v>
      </c>
    </row>
    <row r="3399" spans="1:21" ht="48" x14ac:dyDescent="0.2">
      <c r="A3399">
        <v>3496</v>
      </c>
      <c r="B3399" s="3" t="s">
        <v>3495</v>
      </c>
      <c r="C3399" s="3" t="s">
        <v>7606</v>
      </c>
      <c r="D3399" s="6">
        <v>3000</v>
      </c>
      <c r="E3399" s="8">
        <v>3732</v>
      </c>
      <c r="F3399" t="s">
        <v>8218</v>
      </c>
      <c r="G3399" t="s">
        <v>8223</v>
      </c>
      <c r="H3399" t="s">
        <v>8245</v>
      </c>
      <c r="I3399">
        <v>1473625166</v>
      </c>
      <c r="J3399">
        <v>1470169166</v>
      </c>
      <c r="K3399" t="b">
        <v>0</v>
      </c>
      <c r="L3399">
        <v>78</v>
      </c>
      <c r="M3399" t="b">
        <v>1</v>
      </c>
      <c r="N3399" t="s">
        <v>8269</v>
      </c>
      <c r="O3399">
        <f>ROUND(E3399/D3399*100,0)</f>
        <v>124</v>
      </c>
      <c r="P3399">
        <f>IFERROR(ROUND(E3399/L3399,2),0)</f>
        <v>47.85</v>
      </c>
      <c r="Q3399" s="10" t="s">
        <v>8315</v>
      </c>
      <c r="R3399" t="s">
        <v>8316</v>
      </c>
      <c r="S3399" s="15">
        <f>(((J3399/60)/60)/24)+DATE(1970,1,1)</f>
        <v>42584.846828703703</v>
      </c>
      <c r="T3399" s="16">
        <f>(((I3399/60)/60)/24)+DATE(1970,1,1)</f>
        <v>42624.846828703703</v>
      </c>
      <c r="U3399" s="19">
        <f>YEAR(S:S)</f>
        <v>2016</v>
      </c>
    </row>
    <row r="3400" spans="1:21" ht="48" x14ac:dyDescent="0.2">
      <c r="A3400">
        <v>3497</v>
      </c>
      <c r="B3400" s="3" t="s">
        <v>3496</v>
      </c>
      <c r="C3400" s="3" t="s">
        <v>7607</v>
      </c>
      <c r="D3400" s="6">
        <v>1551</v>
      </c>
      <c r="E3400" s="8">
        <v>1686</v>
      </c>
      <c r="F3400" t="s">
        <v>8218</v>
      </c>
      <c r="G3400" t="s">
        <v>8223</v>
      </c>
      <c r="H3400" t="s">
        <v>8245</v>
      </c>
      <c r="I3400">
        <v>1464904800</v>
      </c>
      <c r="J3400">
        <v>1463852904</v>
      </c>
      <c r="K3400" t="b">
        <v>0</v>
      </c>
      <c r="L3400">
        <v>49</v>
      </c>
      <c r="M3400" t="b">
        <v>1</v>
      </c>
      <c r="N3400" t="s">
        <v>8269</v>
      </c>
      <c r="O3400">
        <f>ROUND(E3400/D3400*100,0)</f>
        <v>109</v>
      </c>
      <c r="P3400">
        <f>IFERROR(ROUND(E3400/L3400,2),0)</f>
        <v>34.409999999999997</v>
      </c>
      <c r="Q3400" s="10" t="s">
        <v>8315</v>
      </c>
      <c r="R3400" t="s">
        <v>8316</v>
      </c>
      <c r="S3400" s="15">
        <f>(((J3400/60)/60)/24)+DATE(1970,1,1)</f>
        <v>42511.741944444439</v>
      </c>
      <c r="T3400" s="16">
        <f>(((I3400/60)/60)/24)+DATE(1970,1,1)</f>
        <v>42523.916666666672</v>
      </c>
      <c r="U3400" s="19">
        <f>YEAR(S:S)</f>
        <v>2016</v>
      </c>
    </row>
    <row r="3401" spans="1:21" ht="48" x14ac:dyDescent="0.2">
      <c r="A3401">
        <v>3498</v>
      </c>
      <c r="B3401" s="3" t="s">
        <v>3497</v>
      </c>
      <c r="C3401" s="3" t="s">
        <v>7608</v>
      </c>
      <c r="D3401" s="6">
        <v>1650</v>
      </c>
      <c r="E3401" s="8">
        <v>1690</v>
      </c>
      <c r="F3401" t="s">
        <v>8218</v>
      </c>
      <c r="G3401" t="s">
        <v>8228</v>
      </c>
      <c r="H3401" t="s">
        <v>8250</v>
      </c>
      <c r="I3401">
        <v>1464471840</v>
      </c>
      <c r="J3401">
        <v>1459309704</v>
      </c>
      <c r="K3401" t="b">
        <v>0</v>
      </c>
      <c r="L3401">
        <v>42</v>
      </c>
      <c r="M3401" t="b">
        <v>1</v>
      </c>
      <c r="N3401" t="s">
        <v>8269</v>
      </c>
      <c r="O3401">
        <f>ROUND(E3401/D3401*100,0)</f>
        <v>102</v>
      </c>
      <c r="P3401">
        <f>IFERROR(ROUND(E3401/L3401,2),0)</f>
        <v>40.24</v>
      </c>
      <c r="Q3401" s="10" t="s">
        <v>8315</v>
      </c>
      <c r="R3401" t="s">
        <v>8316</v>
      </c>
      <c r="S3401" s="15">
        <f>(((J3401/60)/60)/24)+DATE(1970,1,1)</f>
        <v>42459.15861111111</v>
      </c>
      <c r="T3401" s="16">
        <f>(((I3401/60)/60)/24)+DATE(1970,1,1)</f>
        <v>42518.905555555553</v>
      </c>
      <c r="U3401" s="19">
        <f>YEAR(S:S)</f>
        <v>2016</v>
      </c>
    </row>
    <row r="3402" spans="1:21" ht="48" x14ac:dyDescent="0.2">
      <c r="A3402">
        <v>3499</v>
      </c>
      <c r="B3402" s="3" t="s">
        <v>3498</v>
      </c>
      <c r="C3402" s="3" t="s">
        <v>7609</v>
      </c>
      <c r="D3402" s="6">
        <v>2000</v>
      </c>
      <c r="E3402" s="8">
        <v>2110</v>
      </c>
      <c r="F3402" t="s">
        <v>8218</v>
      </c>
      <c r="G3402" t="s">
        <v>8223</v>
      </c>
      <c r="H3402" t="s">
        <v>8245</v>
      </c>
      <c r="I3402">
        <v>1435733940</v>
      </c>
      <c r="J3402">
        <v>1431046325</v>
      </c>
      <c r="K3402" t="b">
        <v>0</v>
      </c>
      <c r="L3402">
        <v>35</v>
      </c>
      <c r="M3402" t="b">
        <v>1</v>
      </c>
      <c r="N3402" t="s">
        <v>8269</v>
      </c>
      <c r="O3402">
        <f>ROUND(E3402/D3402*100,0)</f>
        <v>106</v>
      </c>
      <c r="P3402">
        <f>IFERROR(ROUND(E3402/L3402,2),0)</f>
        <v>60.29</v>
      </c>
      <c r="Q3402" s="10" t="s">
        <v>8315</v>
      </c>
      <c r="R3402" t="s">
        <v>8316</v>
      </c>
      <c r="S3402" s="15">
        <f>(((J3402/60)/60)/24)+DATE(1970,1,1)</f>
        <v>42132.036168981482</v>
      </c>
      <c r="T3402" s="16">
        <f>(((I3402/60)/60)/24)+DATE(1970,1,1)</f>
        <v>42186.290972222225</v>
      </c>
      <c r="U3402" s="19">
        <f>YEAR(S:S)</f>
        <v>2015</v>
      </c>
    </row>
    <row r="3403" spans="1:21" ht="48" x14ac:dyDescent="0.2">
      <c r="A3403">
        <v>3500</v>
      </c>
      <c r="B3403" s="3" t="s">
        <v>3499</v>
      </c>
      <c r="C3403" s="3" t="s">
        <v>7610</v>
      </c>
      <c r="D3403" s="6">
        <v>1000</v>
      </c>
      <c r="E3403" s="8">
        <v>1063</v>
      </c>
      <c r="F3403" t="s">
        <v>8218</v>
      </c>
      <c r="G3403" t="s">
        <v>8223</v>
      </c>
      <c r="H3403" t="s">
        <v>8245</v>
      </c>
      <c r="I3403">
        <v>1457326740</v>
      </c>
      <c r="J3403">
        <v>1455919438</v>
      </c>
      <c r="K3403" t="b">
        <v>0</v>
      </c>
      <c r="L3403">
        <v>42</v>
      </c>
      <c r="M3403" t="b">
        <v>1</v>
      </c>
      <c r="N3403" t="s">
        <v>8269</v>
      </c>
      <c r="O3403">
        <f>ROUND(E3403/D3403*100,0)</f>
        <v>106</v>
      </c>
      <c r="P3403">
        <f>IFERROR(ROUND(E3403/L3403,2),0)</f>
        <v>25.31</v>
      </c>
      <c r="Q3403" s="10" t="s">
        <v>8315</v>
      </c>
      <c r="R3403" t="s">
        <v>8316</v>
      </c>
      <c r="S3403" s="15">
        <f>(((J3403/60)/60)/24)+DATE(1970,1,1)</f>
        <v>42419.91942129629</v>
      </c>
      <c r="T3403" s="16">
        <f>(((I3403/60)/60)/24)+DATE(1970,1,1)</f>
        <v>42436.207638888889</v>
      </c>
      <c r="U3403" s="19">
        <f>YEAR(S:S)</f>
        <v>2016</v>
      </c>
    </row>
    <row r="3404" spans="1:21" ht="48" x14ac:dyDescent="0.2">
      <c r="A3404">
        <v>3501</v>
      </c>
      <c r="B3404" s="3" t="s">
        <v>3500</v>
      </c>
      <c r="C3404" s="3" t="s">
        <v>7611</v>
      </c>
      <c r="D3404" s="6">
        <v>1500</v>
      </c>
      <c r="E3404" s="8">
        <v>1510</v>
      </c>
      <c r="F3404" t="s">
        <v>8218</v>
      </c>
      <c r="G3404" t="s">
        <v>8224</v>
      </c>
      <c r="H3404" t="s">
        <v>8246</v>
      </c>
      <c r="I3404">
        <v>1441995595</v>
      </c>
      <c r="J3404">
        <v>1439835595</v>
      </c>
      <c r="K3404" t="b">
        <v>0</v>
      </c>
      <c r="L3404">
        <v>42</v>
      </c>
      <c r="M3404" t="b">
        <v>1</v>
      </c>
      <c r="N3404" t="s">
        <v>8269</v>
      </c>
      <c r="O3404">
        <f>ROUND(E3404/D3404*100,0)</f>
        <v>101</v>
      </c>
      <c r="P3404">
        <f>IFERROR(ROUND(E3404/L3404,2),0)</f>
        <v>35.950000000000003</v>
      </c>
      <c r="Q3404" s="10" t="s">
        <v>8315</v>
      </c>
      <c r="R3404" t="s">
        <v>8316</v>
      </c>
      <c r="S3404" s="15">
        <f>(((J3404/60)/60)/24)+DATE(1970,1,1)</f>
        <v>42233.763831018514</v>
      </c>
      <c r="T3404" s="16">
        <f>(((I3404/60)/60)/24)+DATE(1970,1,1)</f>
        <v>42258.763831018514</v>
      </c>
      <c r="U3404" s="19">
        <f>YEAR(S:S)</f>
        <v>2015</v>
      </c>
    </row>
    <row r="3405" spans="1:21" ht="48" x14ac:dyDescent="0.2">
      <c r="A3405">
        <v>3502</v>
      </c>
      <c r="B3405" s="3" t="s">
        <v>3501</v>
      </c>
      <c r="C3405" s="3" t="s">
        <v>7612</v>
      </c>
      <c r="D3405" s="6">
        <v>4000</v>
      </c>
      <c r="E3405" s="8">
        <v>4216</v>
      </c>
      <c r="F3405" t="s">
        <v>8218</v>
      </c>
      <c r="G3405" t="s">
        <v>8223</v>
      </c>
      <c r="H3405" t="s">
        <v>8245</v>
      </c>
      <c r="I3405">
        <v>1458100740</v>
      </c>
      <c r="J3405">
        <v>1456862924</v>
      </c>
      <c r="K3405" t="b">
        <v>0</v>
      </c>
      <c r="L3405">
        <v>31</v>
      </c>
      <c r="M3405" t="b">
        <v>1</v>
      </c>
      <c r="N3405" t="s">
        <v>8269</v>
      </c>
      <c r="O3405">
        <f>ROUND(E3405/D3405*100,0)</f>
        <v>105</v>
      </c>
      <c r="P3405">
        <f>IFERROR(ROUND(E3405/L3405,2),0)</f>
        <v>136</v>
      </c>
      <c r="Q3405" s="10" t="s">
        <v>8315</v>
      </c>
      <c r="R3405" t="s">
        <v>8316</v>
      </c>
      <c r="S3405" s="15">
        <f>(((J3405/60)/60)/24)+DATE(1970,1,1)</f>
        <v>42430.839398148149</v>
      </c>
      <c r="T3405" s="16">
        <f>(((I3405/60)/60)/24)+DATE(1970,1,1)</f>
        <v>42445.165972222225</v>
      </c>
      <c r="U3405" s="19">
        <f>YEAR(S:S)</f>
        <v>2016</v>
      </c>
    </row>
    <row r="3406" spans="1:21" ht="48" x14ac:dyDescent="0.2">
      <c r="A3406">
        <v>3503</v>
      </c>
      <c r="B3406" s="3" t="s">
        <v>3502</v>
      </c>
      <c r="C3406" s="3" t="s">
        <v>7613</v>
      </c>
      <c r="D3406" s="6">
        <v>2500</v>
      </c>
      <c r="E3406" s="8">
        <v>2689</v>
      </c>
      <c r="F3406" t="s">
        <v>8218</v>
      </c>
      <c r="G3406" t="s">
        <v>8224</v>
      </c>
      <c r="H3406" t="s">
        <v>8246</v>
      </c>
      <c r="I3406">
        <v>1469359728</v>
      </c>
      <c r="J3406">
        <v>1466767728</v>
      </c>
      <c r="K3406" t="b">
        <v>0</v>
      </c>
      <c r="L3406">
        <v>38</v>
      </c>
      <c r="M3406" t="b">
        <v>1</v>
      </c>
      <c r="N3406" t="s">
        <v>8269</v>
      </c>
      <c r="O3406">
        <f>ROUND(E3406/D3406*100,0)</f>
        <v>108</v>
      </c>
      <c r="P3406">
        <f>IFERROR(ROUND(E3406/L3406,2),0)</f>
        <v>70.760000000000005</v>
      </c>
      <c r="Q3406" s="10" t="s">
        <v>8315</v>
      </c>
      <c r="R3406" t="s">
        <v>8316</v>
      </c>
      <c r="S3406" s="15">
        <f>(((J3406/60)/60)/24)+DATE(1970,1,1)</f>
        <v>42545.478333333333</v>
      </c>
      <c r="T3406" s="16">
        <f>(((I3406/60)/60)/24)+DATE(1970,1,1)</f>
        <v>42575.478333333333</v>
      </c>
      <c r="U3406" s="19">
        <f>YEAR(S:S)</f>
        <v>2016</v>
      </c>
    </row>
    <row r="3407" spans="1:21" ht="48" x14ac:dyDescent="0.2">
      <c r="A3407">
        <v>3504</v>
      </c>
      <c r="B3407" s="3" t="s">
        <v>3503</v>
      </c>
      <c r="C3407" s="3" t="s">
        <v>7614</v>
      </c>
      <c r="D3407" s="6">
        <v>1000</v>
      </c>
      <c r="E3407" s="8">
        <v>1000</v>
      </c>
      <c r="F3407" t="s">
        <v>8218</v>
      </c>
      <c r="G3407" t="s">
        <v>8223</v>
      </c>
      <c r="H3407" t="s">
        <v>8245</v>
      </c>
      <c r="I3407">
        <v>1447959491</v>
      </c>
      <c r="J3407">
        <v>1445363891</v>
      </c>
      <c r="K3407" t="b">
        <v>0</v>
      </c>
      <c r="L3407">
        <v>8</v>
      </c>
      <c r="M3407" t="b">
        <v>1</v>
      </c>
      <c r="N3407" t="s">
        <v>8269</v>
      </c>
      <c r="O3407">
        <f>ROUND(E3407/D3407*100,0)</f>
        <v>100</v>
      </c>
      <c r="P3407">
        <f>IFERROR(ROUND(E3407/L3407,2),0)</f>
        <v>125</v>
      </c>
      <c r="Q3407" s="10" t="s">
        <v>8315</v>
      </c>
      <c r="R3407" t="s">
        <v>8316</v>
      </c>
      <c r="S3407" s="15">
        <f>(((J3407/60)/60)/24)+DATE(1970,1,1)</f>
        <v>42297.748738425929</v>
      </c>
      <c r="T3407" s="16">
        <f>(((I3407/60)/60)/24)+DATE(1970,1,1)</f>
        <v>42327.790405092594</v>
      </c>
      <c r="U3407" s="19">
        <f>YEAR(S:S)</f>
        <v>2015</v>
      </c>
    </row>
    <row r="3408" spans="1:21" ht="96" x14ac:dyDescent="0.2">
      <c r="A3408">
        <v>3505</v>
      </c>
      <c r="B3408" s="3" t="s">
        <v>3504</v>
      </c>
      <c r="C3408" s="3" t="s">
        <v>7615</v>
      </c>
      <c r="D3408" s="6">
        <v>2500</v>
      </c>
      <c r="E3408" s="8">
        <v>2594</v>
      </c>
      <c r="F3408" t="s">
        <v>8218</v>
      </c>
      <c r="G3408" t="s">
        <v>8223</v>
      </c>
      <c r="H3408" t="s">
        <v>8245</v>
      </c>
      <c r="I3408">
        <v>1399953600</v>
      </c>
      <c r="J3408">
        <v>1398983245</v>
      </c>
      <c r="K3408" t="b">
        <v>0</v>
      </c>
      <c r="L3408">
        <v>39</v>
      </c>
      <c r="M3408" t="b">
        <v>1</v>
      </c>
      <c r="N3408" t="s">
        <v>8269</v>
      </c>
      <c r="O3408">
        <f>ROUND(E3408/D3408*100,0)</f>
        <v>104</v>
      </c>
      <c r="P3408">
        <f>IFERROR(ROUND(E3408/L3408,2),0)</f>
        <v>66.510000000000005</v>
      </c>
      <c r="Q3408" s="10" t="s">
        <v>8315</v>
      </c>
      <c r="R3408" t="s">
        <v>8316</v>
      </c>
      <c r="S3408" s="15">
        <f>(((J3408/60)/60)/24)+DATE(1970,1,1)</f>
        <v>41760.935706018521</v>
      </c>
      <c r="T3408" s="16">
        <f>(((I3408/60)/60)/24)+DATE(1970,1,1)</f>
        <v>41772.166666666664</v>
      </c>
      <c r="U3408" s="19">
        <f>YEAR(S:S)</f>
        <v>2014</v>
      </c>
    </row>
    <row r="3409" spans="1:21" ht="48" x14ac:dyDescent="0.2">
      <c r="A3409">
        <v>3506</v>
      </c>
      <c r="B3409" s="3" t="s">
        <v>3505</v>
      </c>
      <c r="C3409" s="3" t="s">
        <v>7616</v>
      </c>
      <c r="D3409" s="6">
        <v>3000</v>
      </c>
      <c r="E3409" s="8">
        <v>3045</v>
      </c>
      <c r="F3409" t="s">
        <v>8218</v>
      </c>
      <c r="G3409" t="s">
        <v>8223</v>
      </c>
      <c r="H3409" t="s">
        <v>8245</v>
      </c>
      <c r="I3409">
        <v>1408815440</v>
      </c>
      <c r="J3409">
        <v>1404927440</v>
      </c>
      <c r="K3409" t="b">
        <v>0</v>
      </c>
      <c r="L3409">
        <v>29</v>
      </c>
      <c r="M3409" t="b">
        <v>1</v>
      </c>
      <c r="N3409" t="s">
        <v>8269</v>
      </c>
      <c r="O3409">
        <f>ROUND(E3409/D3409*100,0)</f>
        <v>102</v>
      </c>
      <c r="P3409">
        <f>IFERROR(ROUND(E3409/L3409,2),0)</f>
        <v>105</v>
      </c>
      <c r="Q3409" s="10" t="s">
        <v>8315</v>
      </c>
      <c r="R3409" t="s">
        <v>8316</v>
      </c>
      <c r="S3409" s="15">
        <f>(((J3409/60)/60)/24)+DATE(1970,1,1)</f>
        <v>41829.734259259261</v>
      </c>
      <c r="T3409" s="16">
        <f>(((I3409/60)/60)/24)+DATE(1970,1,1)</f>
        <v>41874.734259259261</v>
      </c>
      <c r="U3409" s="19">
        <f>YEAR(S:S)</f>
        <v>2014</v>
      </c>
    </row>
    <row r="3410" spans="1:21" ht="32" x14ac:dyDescent="0.2">
      <c r="A3410">
        <v>3507</v>
      </c>
      <c r="B3410" s="3" t="s">
        <v>3506</v>
      </c>
      <c r="C3410" s="3" t="s">
        <v>7617</v>
      </c>
      <c r="D3410" s="6">
        <v>10000</v>
      </c>
      <c r="E3410" s="8">
        <v>10440</v>
      </c>
      <c r="F3410" t="s">
        <v>8218</v>
      </c>
      <c r="G3410" t="s">
        <v>8223</v>
      </c>
      <c r="H3410" t="s">
        <v>8245</v>
      </c>
      <c r="I3410">
        <v>1464732537</v>
      </c>
      <c r="J3410">
        <v>1462140537</v>
      </c>
      <c r="K3410" t="b">
        <v>0</v>
      </c>
      <c r="L3410">
        <v>72</v>
      </c>
      <c r="M3410" t="b">
        <v>1</v>
      </c>
      <c r="N3410" t="s">
        <v>8269</v>
      </c>
      <c r="O3410">
        <f>ROUND(E3410/D3410*100,0)</f>
        <v>104</v>
      </c>
      <c r="P3410">
        <f>IFERROR(ROUND(E3410/L3410,2),0)</f>
        <v>145</v>
      </c>
      <c r="Q3410" s="10" t="s">
        <v>8315</v>
      </c>
      <c r="R3410" t="s">
        <v>8316</v>
      </c>
      <c r="S3410" s="15">
        <f>(((J3410/60)/60)/24)+DATE(1970,1,1)</f>
        <v>42491.92288194444</v>
      </c>
      <c r="T3410" s="16">
        <f>(((I3410/60)/60)/24)+DATE(1970,1,1)</f>
        <v>42521.92288194444</v>
      </c>
      <c r="U3410" s="19">
        <f>YEAR(S:S)</f>
        <v>2016</v>
      </c>
    </row>
    <row r="3411" spans="1:21" ht="48" x14ac:dyDescent="0.2">
      <c r="A3411">
        <v>3508</v>
      </c>
      <c r="B3411" s="3" t="s">
        <v>3507</v>
      </c>
      <c r="C3411" s="3" t="s">
        <v>7618</v>
      </c>
      <c r="D3411" s="6">
        <v>100</v>
      </c>
      <c r="E3411" s="8">
        <v>180</v>
      </c>
      <c r="F3411" t="s">
        <v>8218</v>
      </c>
      <c r="G3411" t="s">
        <v>8224</v>
      </c>
      <c r="H3411" t="s">
        <v>8246</v>
      </c>
      <c r="I3411">
        <v>1462914000</v>
      </c>
      <c r="J3411">
        <v>1460914253</v>
      </c>
      <c r="K3411" t="b">
        <v>0</v>
      </c>
      <c r="L3411">
        <v>15</v>
      </c>
      <c r="M3411" t="b">
        <v>1</v>
      </c>
      <c r="N3411" t="s">
        <v>8269</v>
      </c>
      <c r="O3411">
        <f>ROUND(E3411/D3411*100,0)</f>
        <v>180</v>
      </c>
      <c r="P3411">
        <f>IFERROR(ROUND(E3411/L3411,2),0)</f>
        <v>12</v>
      </c>
      <c r="Q3411" s="10" t="s">
        <v>8315</v>
      </c>
      <c r="R3411" t="s">
        <v>8316</v>
      </c>
      <c r="S3411" s="15">
        <f>(((J3411/60)/60)/24)+DATE(1970,1,1)</f>
        <v>42477.729780092588</v>
      </c>
      <c r="T3411" s="16">
        <f>(((I3411/60)/60)/24)+DATE(1970,1,1)</f>
        <v>42500.875</v>
      </c>
      <c r="U3411" s="19">
        <f>YEAR(S:S)</f>
        <v>2016</v>
      </c>
    </row>
    <row r="3412" spans="1:21" ht="48" x14ac:dyDescent="0.2">
      <c r="A3412">
        <v>3509</v>
      </c>
      <c r="B3412" s="3" t="s">
        <v>3508</v>
      </c>
      <c r="C3412" s="3" t="s">
        <v>7619</v>
      </c>
      <c r="D3412" s="6">
        <v>3000</v>
      </c>
      <c r="E3412" s="8">
        <v>3190</v>
      </c>
      <c r="F3412" t="s">
        <v>8218</v>
      </c>
      <c r="G3412" t="s">
        <v>8223</v>
      </c>
      <c r="H3412" t="s">
        <v>8245</v>
      </c>
      <c r="I3412">
        <v>1416545700</v>
      </c>
      <c r="J3412">
        <v>1415392666</v>
      </c>
      <c r="K3412" t="b">
        <v>0</v>
      </c>
      <c r="L3412">
        <v>33</v>
      </c>
      <c r="M3412" t="b">
        <v>1</v>
      </c>
      <c r="N3412" t="s">
        <v>8269</v>
      </c>
      <c r="O3412">
        <f>ROUND(E3412/D3412*100,0)</f>
        <v>106</v>
      </c>
      <c r="P3412">
        <f>IFERROR(ROUND(E3412/L3412,2),0)</f>
        <v>96.67</v>
      </c>
      <c r="Q3412" s="10" t="s">
        <v>8315</v>
      </c>
      <c r="R3412" t="s">
        <v>8316</v>
      </c>
      <c r="S3412" s="15">
        <f>(((J3412/60)/60)/24)+DATE(1970,1,1)</f>
        <v>41950.859560185185</v>
      </c>
      <c r="T3412" s="16">
        <f>(((I3412/60)/60)/24)+DATE(1970,1,1)</f>
        <v>41964.204861111109</v>
      </c>
      <c r="U3412" s="19">
        <f>YEAR(S:S)</f>
        <v>2014</v>
      </c>
    </row>
    <row r="3413" spans="1:21" ht="48" x14ac:dyDescent="0.2">
      <c r="A3413">
        <v>3510</v>
      </c>
      <c r="B3413" s="3" t="s">
        <v>3509</v>
      </c>
      <c r="C3413" s="3" t="s">
        <v>7620</v>
      </c>
      <c r="D3413" s="6">
        <v>900</v>
      </c>
      <c r="E3413" s="8">
        <v>905</v>
      </c>
      <c r="F3413" t="s">
        <v>8218</v>
      </c>
      <c r="G3413" t="s">
        <v>8223</v>
      </c>
      <c r="H3413" t="s">
        <v>8245</v>
      </c>
      <c r="I3413">
        <v>1404312846</v>
      </c>
      <c r="J3413">
        <v>1402584846</v>
      </c>
      <c r="K3413" t="b">
        <v>0</v>
      </c>
      <c r="L3413">
        <v>15</v>
      </c>
      <c r="M3413" t="b">
        <v>1</v>
      </c>
      <c r="N3413" t="s">
        <v>8269</v>
      </c>
      <c r="O3413">
        <f>ROUND(E3413/D3413*100,0)</f>
        <v>101</v>
      </c>
      <c r="P3413">
        <f>IFERROR(ROUND(E3413/L3413,2),0)</f>
        <v>60.33</v>
      </c>
      <c r="Q3413" s="10" t="s">
        <v>8315</v>
      </c>
      <c r="R3413" t="s">
        <v>8316</v>
      </c>
      <c r="S3413" s="15">
        <f>(((J3413/60)/60)/24)+DATE(1970,1,1)</f>
        <v>41802.62090277778</v>
      </c>
      <c r="T3413" s="16">
        <f>(((I3413/60)/60)/24)+DATE(1970,1,1)</f>
        <v>41822.62090277778</v>
      </c>
      <c r="U3413" s="19">
        <f>YEAR(S:S)</f>
        <v>2014</v>
      </c>
    </row>
    <row r="3414" spans="1:21" ht="48" x14ac:dyDescent="0.2">
      <c r="A3414">
        <v>3511</v>
      </c>
      <c r="B3414" s="3" t="s">
        <v>3510</v>
      </c>
      <c r="C3414" s="3" t="s">
        <v>7621</v>
      </c>
      <c r="D3414" s="6">
        <v>1500</v>
      </c>
      <c r="E3414" s="8">
        <v>1518</v>
      </c>
      <c r="F3414" t="s">
        <v>8218</v>
      </c>
      <c r="G3414" t="s">
        <v>8224</v>
      </c>
      <c r="H3414" t="s">
        <v>8246</v>
      </c>
      <c r="I3414">
        <v>1415385000</v>
      </c>
      <c r="J3414">
        <v>1413406695</v>
      </c>
      <c r="K3414" t="b">
        <v>0</v>
      </c>
      <c r="L3414">
        <v>19</v>
      </c>
      <c r="M3414" t="b">
        <v>1</v>
      </c>
      <c r="N3414" t="s">
        <v>8269</v>
      </c>
      <c r="O3414">
        <f>ROUND(E3414/D3414*100,0)</f>
        <v>101</v>
      </c>
      <c r="P3414">
        <f>IFERROR(ROUND(E3414/L3414,2),0)</f>
        <v>79.89</v>
      </c>
      <c r="Q3414" s="10" t="s">
        <v>8315</v>
      </c>
      <c r="R3414" t="s">
        <v>8316</v>
      </c>
      <c r="S3414" s="15">
        <f>(((J3414/60)/60)/24)+DATE(1970,1,1)</f>
        <v>41927.873784722222</v>
      </c>
      <c r="T3414" s="16">
        <f>(((I3414/60)/60)/24)+DATE(1970,1,1)</f>
        <v>41950.770833333336</v>
      </c>
      <c r="U3414" s="19">
        <f>YEAR(S:S)</f>
        <v>2014</v>
      </c>
    </row>
    <row r="3415" spans="1:21" ht="48" x14ac:dyDescent="0.2">
      <c r="A3415">
        <v>3512</v>
      </c>
      <c r="B3415" s="3" t="s">
        <v>3511</v>
      </c>
      <c r="C3415" s="3" t="s">
        <v>7622</v>
      </c>
      <c r="D3415" s="6">
        <v>1000</v>
      </c>
      <c r="E3415" s="8">
        <v>1000</v>
      </c>
      <c r="F3415" t="s">
        <v>8218</v>
      </c>
      <c r="G3415" t="s">
        <v>8224</v>
      </c>
      <c r="H3415" t="s">
        <v>8246</v>
      </c>
      <c r="I3415">
        <v>1429789992</v>
      </c>
      <c r="J3415">
        <v>1424609592</v>
      </c>
      <c r="K3415" t="b">
        <v>0</v>
      </c>
      <c r="L3415">
        <v>17</v>
      </c>
      <c r="M3415" t="b">
        <v>1</v>
      </c>
      <c r="N3415" t="s">
        <v>8269</v>
      </c>
      <c r="O3415">
        <f>ROUND(E3415/D3415*100,0)</f>
        <v>100</v>
      </c>
      <c r="P3415">
        <f>IFERROR(ROUND(E3415/L3415,2),0)</f>
        <v>58.82</v>
      </c>
      <c r="Q3415" s="10" t="s">
        <v>8315</v>
      </c>
      <c r="R3415" t="s">
        <v>8316</v>
      </c>
      <c r="S3415" s="15">
        <f>(((J3415/60)/60)/24)+DATE(1970,1,1)</f>
        <v>42057.536944444444</v>
      </c>
      <c r="T3415" s="16">
        <f>(((I3415/60)/60)/24)+DATE(1970,1,1)</f>
        <v>42117.49527777778</v>
      </c>
      <c r="U3415" s="19">
        <f>YEAR(S:S)</f>
        <v>2015</v>
      </c>
    </row>
    <row r="3416" spans="1:21" ht="48" x14ac:dyDescent="0.2">
      <c r="A3416">
        <v>3513</v>
      </c>
      <c r="B3416" s="3" t="s">
        <v>3512</v>
      </c>
      <c r="C3416" s="3" t="s">
        <v>7623</v>
      </c>
      <c r="D3416" s="6">
        <v>2800</v>
      </c>
      <c r="E3416" s="8">
        <v>3315</v>
      </c>
      <c r="F3416" t="s">
        <v>8218</v>
      </c>
      <c r="G3416" t="s">
        <v>8223</v>
      </c>
      <c r="H3416" t="s">
        <v>8245</v>
      </c>
      <c r="I3416">
        <v>1401857940</v>
      </c>
      <c r="J3416">
        <v>1400725112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118</v>
      </c>
      <c r="P3416">
        <f>IFERROR(ROUND(E3416/L3416,2),0)</f>
        <v>75.34</v>
      </c>
      <c r="Q3416" s="10" t="s">
        <v>8315</v>
      </c>
      <c r="R3416" t="s">
        <v>8316</v>
      </c>
      <c r="S3416" s="15">
        <f>(((J3416/60)/60)/24)+DATE(1970,1,1)</f>
        <v>41781.096203703702</v>
      </c>
      <c r="T3416" s="16">
        <f>(((I3416/60)/60)/24)+DATE(1970,1,1)</f>
        <v>41794.207638888889</v>
      </c>
      <c r="U3416" s="19">
        <f>YEAR(S:S)</f>
        <v>2014</v>
      </c>
    </row>
    <row r="3417" spans="1:21" ht="48" x14ac:dyDescent="0.2">
      <c r="A3417">
        <v>3514</v>
      </c>
      <c r="B3417" s="3" t="s">
        <v>3513</v>
      </c>
      <c r="C3417" s="3" t="s">
        <v>7624</v>
      </c>
      <c r="D3417" s="6">
        <v>500</v>
      </c>
      <c r="E3417" s="8">
        <v>550</v>
      </c>
      <c r="F3417" t="s">
        <v>8218</v>
      </c>
      <c r="G3417" t="s">
        <v>8223</v>
      </c>
      <c r="H3417" t="s">
        <v>8245</v>
      </c>
      <c r="I3417">
        <v>1422853140</v>
      </c>
      <c r="J3417">
        <v>1421439552</v>
      </c>
      <c r="K3417" t="b">
        <v>0</v>
      </c>
      <c r="L3417">
        <v>10</v>
      </c>
      <c r="M3417" t="b">
        <v>1</v>
      </c>
      <c r="N3417" t="s">
        <v>8269</v>
      </c>
      <c r="O3417">
        <f>ROUND(E3417/D3417*100,0)</f>
        <v>110</v>
      </c>
      <c r="P3417">
        <f>IFERROR(ROUND(E3417/L3417,2),0)</f>
        <v>55</v>
      </c>
      <c r="Q3417" s="10" t="s">
        <v>8315</v>
      </c>
      <c r="R3417" t="s">
        <v>8316</v>
      </c>
      <c r="S3417" s="15">
        <f>(((J3417/60)/60)/24)+DATE(1970,1,1)</f>
        <v>42020.846666666665</v>
      </c>
      <c r="T3417" s="16">
        <f>(((I3417/60)/60)/24)+DATE(1970,1,1)</f>
        <v>42037.207638888889</v>
      </c>
      <c r="U3417" s="19">
        <f>YEAR(S:S)</f>
        <v>2015</v>
      </c>
    </row>
    <row r="3418" spans="1:21" ht="48" x14ac:dyDescent="0.2">
      <c r="A3418">
        <v>3515</v>
      </c>
      <c r="B3418" s="3" t="s">
        <v>3514</v>
      </c>
      <c r="C3418" s="3" t="s">
        <v>7625</v>
      </c>
      <c r="D3418" s="6">
        <v>3000</v>
      </c>
      <c r="E3418" s="8">
        <v>3080</v>
      </c>
      <c r="F3418" t="s">
        <v>8218</v>
      </c>
      <c r="G3418" t="s">
        <v>8223</v>
      </c>
      <c r="H3418" t="s">
        <v>8245</v>
      </c>
      <c r="I3418">
        <v>1433097171</v>
      </c>
      <c r="J3418">
        <v>1430505171</v>
      </c>
      <c r="K3418" t="b">
        <v>0</v>
      </c>
      <c r="L3418">
        <v>46</v>
      </c>
      <c r="M3418" t="b">
        <v>1</v>
      </c>
      <c r="N3418" t="s">
        <v>8269</v>
      </c>
      <c r="O3418">
        <f>ROUND(E3418/D3418*100,0)</f>
        <v>103</v>
      </c>
      <c r="P3418">
        <f>IFERROR(ROUND(E3418/L3418,2),0)</f>
        <v>66.959999999999994</v>
      </c>
      <c r="Q3418" s="10" t="s">
        <v>8315</v>
      </c>
      <c r="R3418" t="s">
        <v>8316</v>
      </c>
      <c r="S3418" s="15">
        <f>(((J3418/60)/60)/24)+DATE(1970,1,1)</f>
        <v>42125.772812499999</v>
      </c>
      <c r="T3418" s="16">
        <f>(((I3418/60)/60)/24)+DATE(1970,1,1)</f>
        <v>42155.772812499999</v>
      </c>
      <c r="U3418" s="19">
        <f>YEAR(S:S)</f>
        <v>2015</v>
      </c>
    </row>
    <row r="3419" spans="1:21" ht="48" x14ac:dyDescent="0.2">
      <c r="A3419">
        <v>3516</v>
      </c>
      <c r="B3419" s="3" t="s">
        <v>3515</v>
      </c>
      <c r="C3419" s="3" t="s">
        <v>7626</v>
      </c>
      <c r="D3419" s="6">
        <v>2500</v>
      </c>
      <c r="E3419" s="8">
        <v>2500</v>
      </c>
      <c r="F3419" t="s">
        <v>8218</v>
      </c>
      <c r="G3419" t="s">
        <v>8223</v>
      </c>
      <c r="H3419" t="s">
        <v>8245</v>
      </c>
      <c r="I3419">
        <v>1410145200</v>
      </c>
      <c r="J3419">
        <v>1407197670</v>
      </c>
      <c r="K3419" t="b">
        <v>0</v>
      </c>
      <c r="L3419">
        <v>11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227.27</v>
      </c>
      <c r="Q3419" s="10" t="s">
        <v>8315</v>
      </c>
      <c r="R3419" t="s">
        <v>8316</v>
      </c>
      <c r="S3419" s="15">
        <f>(((J3419/60)/60)/24)+DATE(1970,1,1)</f>
        <v>41856.010069444441</v>
      </c>
      <c r="T3419" s="16">
        <f>(((I3419/60)/60)/24)+DATE(1970,1,1)</f>
        <v>41890.125</v>
      </c>
      <c r="U3419" s="19">
        <f>YEAR(S:S)</f>
        <v>2014</v>
      </c>
    </row>
    <row r="3420" spans="1:21" ht="48" x14ac:dyDescent="0.2">
      <c r="A3420">
        <v>3517</v>
      </c>
      <c r="B3420" s="3" t="s">
        <v>3516</v>
      </c>
      <c r="C3420" s="3" t="s">
        <v>7627</v>
      </c>
      <c r="D3420" s="6">
        <v>4000</v>
      </c>
      <c r="E3420" s="8">
        <v>4000</v>
      </c>
      <c r="F3420" t="s">
        <v>8218</v>
      </c>
      <c r="G3420" t="s">
        <v>8224</v>
      </c>
      <c r="H3420" t="s">
        <v>8246</v>
      </c>
      <c r="I3420">
        <v>1404471600</v>
      </c>
      <c r="J3420">
        <v>1401910634</v>
      </c>
      <c r="K3420" t="b">
        <v>0</v>
      </c>
      <c r="L3420">
        <v>13</v>
      </c>
      <c r="M3420" t="b">
        <v>1</v>
      </c>
      <c r="N3420" t="s">
        <v>8269</v>
      </c>
      <c r="O3420">
        <f>ROUND(E3420/D3420*100,0)</f>
        <v>100</v>
      </c>
      <c r="P3420">
        <f>IFERROR(ROUND(E3420/L3420,2),0)</f>
        <v>307.69</v>
      </c>
      <c r="Q3420" s="10" t="s">
        <v>8315</v>
      </c>
      <c r="R3420" t="s">
        <v>8316</v>
      </c>
      <c r="S3420" s="15">
        <f>(((J3420/60)/60)/24)+DATE(1970,1,1)</f>
        <v>41794.817523148151</v>
      </c>
      <c r="T3420" s="16">
        <f>(((I3420/60)/60)/24)+DATE(1970,1,1)</f>
        <v>41824.458333333336</v>
      </c>
      <c r="U3420" s="19">
        <f>YEAR(S:S)</f>
        <v>2014</v>
      </c>
    </row>
    <row r="3421" spans="1:21" ht="48" x14ac:dyDescent="0.2">
      <c r="A3421">
        <v>3518</v>
      </c>
      <c r="B3421" s="3" t="s">
        <v>3517</v>
      </c>
      <c r="C3421" s="3" t="s">
        <v>7628</v>
      </c>
      <c r="D3421" s="6">
        <v>1500</v>
      </c>
      <c r="E3421" s="8">
        <v>1650.69</v>
      </c>
      <c r="F3421" t="s">
        <v>8218</v>
      </c>
      <c r="G3421" t="s">
        <v>8223</v>
      </c>
      <c r="H3421" t="s">
        <v>8245</v>
      </c>
      <c r="I3421">
        <v>1412259660</v>
      </c>
      <c r="J3421">
        <v>1410461299</v>
      </c>
      <c r="K3421" t="b">
        <v>0</v>
      </c>
      <c r="L3421">
        <v>33</v>
      </c>
      <c r="M3421" t="b">
        <v>1</v>
      </c>
      <c r="N3421" t="s">
        <v>8269</v>
      </c>
      <c r="O3421">
        <f>ROUND(E3421/D3421*100,0)</f>
        <v>110</v>
      </c>
      <c r="P3421">
        <f>IFERROR(ROUND(E3421/L3421,2),0)</f>
        <v>50.02</v>
      </c>
      <c r="Q3421" s="10" t="s">
        <v>8315</v>
      </c>
      <c r="R3421" t="s">
        <v>8316</v>
      </c>
      <c r="S3421" s="15">
        <f>(((J3421/60)/60)/24)+DATE(1970,1,1)</f>
        <v>41893.783553240741</v>
      </c>
      <c r="T3421" s="16">
        <f>(((I3421/60)/60)/24)+DATE(1970,1,1)</f>
        <v>41914.597916666666</v>
      </c>
      <c r="U3421" s="19">
        <f>YEAR(S:S)</f>
        <v>2014</v>
      </c>
    </row>
    <row r="3422" spans="1:21" ht="48" x14ac:dyDescent="0.2">
      <c r="A3422">
        <v>3519</v>
      </c>
      <c r="B3422" s="3" t="s">
        <v>3518</v>
      </c>
      <c r="C3422" s="3" t="s">
        <v>7629</v>
      </c>
      <c r="D3422" s="6">
        <v>2000</v>
      </c>
      <c r="E3422" s="8">
        <v>2027</v>
      </c>
      <c r="F3422" t="s">
        <v>8218</v>
      </c>
      <c r="G3422" t="s">
        <v>8224</v>
      </c>
      <c r="H3422" t="s">
        <v>8246</v>
      </c>
      <c r="I3422">
        <v>1425478950</v>
      </c>
      <c r="J3422">
        <v>1422886950</v>
      </c>
      <c r="K3422" t="b">
        <v>0</v>
      </c>
      <c r="L3422">
        <v>28</v>
      </c>
      <c r="M3422" t="b">
        <v>1</v>
      </c>
      <c r="N3422" t="s">
        <v>8269</v>
      </c>
      <c r="O3422">
        <f>ROUND(E3422/D3422*100,0)</f>
        <v>101</v>
      </c>
      <c r="P3422">
        <f>IFERROR(ROUND(E3422/L3422,2),0)</f>
        <v>72.39</v>
      </c>
      <c r="Q3422" s="10" t="s">
        <v>8315</v>
      </c>
      <c r="R3422" t="s">
        <v>8316</v>
      </c>
      <c r="S3422" s="15">
        <f>(((J3422/60)/60)/24)+DATE(1970,1,1)</f>
        <v>42037.598958333328</v>
      </c>
      <c r="T3422" s="16">
        <f>(((I3422/60)/60)/24)+DATE(1970,1,1)</f>
        <v>42067.598958333328</v>
      </c>
      <c r="U3422" s="19">
        <f>YEAR(S:S)</f>
        <v>2015</v>
      </c>
    </row>
    <row r="3423" spans="1:21" ht="32" x14ac:dyDescent="0.2">
      <c r="A3423">
        <v>3520</v>
      </c>
      <c r="B3423" s="3" t="s">
        <v>3519</v>
      </c>
      <c r="C3423" s="3" t="s">
        <v>7630</v>
      </c>
      <c r="D3423" s="6">
        <v>2000</v>
      </c>
      <c r="E3423" s="8">
        <v>2015</v>
      </c>
      <c r="F3423" t="s">
        <v>8218</v>
      </c>
      <c r="G3423" t="s">
        <v>8224</v>
      </c>
      <c r="H3423" t="s">
        <v>8246</v>
      </c>
      <c r="I3423">
        <v>1441547220</v>
      </c>
      <c r="J3423">
        <v>1439322412</v>
      </c>
      <c r="K3423" t="b">
        <v>0</v>
      </c>
      <c r="L3423">
        <v>21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95.95</v>
      </c>
      <c r="Q3423" s="10" t="s">
        <v>8315</v>
      </c>
      <c r="R3423" t="s">
        <v>8316</v>
      </c>
      <c r="S3423" s="15">
        <f>(((J3423/60)/60)/24)+DATE(1970,1,1)</f>
        <v>42227.824212962965</v>
      </c>
      <c r="T3423" s="16">
        <f>(((I3423/60)/60)/24)+DATE(1970,1,1)</f>
        <v>42253.57430555555</v>
      </c>
      <c r="U3423" s="19">
        <f>YEAR(S:S)</f>
        <v>2015</v>
      </c>
    </row>
    <row r="3424" spans="1:21" ht="48" x14ac:dyDescent="0.2">
      <c r="A3424">
        <v>3521</v>
      </c>
      <c r="B3424" s="3" t="s">
        <v>3520</v>
      </c>
      <c r="C3424" s="3" t="s">
        <v>7631</v>
      </c>
      <c r="D3424" s="6">
        <v>350</v>
      </c>
      <c r="E3424" s="8">
        <v>593</v>
      </c>
      <c r="F3424" t="s">
        <v>8218</v>
      </c>
      <c r="G3424" t="s">
        <v>8223</v>
      </c>
      <c r="H3424" t="s">
        <v>8245</v>
      </c>
      <c r="I3424">
        <v>1411980020</v>
      </c>
      <c r="J3424">
        <v>1409388020</v>
      </c>
      <c r="K3424" t="b">
        <v>0</v>
      </c>
      <c r="L3424">
        <v>13</v>
      </c>
      <c r="M3424" t="b">
        <v>1</v>
      </c>
      <c r="N3424" t="s">
        <v>8269</v>
      </c>
      <c r="O3424">
        <f>ROUND(E3424/D3424*100,0)</f>
        <v>169</v>
      </c>
      <c r="P3424">
        <f>IFERROR(ROUND(E3424/L3424,2),0)</f>
        <v>45.62</v>
      </c>
      <c r="Q3424" s="10" t="s">
        <v>8315</v>
      </c>
      <c r="R3424" t="s">
        <v>8316</v>
      </c>
      <c r="S3424" s="15">
        <f>(((J3424/60)/60)/24)+DATE(1970,1,1)</f>
        <v>41881.361342592594</v>
      </c>
      <c r="T3424" s="16">
        <f>(((I3424/60)/60)/24)+DATE(1970,1,1)</f>
        <v>41911.361342592594</v>
      </c>
      <c r="U3424" s="19">
        <f>YEAR(S:S)</f>
        <v>2014</v>
      </c>
    </row>
    <row r="3425" spans="1:21" ht="48" x14ac:dyDescent="0.2">
      <c r="A3425">
        <v>3522</v>
      </c>
      <c r="B3425" s="3" t="s">
        <v>3521</v>
      </c>
      <c r="C3425" s="3" t="s">
        <v>7632</v>
      </c>
      <c r="D3425" s="6">
        <v>1395</v>
      </c>
      <c r="E3425" s="8">
        <v>1395</v>
      </c>
      <c r="F3425" t="s">
        <v>8218</v>
      </c>
      <c r="G3425" t="s">
        <v>8224</v>
      </c>
      <c r="H3425" t="s">
        <v>8246</v>
      </c>
      <c r="I3425">
        <v>1442311560</v>
      </c>
      <c r="J3425">
        <v>1439924246</v>
      </c>
      <c r="K3425" t="b">
        <v>0</v>
      </c>
      <c r="L3425">
        <v>34</v>
      </c>
      <c r="M3425" t="b">
        <v>1</v>
      </c>
      <c r="N3425" t="s">
        <v>8269</v>
      </c>
      <c r="O3425">
        <f>ROUND(E3425/D3425*100,0)</f>
        <v>100</v>
      </c>
      <c r="P3425">
        <f>IFERROR(ROUND(E3425/L3425,2),0)</f>
        <v>41.03</v>
      </c>
      <c r="Q3425" s="10" t="s">
        <v>8315</v>
      </c>
      <c r="R3425" t="s">
        <v>8316</v>
      </c>
      <c r="S3425" s="15">
        <f>(((J3425/60)/60)/24)+DATE(1970,1,1)</f>
        <v>42234.789884259255</v>
      </c>
      <c r="T3425" s="16">
        <f>(((I3425/60)/60)/24)+DATE(1970,1,1)</f>
        <v>42262.420833333337</v>
      </c>
      <c r="U3425" s="19">
        <f>YEAR(S:S)</f>
        <v>2015</v>
      </c>
    </row>
    <row r="3426" spans="1:21" ht="48" x14ac:dyDescent="0.2">
      <c r="A3426">
        <v>3523</v>
      </c>
      <c r="B3426" s="3" t="s">
        <v>3522</v>
      </c>
      <c r="C3426" s="3" t="s">
        <v>7633</v>
      </c>
      <c r="D3426" s="6">
        <v>4000</v>
      </c>
      <c r="E3426" s="8">
        <v>4546</v>
      </c>
      <c r="F3426" t="s">
        <v>8218</v>
      </c>
      <c r="G3426" t="s">
        <v>8224</v>
      </c>
      <c r="H3426" t="s">
        <v>8246</v>
      </c>
      <c r="I3426">
        <v>1474844400</v>
      </c>
      <c r="J3426">
        <v>1469871148</v>
      </c>
      <c r="K3426" t="b">
        <v>0</v>
      </c>
      <c r="L3426">
        <v>80</v>
      </c>
      <c r="M3426" t="b">
        <v>1</v>
      </c>
      <c r="N3426" t="s">
        <v>8269</v>
      </c>
      <c r="O3426">
        <f>ROUND(E3426/D3426*100,0)</f>
        <v>114</v>
      </c>
      <c r="P3426">
        <f>IFERROR(ROUND(E3426/L3426,2),0)</f>
        <v>56.83</v>
      </c>
      <c r="Q3426" s="10" t="s">
        <v>8315</v>
      </c>
      <c r="R3426" t="s">
        <v>8316</v>
      </c>
      <c r="S3426" s="15">
        <f>(((J3426/60)/60)/24)+DATE(1970,1,1)</f>
        <v>42581.397546296299</v>
      </c>
      <c r="T3426" s="16">
        <f>(((I3426/60)/60)/24)+DATE(1970,1,1)</f>
        <v>42638.958333333328</v>
      </c>
      <c r="U3426" s="19">
        <f>YEAR(S:S)</f>
        <v>2016</v>
      </c>
    </row>
    <row r="3427" spans="1:21" ht="48" x14ac:dyDescent="0.2">
      <c r="A3427">
        <v>3524</v>
      </c>
      <c r="B3427" s="3" t="s">
        <v>3523</v>
      </c>
      <c r="C3427" s="3" t="s">
        <v>7634</v>
      </c>
      <c r="D3427" s="6">
        <v>10000</v>
      </c>
      <c r="E3427" s="8">
        <v>10156</v>
      </c>
      <c r="F3427" t="s">
        <v>8218</v>
      </c>
      <c r="G3427" t="s">
        <v>8223</v>
      </c>
      <c r="H3427" t="s">
        <v>8245</v>
      </c>
      <c r="I3427">
        <v>1410580800</v>
      </c>
      <c r="J3427">
        <v>1409336373</v>
      </c>
      <c r="K3427" t="b">
        <v>0</v>
      </c>
      <c r="L3427">
        <v>74</v>
      </c>
      <c r="M3427" t="b">
        <v>1</v>
      </c>
      <c r="N3427" t="s">
        <v>8269</v>
      </c>
      <c r="O3427">
        <f>ROUND(E3427/D3427*100,0)</f>
        <v>102</v>
      </c>
      <c r="P3427">
        <f>IFERROR(ROUND(E3427/L3427,2),0)</f>
        <v>137.24</v>
      </c>
      <c r="Q3427" s="10" t="s">
        <v>8315</v>
      </c>
      <c r="R3427" t="s">
        <v>8316</v>
      </c>
      <c r="S3427" s="15">
        <f>(((J3427/60)/60)/24)+DATE(1970,1,1)</f>
        <v>41880.76357638889</v>
      </c>
      <c r="T3427" s="16">
        <f>(((I3427/60)/60)/24)+DATE(1970,1,1)</f>
        <v>41895.166666666664</v>
      </c>
      <c r="U3427" s="19">
        <f>YEAR(S:S)</f>
        <v>2014</v>
      </c>
    </row>
    <row r="3428" spans="1:21" ht="48" x14ac:dyDescent="0.2">
      <c r="A3428">
        <v>3525</v>
      </c>
      <c r="B3428" s="3" t="s">
        <v>3524</v>
      </c>
      <c r="C3428" s="3" t="s">
        <v>7635</v>
      </c>
      <c r="D3428" s="6">
        <v>500</v>
      </c>
      <c r="E3428" s="8">
        <v>530</v>
      </c>
      <c r="F3428" t="s">
        <v>8218</v>
      </c>
      <c r="G3428" t="s">
        <v>8223</v>
      </c>
      <c r="H3428" t="s">
        <v>8245</v>
      </c>
      <c r="I3428">
        <v>1439136000</v>
      </c>
      <c r="J3428">
        <v>1438188106</v>
      </c>
      <c r="K3428" t="b">
        <v>0</v>
      </c>
      <c r="L3428">
        <v>7</v>
      </c>
      <c r="M3428" t="b">
        <v>1</v>
      </c>
      <c r="N3428" t="s">
        <v>8269</v>
      </c>
      <c r="O3428">
        <f>ROUND(E3428/D3428*100,0)</f>
        <v>106</v>
      </c>
      <c r="P3428">
        <f>IFERROR(ROUND(E3428/L3428,2),0)</f>
        <v>75.709999999999994</v>
      </c>
      <c r="Q3428" s="10" t="s">
        <v>8315</v>
      </c>
      <c r="R3428" t="s">
        <v>8316</v>
      </c>
      <c r="S3428" s="15">
        <f>(((J3428/60)/60)/24)+DATE(1970,1,1)</f>
        <v>42214.6956712963</v>
      </c>
      <c r="T3428" s="16">
        <f>(((I3428/60)/60)/24)+DATE(1970,1,1)</f>
        <v>42225.666666666672</v>
      </c>
      <c r="U3428" s="19">
        <f>YEAR(S:S)</f>
        <v>2015</v>
      </c>
    </row>
    <row r="3429" spans="1:21" ht="48" x14ac:dyDescent="0.2">
      <c r="A3429">
        <v>3526</v>
      </c>
      <c r="B3429" s="3" t="s">
        <v>3525</v>
      </c>
      <c r="C3429" s="3" t="s">
        <v>7636</v>
      </c>
      <c r="D3429" s="6">
        <v>3300</v>
      </c>
      <c r="E3429" s="8">
        <v>3366</v>
      </c>
      <c r="F3429" t="s">
        <v>8218</v>
      </c>
      <c r="G3429" t="s">
        <v>8223</v>
      </c>
      <c r="H3429" t="s">
        <v>8245</v>
      </c>
      <c r="I3429">
        <v>1461823140</v>
      </c>
      <c r="J3429">
        <v>1459411371</v>
      </c>
      <c r="K3429" t="b">
        <v>0</v>
      </c>
      <c r="L3429">
        <v>34</v>
      </c>
      <c r="M3429" t="b">
        <v>1</v>
      </c>
      <c r="N3429" t="s">
        <v>8269</v>
      </c>
      <c r="O3429">
        <f>ROUND(E3429/D3429*100,0)</f>
        <v>102</v>
      </c>
      <c r="P3429">
        <f>IFERROR(ROUND(E3429/L3429,2),0)</f>
        <v>99</v>
      </c>
      <c r="Q3429" s="10" t="s">
        <v>8315</v>
      </c>
      <c r="R3429" t="s">
        <v>8316</v>
      </c>
      <c r="S3429" s="15">
        <f>(((J3429/60)/60)/24)+DATE(1970,1,1)</f>
        <v>42460.335312499999</v>
      </c>
      <c r="T3429" s="16">
        <f>(((I3429/60)/60)/24)+DATE(1970,1,1)</f>
        <v>42488.249305555553</v>
      </c>
      <c r="U3429" s="19">
        <f>YEAR(S:S)</f>
        <v>2016</v>
      </c>
    </row>
    <row r="3430" spans="1:21" ht="48" x14ac:dyDescent="0.2">
      <c r="A3430">
        <v>3527</v>
      </c>
      <c r="B3430" s="3" t="s">
        <v>3526</v>
      </c>
      <c r="C3430" s="3" t="s">
        <v>7637</v>
      </c>
      <c r="D3430" s="6">
        <v>6000</v>
      </c>
      <c r="E3430" s="8">
        <v>7015</v>
      </c>
      <c r="F3430" t="s">
        <v>8218</v>
      </c>
      <c r="G3430" t="s">
        <v>8223</v>
      </c>
      <c r="H3430" t="s">
        <v>8245</v>
      </c>
      <c r="I3430">
        <v>1436587140</v>
      </c>
      <c r="J3430">
        <v>1434069205</v>
      </c>
      <c r="K3430" t="b">
        <v>0</v>
      </c>
      <c r="L3430">
        <v>86</v>
      </c>
      <c r="M3430" t="b">
        <v>1</v>
      </c>
      <c r="N3430" t="s">
        <v>8269</v>
      </c>
      <c r="O3430">
        <f>ROUND(E3430/D3430*100,0)</f>
        <v>117</v>
      </c>
      <c r="P3430">
        <f>IFERROR(ROUND(E3430/L3430,2),0)</f>
        <v>81.569999999999993</v>
      </c>
      <c r="Q3430" s="10" t="s">
        <v>8315</v>
      </c>
      <c r="R3430" t="s">
        <v>8316</v>
      </c>
      <c r="S3430" s="15">
        <f>(((J3430/60)/60)/24)+DATE(1970,1,1)</f>
        <v>42167.023206018523</v>
      </c>
      <c r="T3430" s="16">
        <f>(((I3430/60)/60)/24)+DATE(1970,1,1)</f>
        <v>42196.165972222225</v>
      </c>
      <c r="U3430" s="19">
        <f>YEAR(S:S)</f>
        <v>2015</v>
      </c>
    </row>
    <row r="3431" spans="1:21" ht="48" x14ac:dyDescent="0.2">
      <c r="A3431">
        <v>3528</v>
      </c>
      <c r="B3431" s="3" t="s">
        <v>3527</v>
      </c>
      <c r="C3431" s="3" t="s">
        <v>7638</v>
      </c>
      <c r="D3431" s="6">
        <v>1650</v>
      </c>
      <c r="E3431" s="8">
        <v>1669</v>
      </c>
      <c r="F3431" t="s">
        <v>8218</v>
      </c>
      <c r="G3431" t="s">
        <v>8224</v>
      </c>
      <c r="H3431" t="s">
        <v>8246</v>
      </c>
      <c r="I3431">
        <v>1484740918</v>
      </c>
      <c r="J3431">
        <v>1483012918</v>
      </c>
      <c r="K3431" t="b">
        <v>0</v>
      </c>
      <c r="L3431">
        <v>37</v>
      </c>
      <c r="M3431" t="b">
        <v>1</v>
      </c>
      <c r="N3431" t="s">
        <v>8269</v>
      </c>
      <c r="O3431">
        <f>ROUND(E3431/D3431*100,0)</f>
        <v>101</v>
      </c>
      <c r="P3431">
        <f>IFERROR(ROUND(E3431/L3431,2),0)</f>
        <v>45.11</v>
      </c>
      <c r="Q3431" s="10" t="s">
        <v>8315</v>
      </c>
      <c r="R3431" t="s">
        <v>8316</v>
      </c>
      <c r="S3431" s="15">
        <f>(((J3431/60)/60)/24)+DATE(1970,1,1)</f>
        <v>42733.50136574074</v>
      </c>
      <c r="T3431" s="16">
        <f>(((I3431/60)/60)/24)+DATE(1970,1,1)</f>
        <v>42753.50136574074</v>
      </c>
      <c r="U3431" s="19">
        <f>YEAR(S:S)</f>
        <v>2016</v>
      </c>
    </row>
    <row r="3432" spans="1:21" ht="48" x14ac:dyDescent="0.2">
      <c r="A3432">
        <v>3529</v>
      </c>
      <c r="B3432" s="3" t="s">
        <v>3528</v>
      </c>
      <c r="C3432" s="3" t="s">
        <v>7639</v>
      </c>
      <c r="D3432" s="6">
        <v>500</v>
      </c>
      <c r="E3432" s="8">
        <v>660</v>
      </c>
      <c r="F3432" t="s">
        <v>8218</v>
      </c>
      <c r="G3432" t="s">
        <v>8223</v>
      </c>
      <c r="H3432" t="s">
        <v>8245</v>
      </c>
      <c r="I3432">
        <v>1436749200</v>
      </c>
      <c r="J3432">
        <v>1434997018</v>
      </c>
      <c r="K3432" t="b">
        <v>0</v>
      </c>
      <c r="L3432">
        <v>18</v>
      </c>
      <c r="M3432" t="b">
        <v>1</v>
      </c>
      <c r="N3432" t="s">
        <v>8269</v>
      </c>
      <c r="O3432">
        <f>ROUND(E3432/D3432*100,0)</f>
        <v>132</v>
      </c>
      <c r="P3432">
        <f>IFERROR(ROUND(E3432/L3432,2),0)</f>
        <v>36.67</v>
      </c>
      <c r="Q3432" s="10" t="s">
        <v>8315</v>
      </c>
      <c r="R3432" t="s">
        <v>8316</v>
      </c>
      <c r="S3432" s="15">
        <f>(((J3432/60)/60)/24)+DATE(1970,1,1)</f>
        <v>42177.761782407411</v>
      </c>
      <c r="T3432" s="16">
        <f>(((I3432/60)/60)/24)+DATE(1970,1,1)</f>
        <v>42198.041666666672</v>
      </c>
      <c r="U3432" s="19">
        <f>YEAR(S:S)</f>
        <v>2015</v>
      </c>
    </row>
    <row r="3433" spans="1:21" ht="48" x14ac:dyDescent="0.2">
      <c r="A3433">
        <v>3530</v>
      </c>
      <c r="B3433" s="3" t="s">
        <v>3529</v>
      </c>
      <c r="C3433" s="3" t="s">
        <v>7640</v>
      </c>
      <c r="D3433" s="6">
        <v>2750</v>
      </c>
      <c r="E3433" s="8">
        <v>2750</v>
      </c>
      <c r="F3433" t="s">
        <v>8218</v>
      </c>
      <c r="G3433" t="s">
        <v>8224</v>
      </c>
      <c r="H3433" t="s">
        <v>8246</v>
      </c>
      <c r="I3433">
        <v>1460318400</v>
      </c>
      <c r="J3433">
        <v>1457881057</v>
      </c>
      <c r="K3433" t="b">
        <v>0</v>
      </c>
      <c r="L3433">
        <v>22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125</v>
      </c>
      <c r="Q3433" s="10" t="s">
        <v>8315</v>
      </c>
      <c r="R3433" t="s">
        <v>8316</v>
      </c>
      <c r="S3433" s="15">
        <f>(((J3433/60)/60)/24)+DATE(1970,1,1)</f>
        <v>42442.623344907406</v>
      </c>
      <c r="T3433" s="16">
        <f>(((I3433/60)/60)/24)+DATE(1970,1,1)</f>
        <v>42470.833333333328</v>
      </c>
      <c r="U3433" s="19">
        <f>YEAR(S:S)</f>
        <v>2016</v>
      </c>
    </row>
    <row r="3434" spans="1:21" ht="16" x14ac:dyDescent="0.2">
      <c r="A3434">
        <v>3531</v>
      </c>
      <c r="B3434" s="3" t="s">
        <v>3530</v>
      </c>
      <c r="C3434" s="3" t="s">
        <v>7641</v>
      </c>
      <c r="D3434" s="6">
        <v>1000</v>
      </c>
      <c r="E3434" s="8">
        <v>1280</v>
      </c>
      <c r="F3434" t="s">
        <v>8218</v>
      </c>
      <c r="G3434" t="s">
        <v>8223</v>
      </c>
      <c r="H3434" t="s">
        <v>8245</v>
      </c>
      <c r="I3434">
        <v>1467301334</v>
      </c>
      <c r="J3434">
        <v>1464709334</v>
      </c>
      <c r="K3434" t="b">
        <v>0</v>
      </c>
      <c r="L3434">
        <v>26</v>
      </c>
      <c r="M3434" t="b">
        <v>1</v>
      </c>
      <c r="N3434" t="s">
        <v>8269</v>
      </c>
      <c r="O3434">
        <f>ROUND(E3434/D3434*100,0)</f>
        <v>128</v>
      </c>
      <c r="P3434">
        <f>IFERROR(ROUND(E3434/L3434,2),0)</f>
        <v>49.23</v>
      </c>
      <c r="Q3434" s="10" t="s">
        <v>8315</v>
      </c>
      <c r="R3434" t="s">
        <v>8316</v>
      </c>
      <c r="S3434" s="15">
        <f>(((J3434/60)/60)/24)+DATE(1970,1,1)</f>
        <v>42521.654328703706</v>
      </c>
      <c r="T3434" s="16">
        <f>(((I3434/60)/60)/24)+DATE(1970,1,1)</f>
        <v>42551.654328703706</v>
      </c>
      <c r="U3434" s="19">
        <f>YEAR(S:S)</f>
        <v>2016</v>
      </c>
    </row>
    <row r="3435" spans="1:21" ht="48" x14ac:dyDescent="0.2">
      <c r="A3435">
        <v>3532</v>
      </c>
      <c r="B3435" s="3" t="s">
        <v>3531</v>
      </c>
      <c r="C3435" s="3" t="s">
        <v>7642</v>
      </c>
      <c r="D3435" s="6">
        <v>960</v>
      </c>
      <c r="E3435" s="8">
        <v>1142</v>
      </c>
      <c r="F3435" t="s">
        <v>8218</v>
      </c>
      <c r="G3435" t="s">
        <v>8223</v>
      </c>
      <c r="H3435" t="s">
        <v>8245</v>
      </c>
      <c r="I3435">
        <v>1411012740</v>
      </c>
      <c r="J3435">
        <v>1409667827</v>
      </c>
      <c r="K3435" t="b">
        <v>0</v>
      </c>
      <c r="L3435">
        <v>27</v>
      </c>
      <c r="M3435" t="b">
        <v>1</v>
      </c>
      <c r="N3435" t="s">
        <v>8269</v>
      </c>
      <c r="O3435">
        <f>ROUND(E3435/D3435*100,0)</f>
        <v>119</v>
      </c>
      <c r="P3435">
        <f>IFERROR(ROUND(E3435/L3435,2),0)</f>
        <v>42.3</v>
      </c>
      <c r="Q3435" s="10" t="s">
        <v>8315</v>
      </c>
      <c r="R3435" t="s">
        <v>8316</v>
      </c>
      <c r="S3435" s="15">
        <f>(((J3435/60)/60)/24)+DATE(1970,1,1)</f>
        <v>41884.599849537037</v>
      </c>
      <c r="T3435" s="16">
        <f>(((I3435/60)/60)/24)+DATE(1970,1,1)</f>
        <v>41900.165972222225</v>
      </c>
      <c r="U3435" s="19">
        <f>YEAR(S:S)</f>
        <v>2014</v>
      </c>
    </row>
    <row r="3436" spans="1:21" ht="48" x14ac:dyDescent="0.2">
      <c r="A3436">
        <v>3533</v>
      </c>
      <c r="B3436" s="3" t="s">
        <v>3532</v>
      </c>
      <c r="C3436" s="3" t="s">
        <v>7643</v>
      </c>
      <c r="D3436" s="6">
        <v>500</v>
      </c>
      <c r="E3436" s="8">
        <v>631</v>
      </c>
      <c r="F3436" t="s">
        <v>8218</v>
      </c>
      <c r="G3436" t="s">
        <v>8223</v>
      </c>
      <c r="H3436" t="s">
        <v>8245</v>
      </c>
      <c r="I3436">
        <v>1447269367</v>
      </c>
      <c r="J3436">
        <v>1444673767</v>
      </c>
      <c r="K3436" t="b">
        <v>0</v>
      </c>
      <c r="L3436">
        <v>8</v>
      </c>
      <c r="M3436" t="b">
        <v>1</v>
      </c>
      <c r="N3436" t="s">
        <v>8269</v>
      </c>
      <c r="O3436">
        <f>ROUND(E3436/D3436*100,0)</f>
        <v>126</v>
      </c>
      <c r="P3436">
        <f>IFERROR(ROUND(E3436/L3436,2),0)</f>
        <v>78.88</v>
      </c>
      <c r="Q3436" s="10" t="s">
        <v>8315</v>
      </c>
      <c r="R3436" t="s">
        <v>8316</v>
      </c>
      <c r="S3436" s="15">
        <f>(((J3436/60)/60)/24)+DATE(1970,1,1)</f>
        <v>42289.761192129634</v>
      </c>
      <c r="T3436" s="16">
        <f>(((I3436/60)/60)/24)+DATE(1970,1,1)</f>
        <v>42319.802858796291</v>
      </c>
      <c r="U3436" s="19">
        <f>YEAR(S:S)</f>
        <v>2015</v>
      </c>
    </row>
    <row r="3437" spans="1:21" ht="32" x14ac:dyDescent="0.2">
      <c r="A3437">
        <v>3534</v>
      </c>
      <c r="B3437" s="3" t="s">
        <v>3533</v>
      </c>
      <c r="C3437" s="3" t="s">
        <v>7644</v>
      </c>
      <c r="D3437" s="6">
        <v>5000</v>
      </c>
      <c r="E3437" s="8">
        <v>7810</v>
      </c>
      <c r="F3437" t="s">
        <v>8218</v>
      </c>
      <c r="G3437" t="s">
        <v>8223</v>
      </c>
      <c r="H3437" t="s">
        <v>8245</v>
      </c>
      <c r="I3437">
        <v>1443711623</v>
      </c>
      <c r="J3437">
        <v>1440687623</v>
      </c>
      <c r="K3437" t="b">
        <v>0</v>
      </c>
      <c r="L3437">
        <v>204</v>
      </c>
      <c r="M3437" t="b">
        <v>1</v>
      </c>
      <c r="N3437" t="s">
        <v>8269</v>
      </c>
      <c r="O3437">
        <f>ROUND(E3437/D3437*100,0)</f>
        <v>156</v>
      </c>
      <c r="P3437">
        <f>IFERROR(ROUND(E3437/L3437,2),0)</f>
        <v>38.28</v>
      </c>
      <c r="Q3437" s="10" t="s">
        <v>8315</v>
      </c>
      <c r="R3437" t="s">
        <v>8316</v>
      </c>
      <c r="S3437" s="15">
        <f>(((J3437/60)/60)/24)+DATE(1970,1,1)</f>
        <v>42243.6252662037</v>
      </c>
      <c r="T3437" s="16">
        <f>(((I3437/60)/60)/24)+DATE(1970,1,1)</f>
        <v>42278.6252662037</v>
      </c>
      <c r="U3437" s="19">
        <f>YEAR(S:S)</f>
        <v>2015</v>
      </c>
    </row>
    <row r="3438" spans="1:21" ht="48" x14ac:dyDescent="0.2">
      <c r="A3438">
        <v>3535</v>
      </c>
      <c r="B3438" s="3" t="s">
        <v>3534</v>
      </c>
      <c r="C3438" s="3" t="s">
        <v>7645</v>
      </c>
      <c r="D3438" s="6">
        <v>2000</v>
      </c>
      <c r="E3438" s="8">
        <v>2063</v>
      </c>
      <c r="F3438" t="s">
        <v>8218</v>
      </c>
      <c r="G3438" t="s">
        <v>8224</v>
      </c>
      <c r="H3438" t="s">
        <v>8246</v>
      </c>
      <c r="I3438">
        <v>1443808800</v>
      </c>
      <c r="J3438">
        <v>1441120910</v>
      </c>
      <c r="K3438" t="b">
        <v>0</v>
      </c>
      <c r="L3438">
        <v>46</v>
      </c>
      <c r="M3438" t="b">
        <v>1</v>
      </c>
      <c r="N3438" t="s">
        <v>8269</v>
      </c>
      <c r="O3438">
        <f>ROUND(E3438/D3438*100,0)</f>
        <v>103</v>
      </c>
      <c r="P3438">
        <f>IFERROR(ROUND(E3438/L3438,2),0)</f>
        <v>44.85</v>
      </c>
      <c r="Q3438" s="10" t="s">
        <v>8315</v>
      </c>
      <c r="R3438" t="s">
        <v>8316</v>
      </c>
      <c r="S3438" s="15">
        <f>(((J3438/60)/60)/24)+DATE(1970,1,1)</f>
        <v>42248.640162037031</v>
      </c>
      <c r="T3438" s="16">
        <f>(((I3438/60)/60)/24)+DATE(1970,1,1)</f>
        <v>42279.75</v>
      </c>
      <c r="U3438" s="19">
        <f>YEAR(S:S)</f>
        <v>2015</v>
      </c>
    </row>
    <row r="3439" spans="1:21" ht="48" x14ac:dyDescent="0.2">
      <c r="A3439">
        <v>3536</v>
      </c>
      <c r="B3439" s="3" t="s">
        <v>3535</v>
      </c>
      <c r="C3439" s="3" t="s">
        <v>7646</v>
      </c>
      <c r="D3439" s="6">
        <v>150</v>
      </c>
      <c r="E3439" s="8">
        <v>230</v>
      </c>
      <c r="F3439" t="s">
        <v>8218</v>
      </c>
      <c r="G3439" t="s">
        <v>8224</v>
      </c>
      <c r="H3439" t="s">
        <v>8246</v>
      </c>
      <c r="I3439">
        <v>1450612740</v>
      </c>
      <c r="J3439">
        <v>1448040425</v>
      </c>
      <c r="K3439" t="b">
        <v>0</v>
      </c>
      <c r="L3439">
        <v>17</v>
      </c>
      <c r="M3439" t="b">
        <v>1</v>
      </c>
      <c r="N3439" t="s">
        <v>8269</v>
      </c>
      <c r="O3439">
        <f>ROUND(E3439/D3439*100,0)</f>
        <v>153</v>
      </c>
      <c r="P3439">
        <f>IFERROR(ROUND(E3439/L3439,2),0)</f>
        <v>13.53</v>
      </c>
      <c r="Q3439" s="10" t="s">
        <v>8315</v>
      </c>
      <c r="R3439" t="s">
        <v>8316</v>
      </c>
      <c r="S3439" s="15">
        <f>(((J3439/60)/60)/24)+DATE(1970,1,1)</f>
        <v>42328.727141203708</v>
      </c>
      <c r="T3439" s="16">
        <f>(((I3439/60)/60)/24)+DATE(1970,1,1)</f>
        <v>42358.499305555553</v>
      </c>
      <c r="U3439" s="19">
        <f>YEAR(S:S)</f>
        <v>2015</v>
      </c>
    </row>
    <row r="3440" spans="1:21" ht="48" x14ac:dyDescent="0.2">
      <c r="A3440">
        <v>3537</v>
      </c>
      <c r="B3440" s="3" t="s">
        <v>3536</v>
      </c>
      <c r="C3440" s="3" t="s">
        <v>7647</v>
      </c>
      <c r="D3440" s="6">
        <v>675</v>
      </c>
      <c r="E3440" s="8">
        <v>1218</v>
      </c>
      <c r="F3440" t="s">
        <v>8218</v>
      </c>
      <c r="G3440" t="s">
        <v>8228</v>
      </c>
      <c r="H3440" t="s">
        <v>8250</v>
      </c>
      <c r="I3440">
        <v>1416211140</v>
      </c>
      <c r="J3440">
        <v>1413016216</v>
      </c>
      <c r="K3440" t="b">
        <v>0</v>
      </c>
      <c r="L3440">
        <v>28</v>
      </c>
      <c r="M3440" t="b">
        <v>1</v>
      </c>
      <c r="N3440" t="s">
        <v>8269</v>
      </c>
      <c r="O3440">
        <f>ROUND(E3440/D3440*100,0)</f>
        <v>180</v>
      </c>
      <c r="P3440">
        <f>IFERROR(ROUND(E3440/L3440,2),0)</f>
        <v>43.5</v>
      </c>
      <c r="Q3440" s="10" t="s">
        <v>8315</v>
      </c>
      <c r="R3440" t="s">
        <v>8316</v>
      </c>
      <c r="S3440" s="15">
        <f>(((J3440/60)/60)/24)+DATE(1970,1,1)</f>
        <v>41923.354351851849</v>
      </c>
      <c r="T3440" s="16">
        <f>(((I3440/60)/60)/24)+DATE(1970,1,1)</f>
        <v>41960.332638888889</v>
      </c>
      <c r="U3440" s="19">
        <f>YEAR(S:S)</f>
        <v>2014</v>
      </c>
    </row>
    <row r="3441" spans="1:21" ht="48" x14ac:dyDescent="0.2">
      <c r="A3441">
        <v>3538</v>
      </c>
      <c r="B3441" s="3" t="s">
        <v>3537</v>
      </c>
      <c r="C3441" s="3" t="s">
        <v>7648</v>
      </c>
      <c r="D3441" s="6">
        <v>2000</v>
      </c>
      <c r="E3441" s="8">
        <v>2569</v>
      </c>
      <c r="F3441" t="s">
        <v>8218</v>
      </c>
      <c r="G3441" t="s">
        <v>8224</v>
      </c>
      <c r="H3441" t="s">
        <v>8246</v>
      </c>
      <c r="I3441">
        <v>1471428340</v>
      </c>
      <c r="J3441">
        <v>1469009140</v>
      </c>
      <c r="K3441" t="b">
        <v>0</v>
      </c>
      <c r="L3441">
        <v>83</v>
      </c>
      <c r="M3441" t="b">
        <v>1</v>
      </c>
      <c r="N3441" t="s">
        <v>8269</v>
      </c>
      <c r="O3441">
        <f>ROUND(E3441/D3441*100,0)</f>
        <v>128</v>
      </c>
      <c r="P3441">
        <f>IFERROR(ROUND(E3441/L3441,2),0)</f>
        <v>30.95</v>
      </c>
      <c r="Q3441" s="10" t="s">
        <v>8315</v>
      </c>
      <c r="R3441" t="s">
        <v>8316</v>
      </c>
      <c r="S3441" s="15">
        <f>(((J3441/60)/60)/24)+DATE(1970,1,1)</f>
        <v>42571.420601851853</v>
      </c>
      <c r="T3441" s="16">
        <f>(((I3441/60)/60)/24)+DATE(1970,1,1)</f>
        <v>42599.420601851853</v>
      </c>
      <c r="U3441" s="19">
        <f>YEAR(S:S)</f>
        <v>2016</v>
      </c>
    </row>
    <row r="3442" spans="1:21" ht="48" x14ac:dyDescent="0.2">
      <c r="A3442">
        <v>3539</v>
      </c>
      <c r="B3442" s="3" t="s">
        <v>3538</v>
      </c>
      <c r="C3442" s="3" t="s">
        <v>7649</v>
      </c>
      <c r="D3442" s="6">
        <v>600</v>
      </c>
      <c r="E3442" s="8">
        <v>718</v>
      </c>
      <c r="F3442" t="s">
        <v>8218</v>
      </c>
      <c r="G3442" t="s">
        <v>8223</v>
      </c>
      <c r="H3442" t="s">
        <v>8245</v>
      </c>
      <c r="I3442">
        <v>1473358122</v>
      </c>
      <c r="J3442">
        <v>1471543722</v>
      </c>
      <c r="K3442" t="b">
        <v>0</v>
      </c>
      <c r="L3442">
        <v>13</v>
      </c>
      <c r="M3442" t="b">
        <v>1</v>
      </c>
      <c r="N3442" t="s">
        <v>8269</v>
      </c>
      <c r="O3442">
        <f>ROUND(E3442/D3442*100,0)</f>
        <v>120</v>
      </c>
      <c r="P3442">
        <f>IFERROR(ROUND(E3442/L3442,2),0)</f>
        <v>55.23</v>
      </c>
      <c r="Q3442" s="10" t="s">
        <v>8315</v>
      </c>
      <c r="R3442" t="s">
        <v>8316</v>
      </c>
      <c r="S3442" s="15">
        <f>(((J3442/60)/60)/24)+DATE(1970,1,1)</f>
        <v>42600.756041666667</v>
      </c>
      <c r="T3442" s="16">
        <f>(((I3442/60)/60)/24)+DATE(1970,1,1)</f>
        <v>42621.756041666667</v>
      </c>
      <c r="U3442" s="19">
        <f>YEAR(S:S)</f>
        <v>2016</v>
      </c>
    </row>
    <row r="3443" spans="1:21" ht="48" x14ac:dyDescent="0.2">
      <c r="A3443">
        <v>3540</v>
      </c>
      <c r="B3443" s="3" t="s">
        <v>3539</v>
      </c>
      <c r="C3443" s="3" t="s">
        <v>7650</v>
      </c>
      <c r="D3443" s="6">
        <v>300</v>
      </c>
      <c r="E3443" s="8">
        <v>369</v>
      </c>
      <c r="F3443" t="s">
        <v>8218</v>
      </c>
      <c r="G3443" t="s">
        <v>8224</v>
      </c>
      <c r="H3443" t="s">
        <v>8246</v>
      </c>
      <c r="I3443">
        <v>1466899491</v>
      </c>
      <c r="J3443">
        <v>1464307491</v>
      </c>
      <c r="K3443" t="b">
        <v>0</v>
      </c>
      <c r="L3443">
        <v>8</v>
      </c>
      <c r="M3443" t="b">
        <v>1</v>
      </c>
      <c r="N3443" t="s">
        <v>8269</v>
      </c>
      <c r="O3443">
        <f>ROUND(E3443/D3443*100,0)</f>
        <v>123</v>
      </c>
      <c r="P3443">
        <f>IFERROR(ROUND(E3443/L3443,2),0)</f>
        <v>46.13</v>
      </c>
      <c r="Q3443" s="10" t="s">
        <v>8315</v>
      </c>
      <c r="R3443" t="s">
        <v>8316</v>
      </c>
      <c r="S3443" s="15">
        <f>(((J3443/60)/60)/24)+DATE(1970,1,1)</f>
        <v>42517.003368055557</v>
      </c>
      <c r="T3443" s="16">
        <f>(((I3443/60)/60)/24)+DATE(1970,1,1)</f>
        <v>42547.003368055557</v>
      </c>
      <c r="U3443" s="19">
        <f>YEAR(S:S)</f>
        <v>2016</v>
      </c>
    </row>
    <row r="3444" spans="1:21" ht="48" x14ac:dyDescent="0.2">
      <c r="A3444">
        <v>3541</v>
      </c>
      <c r="B3444" s="3" t="s">
        <v>3540</v>
      </c>
      <c r="C3444" s="3" t="s">
        <v>7651</v>
      </c>
      <c r="D3444" s="6">
        <v>1200</v>
      </c>
      <c r="E3444" s="8">
        <v>1260</v>
      </c>
      <c r="F3444" t="s">
        <v>8218</v>
      </c>
      <c r="G3444" t="s">
        <v>8224</v>
      </c>
      <c r="H3444" t="s">
        <v>8246</v>
      </c>
      <c r="I3444">
        <v>1441042275</v>
      </c>
      <c r="J3444">
        <v>1438882275</v>
      </c>
      <c r="K3444" t="b">
        <v>0</v>
      </c>
      <c r="L3444">
        <v>32</v>
      </c>
      <c r="M3444" t="b">
        <v>1</v>
      </c>
      <c r="N3444" t="s">
        <v>8269</v>
      </c>
      <c r="O3444">
        <f>ROUND(E3444/D3444*100,0)</f>
        <v>105</v>
      </c>
      <c r="P3444">
        <f>IFERROR(ROUND(E3444/L3444,2),0)</f>
        <v>39.380000000000003</v>
      </c>
      <c r="Q3444" s="10" t="s">
        <v>8315</v>
      </c>
      <c r="R3444" t="s">
        <v>8316</v>
      </c>
      <c r="S3444" s="15">
        <f>(((J3444/60)/60)/24)+DATE(1970,1,1)</f>
        <v>42222.730034722219</v>
      </c>
      <c r="T3444" s="16">
        <f>(((I3444/60)/60)/24)+DATE(1970,1,1)</f>
        <v>42247.730034722219</v>
      </c>
      <c r="U3444" s="19">
        <f>YEAR(S:S)</f>
        <v>2015</v>
      </c>
    </row>
    <row r="3445" spans="1:21" ht="48" x14ac:dyDescent="0.2">
      <c r="A3445">
        <v>3542</v>
      </c>
      <c r="B3445" s="3" t="s">
        <v>3541</v>
      </c>
      <c r="C3445" s="3" t="s">
        <v>7652</v>
      </c>
      <c r="D3445" s="6">
        <v>5500</v>
      </c>
      <c r="E3445" s="8">
        <v>5623</v>
      </c>
      <c r="F3445" t="s">
        <v>8218</v>
      </c>
      <c r="G3445" t="s">
        <v>8223</v>
      </c>
      <c r="H3445" t="s">
        <v>8245</v>
      </c>
      <c r="I3445">
        <v>1410099822</v>
      </c>
      <c r="J3445">
        <v>1404915822</v>
      </c>
      <c r="K3445" t="b">
        <v>0</v>
      </c>
      <c r="L3445">
        <v>85</v>
      </c>
      <c r="M3445" t="b">
        <v>1</v>
      </c>
      <c r="N3445" t="s">
        <v>8269</v>
      </c>
      <c r="O3445">
        <f>ROUND(E3445/D3445*100,0)</f>
        <v>102</v>
      </c>
      <c r="P3445">
        <f>IFERROR(ROUND(E3445/L3445,2),0)</f>
        <v>66.150000000000006</v>
      </c>
      <c r="Q3445" s="10" t="s">
        <v>8315</v>
      </c>
      <c r="R3445" t="s">
        <v>8316</v>
      </c>
      <c r="S3445" s="15">
        <f>(((J3445/60)/60)/24)+DATE(1970,1,1)</f>
        <v>41829.599791666667</v>
      </c>
      <c r="T3445" s="16">
        <f>(((I3445/60)/60)/24)+DATE(1970,1,1)</f>
        <v>41889.599791666667</v>
      </c>
      <c r="U3445" s="19">
        <f>YEAR(S:S)</f>
        <v>2014</v>
      </c>
    </row>
    <row r="3446" spans="1:21" ht="48" x14ac:dyDescent="0.2">
      <c r="A3446">
        <v>3543</v>
      </c>
      <c r="B3446" s="3" t="s">
        <v>3542</v>
      </c>
      <c r="C3446" s="3" t="s">
        <v>7653</v>
      </c>
      <c r="D3446" s="6">
        <v>1500</v>
      </c>
      <c r="E3446" s="8">
        <v>1570</v>
      </c>
      <c r="F3446" t="s">
        <v>8218</v>
      </c>
      <c r="G3446" t="s">
        <v>8235</v>
      </c>
      <c r="H3446" t="s">
        <v>8248</v>
      </c>
      <c r="I3446">
        <v>1435255659</v>
      </c>
      <c r="J3446">
        <v>1432663659</v>
      </c>
      <c r="K3446" t="b">
        <v>0</v>
      </c>
      <c r="L3446">
        <v>29</v>
      </c>
      <c r="M3446" t="b">
        <v>1</v>
      </c>
      <c r="N3446" t="s">
        <v>8269</v>
      </c>
      <c r="O3446">
        <f>ROUND(E3446/D3446*100,0)</f>
        <v>105</v>
      </c>
      <c r="P3446">
        <f>IFERROR(ROUND(E3446/L3446,2),0)</f>
        <v>54.14</v>
      </c>
      <c r="Q3446" s="10" t="s">
        <v>8315</v>
      </c>
      <c r="R3446" t="s">
        <v>8316</v>
      </c>
      <c r="S3446" s="15">
        <f>(((J3446/60)/60)/24)+DATE(1970,1,1)</f>
        <v>42150.755312499998</v>
      </c>
      <c r="T3446" s="16">
        <f>(((I3446/60)/60)/24)+DATE(1970,1,1)</f>
        <v>42180.755312499998</v>
      </c>
      <c r="U3446" s="19">
        <f>YEAR(S:S)</f>
        <v>2015</v>
      </c>
    </row>
    <row r="3447" spans="1:21" ht="32" x14ac:dyDescent="0.2">
      <c r="A3447">
        <v>3544</v>
      </c>
      <c r="B3447" s="3" t="s">
        <v>3543</v>
      </c>
      <c r="C3447" s="3" t="s">
        <v>7654</v>
      </c>
      <c r="D3447" s="6">
        <v>2500</v>
      </c>
      <c r="E3447" s="8">
        <v>2500</v>
      </c>
      <c r="F3447" t="s">
        <v>8218</v>
      </c>
      <c r="G3447" t="s">
        <v>8223</v>
      </c>
      <c r="H3447" t="s">
        <v>8245</v>
      </c>
      <c r="I3447">
        <v>1425758257</v>
      </c>
      <c r="J3447">
        <v>1423166257</v>
      </c>
      <c r="K3447" t="b">
        <v>0</v>
      </c>
      <c r="L3447">
        <v>24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104.17</v>
      </c>
      <c r="Q3447" s="10" t="s">
        <v>8315</v>
      </c>
      <c r="R3447" t="s">
        <v>8316</v>
      </c>
      <c r="S3447" s="15">
        <f>(((J3447/60)/60)/24)+DATE(1970,1,1)</f>
        <v>42040.831678240742</v>
      </c>
      <c r="T3447" s="16">
        <f>(((I3447/60)/60)/24)+DATE(1970,1,1)</f>
        <v>42070.831678240742</v>
      </c>
      <c r="U3447" s="19">
        <f>YEAR(S:S)</f>
        <v>2015</v>
      </c>
    </row>
    <row r="3448" spans="1:21" ht="48" x14ac:dyDescent="0.2">
      <c r="A3448">
        <v>3545</v>
      </c>
      <c r="B3448" s="3" t="s">
        <v>3544</v>
      </c>
      <c r="C3448" s="3" t="s">
        <v>7655</v>
      </c>
      <c r="D3448" s="6">
        <v>250</v>
      </c>
      <c r="E3448" s="8">
        <v>251</v>
      </c>
      <c r="F3448" t="s">
        <v>8218</v>
      </c>
      <c r="G3448" t="s">
        <v>8223</v>
      </c>
      <c r="H3448" t="s">
        <v>8245</v>
      </c>
      <c r="I3448">
        <v>1428780159</v>
      </c>
      <c r="J3448">
        <v>1426188159</v>
      </c>
      <c r="K3448" t="b">
        <v>0</v>
      </c>
      <c r="L3448">
        <v>8</v>
      </c>
      <c r="M3448" t="b">
        <v>1</v>
      </c>
      <c r="N3448" t="s">
        <v>8269</v>
      </c>
      <c r="O3448">
        <f>ROUND(E3448/D3448*100,0)</f>
        <v>100</v>
      </c>
      <c r="P3448">
        <f>IFERROR(ROUND(E3448/L3448,2),0)</f>
        <v>31.38</v>
      </c>
      <c r="Q3448" s="10" t="s">
        <v>8315</v>
      </c>
      <c r="R3448" t="s">
        <v>8316</v>
      </c>
      <c r="S3448" s="15">
        <f>(((J3448/60)/60)/24)+DATE(1970,1,1)</f>
        <v>42075.807395833333</v>
      </c>
      <c r="T3448" s="16">
        <f>(((I3448/60)/60)/24)+DATE(1970,1,1)</f>
        <v>42105.807395833333</v>
      </c>
      <c r="U3448" s="19">
        <f>YEAR(S:S)</f>
        <v>2015</v>
      </c>
    </row>
    <row r="3449" spans="1:21" ht="48" x14ac:dyDescent="0.2">
      <c r="A3449">
        <v>3546</v>
      </c>
      <c r="B3449" s="3" t="s">
        <v>3545</v>
      </c>
      <c r="C3449" s="3" t="s">
        <v>7656</v>
      </c>
      <c r="D3449" s="6">
        <v>1100</v>
      </c>
      <c r="E3449" s="8">
        <v>1125</v>
      </c>
      <c r="F3449" t="s">
        <v>8218</v>
      </c>
      <c r="G3449" t="s">
        <v>8223</v>
      </c>
      <c r="H3449" t="s">
        <v>8245</v>
      </c>
      <c r="I3449">
        <v>1427860740</v>
      </c>
      <c r="J3449">
        <v>1426002684</v>
      </c>
      <c r="K3449" t="b">
        <v>0</v>
      </c>
      <c r="L3449">
        <v>19</v>
      </c>
      <c r="M3449" t="b">
        <v>1</v>
      </c>
      <c r="N3449" t="s">
        <v>8269</v>
      </c>
      <c r="O3449">
        <f>ROUND(E3449/D3449*100,0)</f>
        <v>102</v>
      </c>
      <c r="P3449">
        <f>IFERROR(ROUND(E3449/L3449,2),0)</f>
        <v>59.21</v>
      </c>
      <c r="Q3449" s="10" t="s">
        <v>8315</v>
      </c>
      <c r="R3449" t="s">
        <v>8316</v>
      </c>
      <c r="S3449" s="15">
        <f>(((J3449/60)/60)/24)+DATE(1970,1,1)</f>
        <v>42073.660694444443</v>
      </c>
      <c r="T3449" s="16">
        <f>(((I3449/60)/60)/24)+DATE(1970,1,1)</f>
        <v>42095.165972222225</v>
      </c>
      <c r="U3449" s="19">
        <f>YEAR(S:S)</f>
        <v>2015</v>
      </c>
    </row>
    <row r="3450" spans="1:21" ht="48" x14ac:dyDescent="0.2">
      <c r="A3450">
        <v>3547</v>
      </c>
      <c r="B3450" s="3" t="s">
        <v>3546</v>
      </c>
      <c r="C3450" s="3" t="s">
        <v>7657</v>
      </c>
      <c r="D3450" s="6">
        <v>35000</v>
      </c>
      <c r="E3450" s="8">
        <v>40043.25</v>
      </c>
      <c r="F3450" t="s">
        <v>8218</v>
      </c>
      <c r="G3450" t="s">
        <v>8223</v>
      </c>
      <c r="H3450" t="s">
        <v>8245</v>
      </c>
      <c r="I3450">
        <v>1463198340</v>
      </c>
      <c r="J3450">
        <v>1461117201</v>
      </c>
      <c r="K3450" t="b">
        <v>0</v>
      </c>
      <c r="L3450">
        <v>336</v>
      </c>
      <c r="M3450" t="b">
        <v>1</v>
      </c>
      <c r="N3450" t="s">
        <v>8269</v>
      </c>
      <c r="O3450">
        <f>ROUND(E3450/D3450*100,0)</f>
        <v>114</v>
      </c>
      <c r="P3450">
        <f>IFERROR(ROUND(E3450/L3450,2),0)</f>
        <v>119.18</v>
      </c>
      <c r="Q3450" s="10" t="s">
        <v>8315</v>
      </c>
      <c r="R3450" t="s">
        <v>8316</v>
      </c>
      <c r="S3450" s="15">
        <f>(((J3450/60)/60)/24)+DATE(1970,1,1)</f>
        <v>42480.078715277778</v>
      </c>
      <c r="T3450" s="16">
        <f>(((I3450/60)/60)/24)+DATE(1970,1,1)</f>
        <v>42504.165972222225</v>
      </c>
      <c r="U3450" s="19">
        <f>YEAR(S:S)</f>
        <v>2016</v>
      </c>
    </row>
    <row r="3451" spans="1:21" ht="48" x14ac:dyDescent="0.2">
      <c r="A3451">
        <v>3548</v>
      </c>
      <c r="B3451" s="3" t="s">
        <v>3547</v>
      </c>
      <c r="C3451" s="3" t="s">
        <v>7658</v>
      </c>
      <c r="D3451" s="6">
        <v>2100</v>
      </c>
      <c r="E3451" s="8">
        <v>2140</v>
      </c>
      <c r="F3451" t="s">
        <v>8218</v>
      </c>
      <c r="G3451" t="s">
        <v>8223</v>
      </c>
      <c r="H3451" t="s">
        <v>8245</v>
      </c>
      <c r="I3451">
        <v>1457139600</v>
      </c>
      <c r="J3451">
        <v>1455230214</v>
      </c>
      <c r="K3451" t="b">
        <v>0</v>
      </c>
      <c r="L3451">
        <v>13</v>
      </c>
      <c r="M3451" t="b">
        <v>1</v>
      </c>
      <c r="N3451" t="s">
        <v>8269</v>
      </c>
      <c r="O3451">
        <f>ROUND(E3451/D3451*100,0)</f>
        <v>102</v>
      </c>
      <c r="P3451">
        <f>IFERROR(ROUND(E3451/L3451,2),0)</f>
        <v>164.62</v>
      </c>
      <c r="Q3451" s="10" t="s">
        <v>8315</v>
      </c>
      <c r="R3451" t="s">
        <v>8316</v>
      </c>
      <c r="S3451" s="15">
        <f>(((J3451/60)/60)/24)+DATE(1970,1,1)</f>
        <v>42411.942291666666</v>
      </c>
      <c r="T3451" s="16">
        <f>(((I3451/60)/60)/24)+DATE(1970,1,1)</f>
        <v>42434.041666666672</v>
      </c>
      <c r="U3451" s="19">
        <f>YEAR(S:S)</f>
        <v>2016</v>
      </c>
    </row>
    <row r="3452" spans="1:21" ht="48" x14ac:dyDescent="0.2">
      <c r="A3452">
        <v>3549</v>
      </c>
      <c r="B3452" s="3" t="s">
        <v>3548</v>
      </c>
      <c r="C3452" s="3" t="s">
        <v>7659</v>
      </c>
      <c r="D3452" s="6">
        <v>1000</v>
      </c>
      <c r="E3452" s="8">
        <v>1020</v>
      </c>
      <c r="F3452" t="s">
        <v>8218</v>
      </c>
      <c r="G3452" t="s">
        <v>8224</v>
      </c>
      <c r="H3452" t="s">
        <v>8246</v>
      </c>
      <c r="I3452">
        <v>1441358873</v>
      </c>
      <c r="J3452">
        <v>1438939673</v>
      </c>
      <c r="K3452" t="b">
        <v>0</v>
      </c>
      <c r="L3452">
        <v>42</v>
      </c>
      <c r="M3452" t="b">
        <v>1</v>
      </c>
      <c r="N3452" t="s">
        <v>8269</v>
      </c>
      <c r="O3452">
        <f>ROUND(E3452/D3452*100,0)</f>
        <v>102</v>
      </c>
      <c r="P3452">
        <f>IFERROR(ROUND(E3452/L3452,2),0)</f>
        <v>24.29</v>
      </c>
      <c r="Q3452" s="10" t="s">
        <v>8315</v>
      </c>
      <c r="R3452" t="s">
        <v>8316</v>
      </c>
      <c r="S3452" s="15">
        <f>(((J3452/60)/60)/24)+DATE(1970,1,1)</f>
        <v>42223.394363425927</v>
      </c>
      <c r="T3452" s="16">
        <f>(((I3452/60)/60)/24)+DATE(1970,1,1)</f>
        <v>42251.394363425927</v>
      </c>
      <c r="U3452" s="19">
        <f>YEAR(S:S)</f>
        <v>2015</v>
      </c>
    </row>
    <row r="3453" spans="1:21" ht="48" x14ac:dyDescent="0.2">
      <c r="A3453">
        <v>3550</v>
      </c>
      <c r="B3453" s="3" t="s">
        <v>3549</v>
      </c>
      <c r="C3453" s="3" t="s">
        <v>7660</v>
      </c>
      <c r="D3453" s="6">
        <v>2500</v>
      </c>
      <c r="E3453" s="8">
        <v>2620</v>
      </c>
      <c r="F3453" t="s">
        <v>8218</v>
      </c>
      <c r="G3453" t="s">
        <v>8224</v>
      </c>
      <c r="H3453" t="s">
        <v>8246</v>
      </c>
      <c r="I3453">
        <v>1462224398</v>
      </c>
      <c r="J3453">
        <v>1459632398</v>
      </c>
      <c r="K3453" t="b">
        <v>0</v>
      </c>
      <c r="L3453">
        <v>64</v>
      </c>
      <c r="M3453" t="b">
        <v>1</v>
      </c>
      <c r="N3453" t="s">
        <v>8269</v>
      </c>
      <c r="O3453">
        <f>ROUND(E3453/D3453*100,0)</f>
        <v>105</v>
      </c>
      <c r="P3453">
        <f>IFERROR(ROUND(E3453/L3453,2),0)</f>
        <v>40.94</v>
      </c>
      <c r="Q3453" s="10" t="s">
        <v>8315</v>
      </c>
      <c r="R3453" t="s">
        <v>8316</v>
      </c>
      <c r="S3453" s="15">
        <f>(((J3453/60)/60)/24)+DATE(1970,1,1)</f>
        <v>42462.893495370372</v>
      </c>
      <c r="T3453" s="16">
        <f>(((I3453/60)/60)/24)+DATE(1970,1,1)</f>
        <v>42492.893495370372</v>
      </c>
      <c r="U3453" s="19">
        <f>YEAR(S:S)</f>
        <v>2016</v>
      </c>
    </row>
    <row r="3454" spans="1:21" ht="48" x14ac:dyDescent="0.2">
      <c r="A3454">
        <v>3551</v>
      </c>
      <c r="B3454" s="3" t="s">
        <v>3550</v>
      </c>
      <c r="C3454" s="3" t="s">
        <v>7661</v>
      </c>
      <c r="D3454" s="6">
        <v>1500</v>
      </c>
      <c r="E3454" s="8">
        <v>1527.5</v>
      </c>
      <c r="F3454" t="s">
        <v>8218</v>
      </c>
      <c r="G3454" t="s">
        <v>8223</v>
      </c>
      <c r="H3454" t="s">
        <v>8245</v>
      </c>
      <c r="I3454">
        <v>1400796420</v>
      </c>
      <c r="J3454">
        <v>1398342170</v>
      </c>
      <c r="K3454" t="b">
        <v>0</v>
      </c>
      <c r="L3454">
        <v>25</v>
      </c>
      <c r="M3454" t="b">
        <v>1</v>
      </c>
      <c r="N3454" t="s">
        <v>8269</v>
      </c>
      <c r="O3454">
        <f>ROUND(E3454/D3454*100,0)</f>
        <v>102</v>
      </c>
      <c r="P3454">
        <f>IFERROR(ROUND(E3454/L3454,2),0)</f>
        <v>61.1</v>
      </c>
      <c r="Q3454" s="10" t="s">
        <v>8315</v>
      </c>
      <c r="R3454" t="s">
        <v>8316</v>
      </c>
      <c r="S3454" s="15">
        <f>(((J3454/60)/60)/24)+DATE(1970,1,1)</f>
        <v>41753.515856481477</v>
      </c>
      <c r="T3454" s="16">
        <f>(((I3454/60)/60)/24)+DATE(1970,1,1)</f>
        <v>41781.921527777777</v>
      </c>
      <c r="U3454" s="19">
        <f>YEAR(S:S)</f>
        <v>2014</v>
      </c>
    </row>
    <row r="3455" spans="1:21" ht="48" x14ac:dyDescent="0.2">
      <c r="A3455">
        <v>3552</v>
      </c>
      <c r="B3455" s="3" t="s">
        <v>3551</v>
      </c>
      <c r="C3455" s="3" t="s">
        <v>7662</v>
      </c>
      <c r="D3455" s="6">
        <v>773</v>
      </c>
      <c r="E3455" s="8">
        <v>773</v>
      </c>
      <c r="F3455" t="s">
        <v>8218</v>
      </c>
      <c r="G3455" t="s">
        <v>8224</v>
      </c>
      <c r="H3455" t="s">
        <v>8246</v>
      </c>
      <c r="I3455">
        <v>1403964324</v>
      </c>
      <c r="J3455">
        <v>1401372324</v>
      </c>
      <c r="K3455" t="b">
        <v>0</v>
      </c>
      <c r="L3455">
        <v>20</v>
      </c>
      <c r="M3455" t="b">
        <v>1</v>
      </c>
      <c r="N3455" t="s">
        <v>8269</v>
      </c>
      <c r="O3455">
        <f>ROUND(E3455/D3455*100,0)</f>
        <v>100</v>
      </c>
      <c r="P3455">
        <f>IFERROR(ROUND(E3455/L3455,2),0)</f>
        <v>38.65</v>
      </c>
      <c r="Q3455" s="10" t="s">
        <v>8315</v>
      </c>
      <c r="R3455" t="s">
        <v>8316</v>
      </c>
      <c r="S3455" s="15">
        <f>(((J3455/60)/60)/24)+DATE(1970,1,1)</f>
        <v>41788.587083333332</v>
      </c>
      <c r="T3455" s="16">
        <f>(((I3455/60)/60)/24)+DATE(1970,1,1)</f>
        <v>41818.587083333332</v>
      </c>
      <c r="U3455" s="19">
        <f>YEAR(S:S)</f>
        <v>2014</v>
      </c>
    </row>
    <row r="3456" spans="1:21" ht="48" x14ac:dyDescent="0.2">
      <c r="A3456">
        <v>3553</v>
      </c>
      <c r="B3456" s="3" t="s">
        <v>3552</v>
      </c>
      <c r="C3456" s="3" t="s">
        <v>7663</v>
      </c>
      <c r="D3456" s="6">
        <v>5500</v>
      </c>
      <c r="E3456" s="8">
        <v>5845</v>
      </c>
      <c r="F3456" t="s">
        <v>8218</v>
      </c>
      <c r="G3456" t="s">
        <v>8223</v>
      </c>
      <c r="H3456" t="s">
        <v>8245</v>
      </c>
      <c r="I3456">
        <v>1439337600</v>
      </c>
      <c r="J3456">
        <v>1436575280</v>
      </c>
      <c r="K3456" t="b">
        <v>0</v>
      </c>
      <c r="L3456">
        <v>104</v>
      </c>
      <c r="M3456" t="b">
        <v>1</v>
      </c>
      <c r="N3456" t="s">
        <v>8269</v>
      </c>
      <c r="O3456">
        <f>ROUND(E3456/D3456*100,0)</f>
        <v>106</v>
      </c>
      <c r="P3456">
        <f>IFERROR(ROUND(E3456/L3456,2),0)</f>
        <v>56.2</v>
      </c>
      <c r="Q3456" s="10" t="s">
        <v>8315</v>
      </c>
      <c r="R3456" t="s">
        <v>8316</v>
      </c>
      <c r="S3456" s="15">
        <f>(((J3456/60)/60)/24)+DATE(1970,1,1)</f>
        <v>42196.028703703705</v>
      </c>
      <c r="T3456" s="16">
        <f>(((I3456/60)/60)/24)+DATE(1970,1,1)</f>
        <v>42228</v>
      </c>
      <c r="U3456" s="19">
        <f>YEAR(S:S)</f>
        <v>2015</v>
      </c>
    </row>
    <row r="3457" spans="1:21" ht="48" x14ac:dyDescent="0.2">
      <c r="A3457">
        <v>3554</v>
      </c>
      <c r="B3457" s="3" t="s">
        <v>3553</v>
      </c>
      <c r="C3457" s="3" t="s">
        <v>7664</v>
      </c>
      <c r="D3457" s="6">
        <v>5000</v>
      </c>
      <c r="E3457" s="8">
        <v>5671.11</v>
      </c>
      <c r="F3457" t="s">
        <v>8218</v>
      </c>
      <c r="G3457" t="s">
        <v>8223</v>
      </c>
      <c r="H3457" t="s">
        <v>8245</v>
      </c>
      <c r="I3457">
        <v>1423674000</v>
      </c>
      <c r="J3457">
        <v>1421025159</v>
      </c>
      <c r="K3457" t="b">
        <v>0</v>
      </c>
      <c r="L3457">
        <v>53</v>
      </c>
      <c r="M3457" t="b">
        <v>1</v>
      </c>
      <c r="N3457" t="s">
        <v>8269</v>
      </c>
      <c r="O3457">
        <f>ROUND(E3457/D3457*100,0)</f>
        <v>113</v>
      </c>
      <c r="P3457">
        <f>IFERROR(ROUND(E3457/L3457,2),0)</f>
        <v>107</v>
      </c>
      <c r="Q3457" s="10" t="s">
        <v>8315</v>
      </c>
      <c r="R3457" t="s">
        <v>8316</v>
      </c>
      <c r="S3457" s="15">
        <f>(((J3457/60)/60)/24)+DATE(1970,1,1)</f>
        <v>42016.050451388888</v>
      </c>
      <c r="T3457" s="16">
        <f>(((I3457/60)/60)/24)+DATE(1970,1,1)</f>
        <v>42046.708333333328</v>
      </c>
      <c r="U3457" s="19">
        <f>YEAR(S:S)</f>
        <v>2015</v>
      </c>
    </row>
    <row r="3458" spans="1:21" ht="48" x14ac:dyDescent="0.2">
      <c r="A3458">
        <v>3555</v>
      </c>
      <c r="B3458" s="3" t="s">
        <v>3554</v>
      </c>
      <c r="C3458" s="3" t="s">
        <v>7665</v>
      </c>
      <c r="D3458" s="6">
        <v>2400</v>
      </c>
      <c r="E3458" s="8">
        <v>2400</v>
      </c>
      <c r="F3458" t="s">
        <v>8218</v>
      </c>
      <c r="G3458" t="s">
        <v>8236</v>
      </c>
      <c r="H3458" t="s">
        <v>8248</v>
      </c>
      <c r="I3458">
        <v>1479382594</v>
      </c>
      <c r="J3458">
        <v>1476786994</v>
      </c>
      <c r="K3458" t="b">
        <v>0</v>
      </c>
      <c r="L3458">
        <v>14</v>
      </c>
      <c r="M3458" t="b">
        <v>1</v>
      </c>
      <c r="N3458" t="s">
        <v>8269</v>
      </c>
      <c r="O3458">
        <f>ROUND(E3458/D3458*100,0)</f>
        <v>100</v>
      </c>
      <c r="P3458">
        <f>IFERROR(ROUND(E3458/L3458,2),0)</f>
        <v>171.43</v>
      </c>
      <c r="Q3458" s="10" t="s">
        <v>8315</v>
      </c>
      <c r="R3458" t="s">
        <v>8316</v>
      </c>
      <c r="S3458" s="15">
        <f>(((J3458/60)/60)/24)+DATE(1970,1,1)</f>
        <v>42661.442060185189</v>
      </c>
      <c r="T3458" s="16">
        <f>(((I3458/60)/60)/24)+DATE(1970,1,1)</f>
        <v>42691.483726851846</v>
      </c>
      <c r="U3458" s="19">
        <f>YEAR(S:S)</f>
        <v>2016</v>
      </c>
    </row>
    <row r="3459" spans="1:21" ht="48" x14ac:dyDescent="0.2">
      <c r="A3459">
        <v>3556</v>
      </c>
      <c r="B3459" s="3" t="s">
        <v>3555</v>
      </c>
      <c r="C3459" s="3" t="s">
        <v>7666</v>
      </c>
      <c r="D3459" s="6">
        <v>2200</v>
      </c>
      <c r="E3459" s="8">
        <v>2210</v>
      </c>
      <c r="F3459" t="s">
        <v>8218</v>
      </c>
      <c r="G3459" t="s">
        <v>8224</v>
      </c>
      <c r="H3459" t="s">
        <v>8246</v>
      </c>
      <c r="I3459">
        <v>1408289724</v>
      </c>
      <c r="J3459">
        <v>1403105724</v>
      </c>
      <c r="K3459" t="b">
        <v>0</v>
      </c>
      <c r="L3459">
        <v>20</v>
      </c>
      <c r="M3459" t="b">
        <v>1</v>
      </c>
      <c r="N3459" t="s">
        <v>8269</v>
      </c>
      <c r="O3459">
        <f>ROUND(E3459/D3459*100,0)</f>
        <v>100</v>
      </c>
      <c r="P3459">
        <f>IFERROR(ROUND(E3459/L3459,2),0)</f>
        <v>110.5</v>
      </c>
      <c r="Q3459" s="10" t="s">
        <v>8315</v>
      </c>
      <c r="R3459" t="s">
        <v>8316</v>
      </c>
      <c r="S3459" s="15">
        <f>(((J3459/60)/60)/24)+DATE(1970,1,1)</f>
        <v>41808.649583333332</v>
      </c>
      <c r="T3459" s="16">
        <f>(((I3459/60)/60)/24)+DATE(1970,1,1)</f>
        <v>41868.649583333332</v>
      </c>
      <c r="U3459" s="19">
        <f>YEAR(S:S)</f>
        <v>2014</v>
      </c>
    </row>
    <row r="3460" spans="1:21" ht="48" x14ac:dyDescent="0.2">
      <c r="A3460">
        <v>3557</v>
      </c>
      <c r="B3460" s="3" t="s">
        <v>3556</v>
      </c>
      <c r="C3460" s="3" t="s">
        <v>7667</v>
      </c>
      <c r="D3460" s="6">
        <v>100000</v>
      </c>
      <c r="E3460" s="8">
        <v>100036</v>
      </c>
      <c r="F3460" t="s">
        <v>8218</v>
      </c>
      <c r="G3460" t="s">
        <v>8223</v>
      </c>
      <c r="H3460" t="s">
        <v>8245</v>
      </c>
      <c r="I3460">
        <v>1399271911</v>
      </c>
      <c r="J3460">
        <v>1396334311</v>
      </c>
      <c r="K3460" t="b">
        <v>0</v>
      </c>
      <c r="L3460">
        <v>558</v>
      </c>
      <c r="M3460" t="b">
        <v>1</v>
      </c>
      <c r="N3460" t="s">
        <v>8269</v>
      </c>
      <c r="O3460">
        <f>ROUND(E3460/D3460*100,0)</f>
        <v>100</v>
      </c>
      <c r="P3460">
        <f>IFERROR(ROUND(E3460/L3460,2),0)</f>
        <v>179.28</v>
      </c>
      <c r="Q3460" s="10" t="s">
        <v>8315</v>
      </c>
      <c r="R3460" t="s">
        <v>8316</v>
      </c>
      <c r="S3460" s="15">
        <f>(((J3460/60)/60)/24)+DATE(1970,1,1)</f>
        <v>41730.276747685188</v>
      </c>
      <c r="T3460" s="16">
        <f>(((I3460/60)/60)/24)+DATE(1970,1,1)</f>
        <v>41764.276747685188</v>
      </c>
      <c r="U3460" s="19">
        <f>YEAR(S:S)</f>
        <v>2014</v>
      </c>
    </row>
    <row r="3461" spans="1:21" ht="48" x14ac:dyDescent="0.2">
      <c r="A3461">
        <v>3558</v>
      </c>
      <c r="B3461" s="3" t="s">
        <v>3557</v>
      </c>
      <c r="C3461" s="3" t="s">
        <v>7668</v>
      </c>
      <c r="D3461" s="6">
        <v>350</v>
      </c>
      <c r="E3461" s="8">
        <v>504</v>
      </c>
      <c r="F3461" t="s">
        <v>8218</v>
      </c>
      <c r="G3461" t="s">
        <v>8224</v>
      </c>
      <c r="H3461" t="s">
        <v>8246</v>
      </c>
      <c r="I3461">
        <v>1435352400</v>
      </c>
      <c r="J3461">
        <v>1431718575</v>
      </c>
      <c r="K3461" t="b">
        <v>0</v>
      </c>
      <c r="L3461">
        <v>22</v>
      </c>
      <c r="M3461" t="b">
        <v>1</v>
      </c>
      <c r="N3461" t="s">
        <v>8269</v>
      </c>
      <c r="O3461">
        <f>ROUND(E3461/D3461*100,0)</f>
        <v>144</v>
      </c>
      <c r="P3461">
        <f>IFERROR(ROUND(E3461/L3461,2),0)</f>
        <v>22.91</v>
      </c>
      <c r="Q3461" s="10" t="s">
        <v>8315</v>
      </c>
      <c r="R3461" t="s">
        <v>8316</v>
      </c>
      <c r="S3461" s="15">
        <f>(((J3461/60)/60)/24)+DATE(1970,1,1)</f>
        <v>42139.816840277781</v>
      </c>
      <c r="T3461" s="16">
        <f>(((I3461/60)/60)/24)+DATE(1970,1,1)</f>
        <v>42181.875</v>
      </c>
      <c r="U3461" s="19">
        <f>YEAR(S:S)</f>
        <v>2015</v>
      </c>
    </row>
    <row r="3462" spans="1:21" ht="48" x14ac:dyDescent="0.2">
      <c r="A3462">
        <v>3559</v>
      </c>
      <c r="B3462" s="3" t="s">
        <v>3558</v>
      </c>
      <c r="C3462" s="3" t="s">
        <v>7669</v>
      </c>
      <c r="D3462" s="6">
        <v>1000</v>
      </c>
      <c r="E3462" s="8">
        <v>1035</v>
      </c>
      <c r="F3462" t="s">
        <v>8218</v>
      </c>
      <c r="G3462" t="s">
        <v>8225</v>
      </c>
      <c r="H3462" t="s">
        <v>8247</v>
      </c>
      <c r="I3462">
        <v>1438333080</v>
      </c>
      <c r="J3462">
        <v>1436408308</v>
      </c>
      <c r="K3462" t="b">
        <v>0</v>
      </c>
      <c r="L3462">
        <v>24</v>
      </c>
      <c r="M3462" t="b">
        <v>1</v>
      </c>
      <c r="N3462" t="s">
        <v>8269</v>
      </c>
      <c r="O3462">
        <f>ROUND(E3462/D3462*100,0)</f>
        <v>104</v>
      </c>
      <c r="P3462">
        <f>IFERROR(ROUND(E3462/L3462,2),0)</f>
        <v>43.13</v>
      </c>
      <c r="Q3462" s="10" t="s">
        <v>8315</v>
      </c>
      <c r="R3462" t="s">
        <v>8316</v>
      </c>
      <c r="S3462" s="15">
        <f>(((J3462/60)/60)/24)+DATE(1970,1,1)</f>
        <v>42194.096157407403</v>
      </c>
      <c r="T3462" s="16">
        <f>(((I3462/60)/60)/24)+DATE(1970,1,1)</f>
        <v>42216.373611111107</v>
      </c>
      <c r="U3462" s="19">
        <f>YEAR(S:S)</f>
        <v>2015</v>
      </c>
    </row>
    <row r="3463" spans="1:21" ht="48" x14ac:dyDescent="0.2">
      <c r="A3463">
        <v>3560</v>
      </c>
      <c r="B3463" s="3" t="s">
        <v>3559</v>
      </c>
      <c r="C3463" s="3" t="s">
        <v>7670</v>
      </c>
      <c r="D3463" s="6">
        <v>3200</v>
      </c>
      <c r="E3463" s="8">
        <v>3470</v>
      </c>
      <c r="F3463" t="s">
        <v>8218</v>
      </c>
      <c r="G3463" t="s">
        <v>8228</v>
      </c>
      <c r="H3463" t="s">
        <v>8250</v>
      </c>
      <c r="I3463">
        <v>1432694700</v>
      </c>
      <c r="J3463">
        <v>1429651266</v>
      </c>
      <c r="K3463" t="b">
        <v>0</v>
      </c>
      <c r="L3463">
        <v>74</v>
      </c>
      <c r="M3463" t="b">
        <v>1</v>
      </c>
      <c r="N3463" t="s">
        <v>8269</v>
      </c>
      <c r="O3463">
        <f>ROUND(E3463/D3463*100,0)</f>
        <v>108</v>
      </c>
      <c r="P3463">
        <f>IFERROR(ROUND(E3463/L3463,2),0)</f>
        <v>46.89</v>
      </c>
      <c r="Q3463" s="10" t="s">
        <v>8315</v>
      </c>
      <c r="R3463" t="s">
        <v>8316</v>
      </c>
      <c r="S3463" s="15">
        <f>(((J3463/60)/60)/24)+DATE(1970,1,1)</f>
        <v>42115.889652777783</v>
      </c>
      <c r="T3463" s="16">
        <f>(((I3463/60)/60)/24)+DATE(1970,1,1)</f>
        <v>42151.114583333328</v>
      </c>
      <c r="U3463" s="19">
        <f>YEAR(S:S)</f>
        <v>2015</v>
      </c>
    </row>
    <row r="3464" spans="1:21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>ROUND(E3464/D3464*100,0)</f>
        <v>102</v>
      </c>
      <c r="P3464">
        <f>IFERROR(ROUND(E3464/L3464,2),0)</f>
        <v>47.41</v>
      </c>
      <c r="Q3464" s="10" t="s">
        <v>8315</v>
      </c>
      <c r="R3464" t="s">
        <v>8316</v>
      </c>
      <c r="S3464" s="15">
        <f>(((J3464/60)/60)/24)+DATE(1970,1,1)</f>
        <v>42203.680300925931</v>
      </c>
      <c r="T3464" s="16">
        <f>(((I3464/60)/60)/24)+DATE(1970,1,1)</f>
        <v>42221.774999999994</v>
      </c>
      <c r="U3464" s="19">
        <f>YEAR(S:S)</f>
        <v>2015</v>
      </c>
    </row>
    <row r="3465" spans="1:21" ht="48" x14ac:dyDescent="0.2">
      <c r="A3465">
        <v>3562</v>
      </c>
      <c r="B3465" s="3" t="s">
        <v>3561</v>
      </c>
      <c r="C3465" s="3" t="s">
        <v>7672</v>
      </c>
      <c r="D3465" s="6">
        <v>315</v>
      </c>
      <c r="E3465" s="8">
        <v>469</v>
      </c>
      <c r="F3465" t="s">
        <v>8218</v>
      </c>
      <c r="G3465" t="s">
        <v>8224</v>
      </c>
      <c r="H3465" t="s">
        <v>8246</v>
      </c>
      <c r="I3465">
        <v>1457906400</v>
      </c>
      <c r="J3465">
        <v>1457115427</v>
      </c>
      <c r="K3465" t="b">
        <v>0</v>
      </c>
      <c r="L3465">
        <v>31</v>
      </c>
      <c r="M3465" t="b">
        <v>1</v>
      </c>
      <c r="N3465" t="s">
        <v>8269</v>
      </c>
      <c r="O3465">
        <f>ROUND(E3465/D3465*100,0)</f>
        <v>149</v>
      </c>
      <c r="P3465">
        <f>IFERROR(ROUND(E3465/L3465,2),0)</f>
        <v>15.13</v>
      </c>
      <c r="Q3465" s="10" t="s">
        <v>8315</v>
      </c>
      <c r="R3465" t="s">
        <v>8316</v>
      </c>
      <c r="S3465" s="15">
        <f>(((J3465/60)/60)/24)+DATE(1970,1,1)</f>
        <v>42433.761886574073</v>
      </c>
      <c r="T3465" s="16">
        <f>(((I3465/60)/60)/24)+DATE(1970,1,1)</f>
        <v>42442.916666666672</v>
      </c>
      <c r="U3465" s="19">
        <f>YEAR(S:S)</f>
        <v>2016</v>
      </c>
    </row>
    <row r="3466" spans="1:21" ht="48" x14ac:dyDescent="0.2">
      <c r="A3466">
        <v>3563</v>
      </c>
      <c r="B3466" s="3" t="s">
        <v>3562</v>
      </c>
      <c r="C3466" s="3" t="s">
        <v>7673</v>
      </c>
      <c r="D3466" s="6">
        <v>500</v>
      </c>
      <c r="E3466" s="8">
        <v>527.45000000000005</v>
      </c>
      <c r="F3466" t="s">
        <v>8218</v>
      </c>
      <c r="G3466" t="s">
        <v>8224</v>
      </c>
      <c r="H3466" t="s">
        <v>8246</v>
      </c>
      <c r="I3466">
        <v>1470078000</v>
      </c>
      <c r="J3466">
        <v>1467648456</v>
      </c>
      <c r="K3466" t="b">
        <v>0</v>
      </c>
      <c r="L3466">
        <v>25</v>
      </c>
      <c r="M3466" t="b">
        <v>1</v>
      </c>
      <c r="N3466" t="s">
        <v>8269</v>
      </c>
      <c r="O3466">
        <f>ROUND(E3466/D3466*100,0)</f>
        <v>105</v>
      </c>
      <c r="P3466">
        <f>IFERROR(ROUND(E3466/L3466,2),0)</f>
        <v>21.1</v>
      </c>
      <c r="Q3466" s="10" t="s">
        <v>8315</v>
      </c>
      <c r="R3466" t="s">
        <v>8316</v>
      </c>
      <c r="S3466" s="15">
        <f>(((J3466/60)/60)/24)+DATE(1970,1,1)</f>
        <v>42555.671944444446</v>
      </c>
      <c r="T3466" s="16">
        <f>(((I3466/60)/60)/24)+DATE(1970,1,1)</f>
        <v>42583.791666666672</v>
      </c>
      <c r="U3466" s="19">
        <f>YEAR(S:S)</f>
        <v>2016</v>
      </c>
    </row>
    <row r="3467" spans="1:21" ht="32" x14ac:dyDescent="0.2">
      <c r="A3467">
        <v>3564</v>
      </c>
      <c r="B3467" s="3" t="s">
        <v>3563</v>
      </c>
      <c r="C3467" s="3" t="s">
        <v>7674</v>
      </c>
      <c r="D3467" s="6">
        <v>1000</v>
      </c>
      <c r="E3467" s="8">
        <v>1005</v>
      </c>
      <c r="F3467" t="s">
        <v>8218</v>
      </c>
      <c r="G3467" t="s">
        <v>8224</v>
      </c>
      <c r="H3467" t="s">
        <v>8246</v>
      </c>
      <c r="I3467">
        <v>1444060800</v>
      </c>
      <c r="J3467">
        <v>1440082649</v>
      </c>
      <c r="K3467" t="b">
        <v>0</v>
      </c>
      <c r="L3467">
        <v>17</v>
      </c>
      <c r="M3467" t="b">
        <v>1</v>
      </c>
      <c r="N3467" t="s">
        <v>8269</v>
      </c>
      <c r="O3467">
        <f>ROUND(E3467/D3467*100,0)</f>
        <v>101</v>
      </c>
      <c r="P3467">
        <f>IFERROR(ROUND(E3467/L3467,2),0)</f>
        <v>59.12</v>
      </c>
      <c r="Q3467" s="10" t="s">
        <v>8315</v>
      </c>
      <c r="R3467" t="s">
        <v>8316</v>
      </c>
      <c r="S3467" s="15">
        <f>(((J3467/60)/60)/24)+DATE(1970,1,1)</f>
        <v>42236.623252314821</v>
      </c>
      <c r="T3467" s="16">
        <f>(((I3467/60)/60)/24)+DATE(1970,1,1)</f>
        <v>42282.666666666672</v>
      </c>
      <c r="U3467" s="19">
        <f>YEAR(S:S)</f>
        <v>2015</v>
      </c>
    </row>
    <row r="3468" spans="1:21" ht="48" x14ac:dyDescent="0.2">
      <c r="A3468">
        <v>3565</v>
      </c>
      <c r="B3468" s="3" t="s">
        <v>3564</v>
      </c>
      <c r="C3468" s="3" t="s">
        <v>7675</v>
      </c>
      <c r="D3468" s="6">
        <v>900</v>
      </c>
      <c r="E3468" s="8">
        <v>1175</v>
      </c>
      <c r="F3468" t="s">
        <v>8218</v>
      </c>
      <c r="G3468" t="s">
        <v>8223</v>
      </c>
      <c r="H3468" t="s">
        <v>8245</v>
      </c>
      <c r="I3468">
        <v>1420048208</v>
      </c>
      <c r="J3468">
        <v>1417456208</v>
      </c>
      <c r="K3468" t="b">
        <v>0</v>
      </c>
      <c r="L3468">
        <v>12</v>
      </c>
      <c r="M3468" t="b">
        <v>1</v>
      </c>
      <c r="N3468" t="s">
        <v>8269</v>
      </c>
      <c r="O3468">
        <f>ROUND(E3468/D3468*100,0)</f>
        <v>131</v>
      </c>
      <c r="P3468">
        <f>IFERROR(ROUND(E3468/L3468,2),0)</f>
        <v>97.92</v>
      </c>
      <c r="Q3468" s="10" t="s">
        <v>8315</v>
      </c>
      <c r="R3468" t="s">
        <v>8316</v>
      </c>
      <c r="S3468" s="15">
        <f>(((J3468/60)/60)/24)+DATE(1970,1,1)</f>
        <v>41974.743148148147</v>
      </c>
      <c r="T3468" s="16">
        <f>(((I3468/60)/60)/24)+DATE(1970,1,1)</f>
        <v>42004.743148148147</v>
      </c>
      <c r="U3468" s="19">
        <f>YEAR(S:S)</f>
        <v>2014</v>
      </c>
    </row>
    <row r="3469" spans="1:21" ht="48" x14ac:dyDescent="0.2">
      <c r="A3469">
        <v>3566</v>
      </c>
      <c r="B3469" s="3" t="s">
        <v>3565</v>
      </c>
      <c r="C3469" s="3" t="s">
        <v>7676</v>
      </c>
      <c r="D3469" s="6">
        <v>2000</v>
      </c>
      <c r="E3469" s="8">
        <v>2095</v>
      </c>
      <c r="F3469" t="s">
        <v>8218</v>
      </c>
      <c r="G3469" t="s">
        <v>8224</v>
      </c>
      <c r="H3469" t="s">
        <v>8246</v>
      </c>
      <c r="I3469">
        <v>1422015083</v>
      </c>
      <c r="J3469">
        <v>1419423083</v>
      </c>
      <c r="K3469" t="b">
        <v>0</v>
      </c>
      <c r="L3469">
        <v>38</v>
      </c>
      <c r="M3469" t="b">
        <v>1</v>
      </c>
      <c r="N3469" t="s">
        <v>8269</v>
      </c>
      <c r="O3469">
        <f>ROUND(E3469/D3469*100,0)</f>
        <v>105</v>
      </c>
      <c r="P3469">
        <f>IFERROR(ROUND(E3469/L3469,2),0)</f>
        <v>55.13</v>
      </c>
      <c r="Q3469" s="10" t="s">
        <v>8315</v>
      </c>
      <c r="R3469" t="s">
        <v>8316</v>
      </c>
      <c r="S3469" s="15">
        <f>(((J3469/60)/60)/24)+DATE(1970,1,1)</f>
        <v>41997.507905092592</v>
      </c>
      <c r="T3469" s="16">
        <f>(((I3469/60)/60)/24)+DATE(1970,1,1)</f>
        <v>42027.507905092592</v>
      </c>
      <c r="U3469" s="19">
        <f>YEAR(S:S)</f>
        <v>2014</v>
      </c>
    </row>
    <row r="3470" spans="1:21" ht="48" x14ac:dyDescent="0.2">
      <c r="A3470">
        <v>3567</v>
      </c>
      <c r="B3470" s="3" t="s">
        <v>3566</v>
      </c>
      <c r="C3470" s="3" t="s">
        <v>7677</v>
      </c>
      <c r="D3470" s="6">
        <v>1000</v>
      </c>
      <c r="E3470" s="8">
        <v>1088</v>
      </c>
      <c r="F3470" t="s">
        <v>8218</v>
      </c>
      <c r="G3470" t="s">
        <v>8224</v>
      </c>
      <c r="H3470" t="s">
        <v>8246</v>
      </c>
      <c r="I3470">
        <v>1433964444</v>
      </c>
      <c r="J3470">
        <v>1431372444</v>
      </c>
      <c r="K3470" t="b">
        <v>0</v>
      </c>
      <c r="L3470">
        <v>41</v>
      </c>
      <c r="M3470" t="b">
        <v>1</v>
      </c>
      <c r="N3470" t="s">
        <v>8269</v>
      </c>
      <c r="O3470">
        <f>ROUND(E3470/D3470*100,0)</f>
        <v>109</v>
      </c>
      <c r="P3470">
        <f>IFERROR(ROUND(E3470/L3470,2),0)</f>
        <v>26.54</v>
      </c>
      <c r="Q3470" s="10" t="s">
        <v>8315</v>
      </c>
      <c r="R3470" t="s">
        <v>8316</v>
      </c>
      <c r="S3470" s="15">
        <f>(((J3470/60)/60)/24)+DATE(1970,1,1)</f>
        <v>42135.810694444444</v>
      </c>
      <c r="T3470" s="16">
        <f>(((I3470/60)/60)/24)+DATE(1970,1,1)</f>
        <v>42165.810694444444</v>
      </c>
      <c r="U3470" s="19">
        <f>YEAR(S:S)</f>
        <v>2015</v>
      </c>
    </row>
    <row r="3471" spans="1:21" ht="48" x14ac:dyDescent="0.2">
      <c r="A3471">
        <v>3568</v>
      </c>
      <c r="B3471" s="3" t="s">
        <v>3567</v>
      </c>
      <c r="C3471" s="3" t="s">
        <v>7678</v>
      </c>
      <c r="D3471" s="6">
        <v>1000</v>
      </c>
      <c r="E3471" s="8">
        <v>1110</v>
      </c>
      <c r="F3471" t="s">
        <v>8218</v>
      </c>
      <c r="G3471" t="s">
        <v>8223</v>
      </c>
      <c r="H3471" t="s">
        <v>8245</v>
      </c>
      <c r="I3471">
        <v>1410975994</v>
      </c>
      <c r="J3471">
        <v>1408383994</v>
      </c>
      <c r="K3471" t="b">
        <v>0</v>
      </c>
      <c r="L3471">
        <v>19</v>
      </c>
      <c r="M3471" t="b">
        <v>1</v>
      </c>
      <c r="N3471" t="s">
        <v>8269</v>
      </c>
      <c r="O3471">
        <f>ROUND(E3471/D3471*100,0)</f>
        <v>111</v>
      </c>
      <c r="P3471">
        <f>IFERROR(ROUND(E3471/L3471,2),0)</f>
        <v>58.42</v>
      </c>
      <c r="Q3471" s="10" t="s">
        <v>8315</v>
      </c>
      <c r="R3471" t="s">
        <v>8316</v>
      </c>
      <c r="S3471" s="15">
        <f>(((J3471/60)/60)/24)+DATE(1970,1,1)</f>
        <v>41869.740671296298</v>
      </c>
      <c r="T3471" s="16">
        <f>(((I3471/60)/60)/24)+DATE(1970,1,1)</f>
        <v>41899.740671296298</v>
      </c>
      <c r="U3471" s="19">
        <f>YEAR(S:S)</f>
        <v>2014</v>
      </c>
    </row>
    <row r="3472" spans="1:21" ht="48" x14ac:dyDescent="0.2">
      <c r="A3472">
        <v>3569</v>
      </c>
      <c r="B3472" s="3" t="s">
        <v>3568</v>
      </c>
      <c r="C3472" s="3" t="s">
        <v>7679</v>
      </c>
      <c r="D3472" s="6">
        <v>5000</v>
      </c>
      <c r="E3472" s="8">
        <v>5024</v>
      </c>
      <c r="F3472" t="s">
        <v>8218</v>
      </c>
      <c r="G3472" t="s">
        <v>8223</v>
      </c>
      <c r="H3472" t="s">
        <v>8245</v>
      </c>
      <c r="I3472">
        <v>1420734696</v>
      </c>
      <c r="J3472">
        <v>1418142696</v>
      </c>
      <c r="K3472" t="b">
        <v>0</v>
      </c>
      <c r="L3472">
        <v>41</v>
      </c>
      <c r="M3472" t="b">
        <v>1</v>
      </c>
      <c r="N3472" t="s">
        <v>8269</v>
      </c>
      <c r="O3472">
        <f>ROUND(E3472/D3472*100,0)</f>
        <v>100</v>
      </c>
      <c r="P3472">
        <f>IFERROR(ROUND(E3472/L3472,2),0)</f>
        <v>122.54</v>
      </c>
      <c r="Q3472" s="10" t="s">
        <v>8315</v>
      </c>
      <c r="R3472" t="s">
        <v>8316</v>
      </c>
      <c r="S3472" s="15">
        <f>(((J3472/60)/60)/24)+DATE(1970,1,1)</f>
        <v>41982.688611111109</v>
      </c>
      <c r="T3472" s="16">
        <f>(((I3472/60)/60)/24)+DATE(1970,1,1)</f>
        <v>42012.688611111109</v>
      </c>
      <c r="U3472" s="19">
        <f>YEAR(S:S)</f>
        <v>2014</v>
      </c>
    </row>
    <row r="3473" spans="1:21" ht="48" x14ac:dyDescent="0.2">
      <c r="A3473">
        <v>3570</v>
      </c>
      <c r="B3473" s="3" t="s">
        <v>3569</v>
      </c>
      <c r="C3473" s="3" t="s">
        <v>7680</v>
      </c>
      <c r="D3473" s="6">
        <v>2000</v>
      </c>
      <c r="E3473" s="8">
        <v>2287</v>
      </c>
      <c r="F3473" t="s">
        <v>8218</v>
      </c>
      <c r="G3473" t="s">
        <v>8223</v>
      </c>
      <c r="H3473" t="s">
        <v>8245</v>
      </c>
      <c r="I3473">
        <v>1420009200</v>
      </c>
      <c r="J3473">
        <v>1417593483</v>
      </c>
      <c r="K3473" t="b">
        <v>0</v>
      </c>
      <c r="L3473">
        <v>26</v>
      </c>
      <c r="M3473" t="b">
        <v>1</v>
      </c>
      <c r="N3473" t="s">
        <v>8269</v>
      </c>
      <c r="O3473">
        <f>ROUND(E3473/D3473*100,0)</f>
        <v>114</v>
      </c>
      <c r="P3473">
        <f>IFERROR(ROUND(E3473/L3473,2),0)</f>
        <v>87.96</v>
      </c>
      <c r="Q3473" s="10" t="s">
        <v>8315</v>
      </c>
      <c r="R3473" t="s">
        <v>8316</v>
      </c>
      <c r="S3473" s="15">
        <f>(((J3473/60)/60)/24)+DATE(1970,1,1)</f>
        <v>41976.331979166673</v>
      </c>
      <c r="T3473" s="16">
        <f>(((I3473/60)/60)/24)+DATE(1970,1,1)</f>
        <v>42004.291666666672</v>
      </c>
      <c r="U3473" s="19">
        <f>YEAR(S:S)</f>
        <v>2014</v>
      </c>
    </row>
    <row r="3474" spans="1:21" ht="48" x14ac:dyDescent="0.2">
      <c r="A3474">
        <v>3571</v>
      </c>
      <c r="B3474" s="3" t="s">
        <v>3570</v>
      </c>
      <c r="C3474" s="3" t="s">
        <v>7681</v>
      </c>
      <c r="D3474" s="6">
        <v>1500</v>
      </c>
      <c r="E3474" s="8">
        <v>1831</v>
      </c>
      <c r="F3474" t="s">
        <v>8218</v>
      </c>
      <c r="G3474" t="s">
        <v>8224</v>
      </c>
      <c r="H3474" t="s">
        <v>8246</v>
      </c>
      <c r="I3474">
        <v>1414701413</v>
      </c>
      <c r="J3474">
        <v>1412109413</v>
      </c>
      <c r="K3474" t="b">
        <v>0</v>
      </c>
      <c r="L3474">
        <v>25</v>
      </c>
      <c r="M3474" t="b">
        <v>1</v>
      </c>
      <c r="N3474" t="s">
        <v>8269</v>
      </c>
      <c r="O3474">
        <f>ROUND(E3474/D3474*100,0)</f>
        <v>122</v>
      </c>
      <c r="P3474">
        <f>IFERROR(ROUND(E3474/L3474,2),0)</f>
        <v>73.239999999999995</v>
      </c>
      <c r="Q3474" s="10" t="s">
        <v>8315</v>
      </c>
      <c r="R3474" t="s">
        <v>8316</v>
      </c>
      <c r="S3474" s="15">
        <f>(((J3474/60)/60)/24)+DATE(1970,1,1)</f>
        <v>41912.858946759261</v>
      </c>
      <c r="T3474" s="16">
        <f>(((I3474/60)/60)/24)+DATE(1970,1,1)</f>
        <v>41942.858946759261</v>
      </c>
      <c r="U3474" s="19">
        <f>YEAR(S:S)</f>
        <v>2014</v>
      </c>
    </row>
    <row r="3475" spans="1:21" ht="32" x14ac:dyDescent="0.2">
      <c r="A3475">
        <v>3572</v>
      </c>
      <c r="B3475" s="3" t="s">
        <v>3571</v>
      </c>
      <c r="C3475" s="3" t="s">
        <v>7682</v>
      </c>
      <c r="D3475" s="6">
        <v>500</v>
      </c>
      <c r="E3475" s="8">
        <v>500</v>
      </c>
      <c r="F3475" t="s">
        <v>8218</v>
      </c>
      <c r="G3475" t="s">
        <v>8224</v>
      </c>
      <c r="H3475" t="s">
        <v>8246</v>
      </c>
      <c r="I3475">
        <v>1434894082</v>
      </c>
      <c r="J3475">
        <v>1432302082</v>
      </c>
      <c r="K3475" t="b">
        <v>0</v>
      </c>
      <c r="L3475">
        <v>9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55.56</v>
      </c>
      <c r="Q3475" s="10" t="s">
        <v>8315</v>
      </c>
      <c r="R3475" t="s">
        <v>8316</v>
      </c>
      <c r="S3475" s="15">
        <f>(((J3475/60)/60)/24)+DATE(1970,1,1)</f>
        <v>42146.570393518516</v>
      </c>
      <c r="T3475" s="16">
        <f>(((I3475/60)/60)/24)+DATE(1970,1,1)</f>
        <v>42176.570393518516</v>
      </c>
      <c r="U3475" s="19">
        <f>YEAR(S:S)</f>
        <v>2015</v>
      </c>
    </row>
    <row r="3476" spans="1:21" ht="32" x14ac:dyDescent="0.2">
      <c r="A3476">
        <v>3573</v>
      </c>
      <c r="B3476" s="3" t="s">
        <v>3572</v>
      </c>
      <c r="C3476" s="3" t="s">
        <v>7683</v>
      </c>
      <c r="D3476" s="6">
        <v>3000</v>
      </c>
      <c r="E3476" s="8">
        <v>3084</v>
      </c>
      <c r="F3476" t="s">
        <v>8218</v>
      </c>
      <c r="G3476" t="s">
        <v>8224</v>
      </c>
      <c r="H3476" t="s">
        <v>8246</v>
      </c>
      <c r="I3476">
        <v>1415440846</v>
      </c>
      <c r="J3476">
        <v>1412845246</v>
      </c>
      <c r="K3476" t="b">
        <v>0</v>
      </c>
      <c r="L3476">
        <v>78</v>
      </c>
      <c r="M3476" t="b">
        <v>1</v>
      </c>
      <c r="N3476" t="s">
        <v>8269</v>
      </c>
      <c r="O3476">
        <f>ROUND(E3476/D3476*100,0)</f>
        <v>103</v>
      </c>
      <c r="P3476">
        <f>IFERROR(ROUND(E3476/L3476,2),0)</f>
        <v>39.54</v>
      </c>
      <c r="Q3476" s="10" t="s">
        <v>8315</v>
      </c>
      <c r="R3476" t="s">
        <v>8316</v>
      </c>
      <c r="S3476" s="15">
        <f>(((J3476/60)/60)/24)+DATE(1970,1,1)</f>
        <v>41921.375532407408</v>
      </c>
      <c r="T3476" s="16">
        <f>(((I3476/60)/60)/24)+DATE(1970,1,1)</f>
        <v>41951.417199074072</v>
      </c>
      <c r="U3476" s="19">
        <f>YEAR(S:S)</f>
        <v>2014</v>
      </c>
    </row>
    <row r="3477" spans="1:21" ht="48" x14ac:dyDescent="0.2">
      <c r="A3477">
        <v>3574</v>
      </c>
      <c r="B3477" s="3" t="s">
        <v>3573</v>
      </c>
      <c r="C3477" s="3" t="s">
        <v>7684</v>
      </c>
      <c r="D3477" s="6">
        <v>5800</v>
      </c>
      <c r="E3477" s="8">
        <v>6155</v>
      </c>
      <c r="F3477" t="s">
        <v>8218</v>
      </c>
      <c r="G3477" t="s">
        <v>8223</v>
      </c>
      <c r="H3477" t="s">
        <v>8245</v>
      </c>
      <c r="I3477">
        <v>1415921848</v>
      </c>
      <c r="J3477">
        <v>1413326248</v>
      </c>
      <c r="K3477" t="b">
        <v>0</v>
      </c>
      <c r="L3477">
        <v>45</v>
      </c>
      <c r="M3477" t="b">
        <v>1</v>
      </c>
      <c r="N3477" t="s">
        <v>8269</v>
      </c>
      <c r="O3477">
        <f>ROUND(E3477/D3477*100,0)</f>
        <v>106</v>
      </c>
      <c r="P3477">
        <f>IFERROR(ROUND(E3477/L3477,2),0)</f>
        <v>136.78</v>
      </c>
      <c r="Q3477" s="10" t="s">
        <v>8315</v>
      </c>
      <c r="R3477" t="s">
        <v>8316</v>
      </c>
      <c r="S3477" s="15">
        <f>(((J3477/60)/60)/24)+DATE(1970,1,1)</f>
        <v>41926.942685185182</v>
      </c>
      <c r="T3477" s="16">
        <f>(((I3477/60)/60)/24)+DATE(1970,1,1)</f>
        <v>41956.984351851846</v>
      </c>
      <c r="U3477" s="19">
        <f>YEAR(S:S)</f>
        <v>2014</v>
      </c>
    </row>
    <row r="3478" spans="1:21" ht="48" x14ac:dyDescent="0.2">
      <c r="A3478">
        <v>3575</v>
      </c>
      <c r="B3478" s="3" t="s">
        <v>3574</v>
      </c>
      <c r="C3478" s="3" t="s">
        <v>7685</v>
      </c>
      <c r="D3478" s="6">
        <v>10000</v>
      </c>
      <c r="E3478" s="8">
        <v>10133</v>
      </c>
      <c r="F3478" t="s">
        <v>8218</v>
      </c>
      <c r="G3478" t="s">
        <v>8223</v>
      </c>
      <c r="H3478" t="s">
        <v>8245</v>
      </c>
      <c r="I3478">
        <v>1470887940</v>
      </c>
      <c r="J3478">
        <v>1468176527</v>
      </c>
      <c r="K3478" t="b">
        <v>0</v>
      </c>
      <c r="L3478">
        <v>102</v>
      </c>
      <c r="M3478" t="b">
        <v>1</v>
      </c>
      <c r="N3478" t="s">
        <v>8269</v>
      </c>
      <c r="O3478">
        <f>ROUND(E3478/D3478*100,0)</f>
        <v>101</v>
      </c>
      <c r="P3478">
        <f>IFERROR(ROUND(E3478/L3478,2),0)</f>
        <v>99.34</v>
      </c>
      <c r="Q3478" s="10" t="s">
        <v>8315</v>
      </c>
      <c r="R3478" t="s">
        <v>8316</v>
      </c>
      <c r="S3478" s="15">
        <f>(((J3478/60)/60)/24)+DATE(1970,1,1)</f>
        <v>42561.783877314811</v>
      </c>
      <c r="T3478" s="16">
        <f>(((I3478/60)/60)/24)+DATE(1970,1,1)</f>
        <v>42593.165972222225</v>
      </c>
      <c r="U3478" s="19">
        <f>YEAR(S:S)</f>
        <v>2016</v>
      </c>
    </row>
    <row r="3479" spans="1:21" ht="48" x14ac:dyDescent="0.2">
      <c r="A3479">
        <v>3576</v>
      </c>
      <c r="B3479" s="3" t="s">
        <v>3575</v>
      </c>
      <c r="C3479" s="3" t="s">
        <v>7686</v>
      </c>
      <c r="D3479" s="6">
        <v>100</v>
      </c>
      <c r="E3479" s="8">
        <v>100</v>
      </c>
      <c r="F3479" t="s">
        <v>8218</v>
      </c>
      <c r="G3479" t="s">
        <v>8223</v>
      </c>
      <c r="H3479" t="s">
        <v>8245</v>
      </c>
      <c r="I3479">
        <v>1480947054</v>
      </c>
      <c r="J3479">
        <v>1475759454</v>
      </c>
      <c r="K3479" t="b">
        <v>0</v>
      </c>
      <c r="L3479">
        <v>5</v>
      </c>
      <c r="M3479" t="b">
        <v>1</v>
      </c>
      <c r="N3479" t="s">
        <v>8269</v>
      </c>
      <c r="O3479">
        <f>ROUND(E3479/D3479*100,0)</f>
        <v>100</v>
      </c>
      <c r="P3479">
        <f>IFERROR(ROUND(E3479/L3479,2),0)</f>
        <v>20</v>
      </c>
      <c r="Q3479" s="10" t="s">
        <v>8315</v>
      </c>
      <c r="R3479" t="s">
        <v>8316</v>
      </c>
      <c r="S3479" s="15">
        <f>(((J3479/60)/60)/24)+DATE(1970,1,1)</f>
        <v>42649.54923611111</v>
      </c>
      <c r="T3479" s="16">
        <f>(((I3479/60)/60)/24)+DATE(1970,1,1)</f>
        <v>42709.590902777782</v>
      </c>
      <c r="U3479" s="19">
        <f>YEAR(S:S)</f>
        <v>2016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ROUND(E3480/D3480*100,0)</f>
        <v>130</v>
      </c>
      <c r="P3480">
        <f>IFERROR(ROUND(E3480/L3480,2),0)</f>
        <v>28.89</v>
      </c>
      <c r="Q3480" s="10" t="s">
        <v>8315</v>
      </c>
      <c r="R3480" t="s">
        <v>8316</v>
      </c>
      <c r="S3480" s="15">
        <f>(((J3480/60)/60)/24)+DATE(1970,1,1)</f>
        <v>42093.786840277782</v>
      </c>
      <c r="T3480" s="16">
        <f>(((I3480/60)/60)/24)+DATE(1970,1,1)</f>
        <v>42120.26944444445</v>
      </c>
      <c r="U3480" s="19">
        <f>YEAR(S:S)</f>
        <v>2015</v>
      </c>
    </row>
    <row r="3481" spans="1:21" ht="48" x14ac:dyDescent="0.2">
      <c r="A3481">
        <v>3578</v>
      </c>
      <c r="B3481" s="3" t="s">
        <v>3577</v>
      </c>
      <c r="C3481" s="3" t="s">
        <v>7688</v>
      </c>
      <c r="D3481" s="6">
        <v>1500</v>
      </c>
      <c r="E3481" s="8">
        <v>1500.2</v>
      </c>
      <c r="F3481" t="s">
        <v>8218</v>
      </c>
      <c r="G3481" t="s">
        <v>8224</v>
      </c>
      <c r="H3481" t="s">
        <v>8246</v>
      </c>
      <c r="I3481">
        <v>1462037777</v>
      </c>
      <c r="J3481">
        <v>1459445777</v>
      </c>
      <c r="K3481" t="b">
        <v>0</v>
      </c>
      <c r="L3481">
        <v>37</v>
      </c>
      <c r="M3481" t="b">
        <v>1</v>
      </c>
      <c r="N3481" t="s">
        <v>8269</v>
      </c>
      <c r="O3481">
        <f>ROUND(E3481/D3481*100,0)</f>
        <v>100</v>
      </c>
      <c r="P3481">
        <f>IFERROR(ROUND(E3481/L3481,2),0)</f>
        <v>40.549999999999997</v>
      </c>
      <c r="Q3481" s="10" t="s">
        <v>8315</v>
      </c>
      <c r="R3481" t="s">
        <v>8316</v>
      </c>
      <c r="S3481" s="15">
        <f>(((J3481/60)/60)/24)+DATE(1970,1,1)</f>
        <v>42460.733530092592</v>
      </c>
      <c r="T3481" s="16">
        <f>(((I3481/60)/60)/24)+DATE(1970,1,1)</f>
        <v>42490.733530092592</v>
      </c>
      <c r="U3481" s="19">
        <f>YEAR(S:S)</f>
        <v>2016</v>
      </c>
    </row>
    <row r="3482" spans="1:21" ht="48" x14ac:dyDescent="0.2">
      <c r="A3482">
        <v>3579</v>
      </c>
      <c r="B3482" s="3" t="s">
        <v>3578</v>
      </c>
      <c r="C3482" s="3" t="s">
        <v>7689</v>
      </c>
      <c r="D3482" s="6">
        <v>500</v>
      </c>
      <c r="E3482" s="8">
        <v>500</v>
      </c>
      <c r="F3482" t="s">
        <v>8218</v>
      </c>
      <c r="G3482" t="s">
        <v>8224</v>
      </c>
      <c r="H3482" t="s">
        <v>8246</v>
      </c>
      <c r="I3482">
        <v>1459444656</v>
      </c>
      <c r="J3482">
        <v>1456856256</v>
      </c>
      <c r="K3482" t="b">
        <v>0</v>
      </c>
      <c r="L3482">
        <v>14</v>
      </c>
      <c r="M3482" t="b">
        <v>1</v>
      </c>
      <c r="N3482" t="s">
        <v>8269</v>
      </c>
      <c r="O3482">
        <f>ROUND(E3482/D3482*100,0)</f>
        <v>100</v>
      </c>
      <c r="P3482">
        <f>IFERROR(ROUND(E3482/L3482,2),0)</f>
        <v>35.71</v>
      </c>
      <c r="Q3482" s="10" t="s">
        <v>8315</v>
      </c>
      <c r="R3482" t="s">
        <v>8316</v>
      </c>
      <c r="S3482" s="15">
        <f>(((J3482/60)/60)/24)+DATE(1970,1,1)</f>
        <v>42430.762222222227</v>
      </c>
      <c r="T3482" s="16">
        <f>(((I3482/60)/60)/24)+DATE(1970,1,1)</f>
        <v>42460.720555555556</v>
      </c>
      <c r="U3482" s="19">
        <f>YEAR(S:S)</f>
        <v>2016</v>
      </c>
    </row>
    <row r="3483" spans="1:21" ht="48" x14ac:dyDescent="0.2">
      <c r="A3483">
        <v>3580</v>
      </c>
      <c r="B3483" s="3" t="s">
        <v>3579</v>
      </c>
      <c r="C3483" s="3" t="s">
        <v>7690</v>
      </c>
      <c r="D3483" s="6">
        <v>900</v>
      </c>
      <c r="E3483" s="8">
        <v>1025</v>
      </c>
      <c r="F3483" t="s">
        <v>8218</v>
      </c>
      <c r="G3483" t="s">
        <v>8223</v>
      </c>
      <c r="H3483" t="s">
        <v>8245</v>
      </c>
      <c r="I3483">
        <v>1425185940</v>
      </c>
      <c r="J3483">
        <v>1421900022</v>
      </c>
      <c r="K3483" t="b">
        <v>0</v>
      </c>
      <c r="L3483">
        <v>27</v>
      </c>
      <c r="M3483" t="b">
        <v>1</v>
      </c>
      <c r="N3483" t="s">
        <v>8269</v>
      </c>
      <c r="O3483">
        <f>ROUND(E3483/D3483*100,0)</f>
        <v>114</v>
      </c>
      <c r="P3483">
        <f>IFERROR(ROUND(E3483/L3483,2),0)</f>
        <v>37.96</v>
      </c>
      <c r="Q3483" s="10" t="s">
        <v>8315</v>
      </c>
      <c r="R3483" t="s">
        <v>8316</v>
      </c>
      <c r="S3483" s="15">
        <f>(((J3483/60)/60)/24)+DATE(1970,1,1)</f>
        <v>42026.176180555558</v>
      </c>
      <c r="T3483" s="16">
        <f>(((I3483/60)/60)/24)+DATE(1970,1,1)</f>
        <v>42064.207638888889</v>
      </c>
      <c r="U3483" s="19">
        <f>YEAR(S:S)</f>
        <v>2015</v>
      </c>
    </row>
    <row r="3484" spans="1:21" ht="48" x14ac:dyDescent="0.2">
      <c r="A3484">
        <v>3581</v>
      </c>
      <c r="B3484" s="3" t="s">
        <v>3580</v>
      </c>
      <c r="C3484" s="3" t="s">
        <v>7691</v>
      </c>
      <c r="D3484" s="6">
        <v>1500</v>
      </c>
      <c r="E3484" s="8">
        <v>1500</v>
      </c>
      <c r="F3484" t="s">
        <v>8218</v>
      </c>
      <c r="G3484" t="s">
        <v>8224</v>
      </c>
      <c r="H3484" t="s">
        <v>8246</v>
      </c>
      <c r="I3484">
        <v>1406719110</v>
      </c>
      <c r="J3484">
        <v>1405509510</v>
      </c>
      <c r="K3484" t="b">
        <v>0</v>
      </c>
      <c r="L3484">
        <v>45</v>
      </c>
      <c r="M3484" t="b">
        <v>1</v>
      </c>
      <c r="N3484" t="s">
        <v>8269</v>
      </c>
      <c r="O3484">
        <f>ROUND(E3484/D3484*100,0)</f>
        <v>100</v>
      </c>
      <c r="P3484">
        <f>IFERROR(ROUND(E3484/L3484,2),0)</f>
        <v>33.33</v>
      </c>
      <c r="Q3484" s="10" t="s">
        <v>8315</v>
      </c>
      <c r="R3484" t="s">
        <v>8316</v>
      </c>
      <c r="S3484" s="15">
        <f>(((J3484/60)/60)/24)+DATE(1970,1,1)</f>
        <v>41836.471180555556</v>
      </c>
      <c r="T3484" s="16">
        <f>(((I3484/60)/60)/24)+DATE(1970,1,1)</f>
        <v>41850.471180555556</v>
      </c>
      <c r="U3484" s="19">
        <f>YEAR(S:S)</f>
        <v>2014</v>
      </c>
    </row>
    <row r="3485" spans="1:21" ht="48" x14ac:dyDescent="0.2">
      <c r="A3485">
        <v>3582</v>
      </c>
      <c r="B3485" s="3" t="s">
        <v>3581</v>
      </c>
      <c r="C3485" s="3" t="s">
        <v>7692</v>
      </c>
      <c r="D3485" s="6">
        <v>1000</v>
      </c>
      <c r="E3485" s="8">
        <v>2870</v>
      </c>
      <c r="F3485" t="s">
        <v>8218</v>
      </c>
      <c r="G3485" t="s">
        <v>8223</v>
      </c>
      <c r="H3485" t="s">
        <v>8245</v>
      </c>
      <c r="I3485">
        <v>1459822682</v>
      </c>
      <c r="J3485">
        <v>1458613082</v>
      </c>
      <c r="K3485" t="b">
        <v>0</v>
      </c>
      <c r="L3485">
        <v>49</v>
      </c>
      <c r="M3485" t="b">
        <v>1</v>
      </c>
      <c r="N3485" t="s">
        <v>8269</v>
      </c>
      <c r="O3485">
        <f>ROUND(E3485/D3485*100,0)</f>
        <v>287</v>
      </c>
      <c r="P3485">
        <f>IFERROR(ROUND(E3485/L3485,2),0)</f>
        <v>58.57</v>
      </c>
      <c r="Q3485" s="10" t="s">
        <v>8315</v>
      </c>
      <c r="R3485" t="s">
        <v>8316</v>
      </c>
      <c r="S3485" s="15">
        <f>(((J3485/60)/60)/24)+DATE(1970,1,1)</f>
        <v>42451.095856481479</v>
      </c>
      <c r="T3485" s="16">
        <f>(((I3485/60)/60)/24)+DATE(1970,1,1)</f>
        <v>42465.095856481479</v>
      </c>
      <c r="U3485" s="19">
        <f>YEAR(S:S)</f>
        <v>2016</v>
      </c>
    </row>
    <row r="3486" spans="1:21" ht="48" x14ac:dyDescent="0.2">
      <c r="A3486">
        <v>3583</v>
      </c>
      <c r="B3486" s="3" t="s">
        <v>3582</v>
      </c>
      <c r="C3486" s="3" t="s">
        <v>7693</v>
      </c>
      <c r="D3486" s="6">
        <v>3000</v>
      </c>
      <c r="E3486" s="8">
        <v>3255</v>
      </c>
      <c r="F3486" t="s">
        <v>8218</v>
      </c>
      <c r="G3486" t="s">
        <v>8223</v>
      </c>
      <c r="H3486" t="s">
        <v>8245</v>
      </c>
      <c r="I3486">
        <v>1460970805</v>
      </c>
      <c r="J3486">
        <v>1455790405</v>
      </c>
      <c r="K3486" t="b">
        <v>0</v>
      </c>
      <c r="L3486">
        <v>24</v>
      </c>
      <c r="M3486" t="b">
        <v>1</v>
      </c>
      <c r="N3486" t="s">
        <v>8269</v>
      </c>
      <c r="O3486">
        <f>ROUND(E3486/D3486*100,0)</f>
        <v>109</v>
      </c>
      <c r="P3486">
        <f>IFERROR(ROUND(E3486/L3486,2),0)</f>
        <v>135.63</v>
      </c>
      <c r="Q3486" s="10" t="s">
        <v>8315</v>
      </c>
      <c r="R3486" t="s">
        <v>8316</v>
      </c>
      <c r="S3486" s="15">
        <f>(((J3486/60)/60)/24)+DATE(1970,1,1)</f>
        <v>42418.425983796296</v>
      </c>
      <c r="T3486" s="16">
        <f>(((I3486/60)/60)/24)+DATE(1970,1,1)</f>
        <v>42478.384317129632</v>
      </c>
      <c r="U3486" s="19">
        <f>YEAR(S:S)</f>
        <v>2016</v>
      </c>
    </row>
    <row r="3487" spans="1:21" ht="96" x14ac:dyDescent="0.2">
      <c r="A3487">
        <v>3584</v>
      </c>
      <c r="B3487" s="3" t="s">
        <v>3583</v>
      </c>
      <c r="C3487" s="3" t="s">
        <v>7694</v>
      </c>
      <c r="D3487" s="6">
        <v>3000</v>
      </c>
      <c r="E3487" s="8">
        <v>3465</v>
      </c>
      <c r="F3487" t="s">
        <v>8218</v>
      </c>
      <c r="G3487" t="s">
        <v>8224</v>
      </c>
      <c r="H3487" t="s">
        <v>8246</v>
      </c>
      <c r="I3487">
        <v>1436772944</v>
      </c>
      <c r="J3487">
        <v>1434180944</v>
      </c>
      <c r="K3487" t="b">
        <v>0</v>
      </c>
      <c r="L3487">
        <v>112</v>
      </c>
      <c r="M3487" t="b">
        <v>1</v>
      </c>
      <c r="N3487" t="s">
        <v>8269</v>
      </c>
      <c r="O3487">
        <f>ROUND(E3487/D3487*100,0)</f>
        <v>116</v>
      </c>
      <c r="P3487">
        <f>IFERROR(ROUND(E3487/L3487,2),0)</f>
        <v>30.94</v>
      </c>
      <c r="Q3487" s="10" t="s">
        <v>8315</v>
      </c>
      <c r="R3487" t="s">
        <v>8316</v>
      </c>
      <c r="S3487" s="15">
        <f>(((J3487/60)/60)/24)+DATE(1970,1,1)</f>
        <v>42168.316481481481</v>
      </c>
      <c r="T3487" s="16">
        <f>(((I3487/60)/60)/24)+DATE(1970,1,1)</f>
        <v>42198.316481481481</v>
      </c>
      <c r="U3487" s="19">
        <f>YEAR(S:S)</f>
        <v>2015</v>
      </c>
    </row>
    <row r="3488" spans="1:21" ht="48" x14ac:dyDescent="0.2">
      <c r="A3488">
        <v>3585</v>
      </c>
      <c r="B3488" s="3" t="s">
        <v>3584</v>
      </c>
      <c r="C3488" s="3" t="s">
        <v>7695</v>
      </c>
      <c r="D3488" s="6">
        <v>3400</v>
      </c>
      <c r="E3488" s="8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t="s">
        <v>8269</v>
      </c>
      <c r="O3488">
        <f>ROUND(E3488/D3488*100,0)</f>
        <v>119</v>
      </c>
      <c r="P3488">
        <f>IFERROR(ROUND(E3488/L3488,2),0)</f>
        <v>176.09</v>
      </c>
      <c r="Q3488" s="10" t="s">
        <v>8315</v>
      </c>
      <c r="R3488" t="s">
        <v>8316</v>
      </c>
      <c r="S3488" s="15">
        <f>(((J3488/60)/60)/24)+DATE(1970,1,1)</f>
        <v>41964.716319444444</v>
      </c>
      <c r="T3488" s="16">
        <f>(((I3488/60)/60)/24)+DATE(1970,1,1)</f>
        <v>41994.716319444444</v>
      </c>
      <c r="U3488" s="19">
        <f>YEAR(S:S)</f>
        <v>2014</v>
      </c>
    </row>
    <row r="3489" spans="1:21" ht="16" x14ac:dyDescent="0.2">
      <c r="A3489">
        <v>3586</v>
      </c>
      <c r="B3489" s="3" t="s">
        <v>3585</v>
      </c>
      <c r="C3489" s="3" t="s">
        <v>7696</v>
      </c>
      <c r="D3489" s="6">
        <v>7500</v>
      </c>
      <c r="E3489" s="8">
        <v>8207</v>
      </c>
      <c r="F3489" t="s">
        <v>8218</v>
      </c>
      <c r="G3489" t="s">
        <v>8223</v>
      </c>
      <c r="H3489" t="s">
        <v>8245</v>
      </c>
      <c r="I3489">
        <v>1474649070</v>
      </c>
      <c r="J3489">
        <v>1469465070</v>
      </c>
      <c r="K3489" t="b">
        <v>0</v>
      </c>
      <c r="L3489">
        <v>54</v>
      </c>
      <c r="M3489" t="b">
        <v>1</v>
      </c>
      <c r="N3489" t="s">
        <v>8269</v>
      </c>
      <c r="O3489">
        <f>ROUND(E3489/D3489*100,0)</f>
        <v>109</v>
      </c>
      <c r="P3489">
        <f>IFERROR(ROUND(E3489/L3489,2),0)</f>
        <v>151.97999999999999</v>
      </c>
      <c r="Q3489" s="10" t="s">
        <v>8315</v>
      </c>
      <c r="R3489" t="s">
        <v>8316</v>
      </c>
      <c r="S3489" s="15">
        <f>(((J3489/60)/60)/24)+DATE(1970,1,1)</f>
        <v>42576.697569444441</v>
      </c>
      <c r="T3489" s="16">
        <f>(((I3489/60)/60)/24)+DATE(1970,1,1)</f>
        <v>42636.697569444441</v>
      </c>
      <c r="U3489" s="19">
        <f>YEAR(S:S)</f>
        <v>2016</v>
      </c>
    </row>
    <row r="3490" spans="1:21" ht="48" x14ac:dyDescent="0.2">
      <c r="A3490">
        <v>3587</v>
      </c>
      <c r="B3490" s="3" t="s">
        <v>3586</v>
      </c>
      <c r="C3490" s="3" t="s">
        <v>7697</v>
      </c>
      <c r="D3490" s="6">
        <v>500</v>
      </c>
      <c r="E3490" s="8">
        <v>633</v>
      </c>
      <c r="F3490" t="s">
        <v>8218</v>
      </c>
      <c r="G3490" t="s">
        <v>8224</v>
      </c>
      <c r="H3490" t="s">
        <v>8246</v>
      </c>
      <c r="I3490">
        <v>1467054000</v>
      </c>
      <c r="J3490">
        <v>1463144254</v>
      </c>
      <c r="K3490" t="b">
        <v>0</v>
      </c>
      <c r="L3490">
        <v>28</v>
      </c>
      <c r="M3490" t="b">
        <v>1</v>
      </c>
      <c r="N3490" t="s">
        <v>8269</v>
      </c>
      <c r="O3490">
        <f>ROUND(E3490/D3490*100,0)</f>
        <v>127</v>
      </c>
      <c r="P3490">
        <f>IFERROR(ROUND(E3490/L3490,2),0)</f>
        <v>22.61</v>
      </c>
      <c r="Q3490" s="10" t="s">
        <v>8315</v>
      </c>
      <c r="R3490" t="s">
        <v>8316</v>
      </c>
      <c r="S3490" s="15">
        <f>(((J3490/60)/60)/24)+DATE(1970,1,1)</f>
        <v>42503.539976851855</v>
      </c>
      <c r="T3490" s="16">
        <f>(((I3490/60)/60)/24)+DATE(1970,1,1)</f>
        <v>42548.791666666672</v>
      </c>
      <c r="U3490" s="19">
        <f>YEAR(S:S)</f>
        <v>2016</v>
      </c>
    </row>
    <row r="3491" spans="1:21" ht="48" x14ac:dyDescent="0.2">
      <c r="A3491">
        <v>3588</v>
      </c>
      <c r="B3491" s="3" t="s">
        <v>3587</v>
      </c>
      <c r="C3491" s="3" t="s">
        <v>7698</v>
      </c>
      <c r="D3491" s="6">
        <v>200</v>
      </c>
      <c r="E3491" s="8">
        <v>201</v>
      </c>
      <c r="F3491" t="s">
        <v>8218</v>
      </c>
      <c r="G3491" t="s">
        <v>8224</v>
      </c>
      <c r="H3491" t="s">
        <v>8246</v>
      </c>
      <c r="I3491">
        <v>1430348400</v>
      </c>
      <c r="J3491">
        <v>1428436410</v>
      </c>
      <c r="K3491" t="b">
        <v>0</v>
      </c>
      <c r="L3491">
        <v>11</v>
      </c>
      <c r="M3491" t="b">
        <v>1</v>
      </c>
      <c r="N3491" t="s">
        <v>8269</v>
      </c>
      <c r="O3491">
        <f>ROUND(E3491/D3491*100,0)</f>
        <v>101</v>
      </c>
      <c r="P3491">
        <f>IFERROR(ROUND(E3491/L3491,2),0)</f>
        <v>18.27</v>
      </c>
      <c r="Q3491" s="10" t="s">
        <v>8315</v>
      </c>
      <c r="R3491" t="s">
        <v>8316</v>
      </c>
      <c r="S3491" s="15">
        <f>(((J3491/60)/60)/24)+DATE(1970,1,1)</f>
        <v>42101.828819444447</v>
      </c>
      <c r="T3491" s="16">
        <f>(((I3491/60)/60)/24)+DATE(1970,1,1)</f>
        <v>42123.958333333328</v>
      </c>
      <c r="U3491" s="19">
        <f>YEAR(S:S)</f>
        <v>2015</v>
      </c>
    </row>
    <row r="3492" spans="1:21" ht="48" x14ac:dyDescent="0.2">
      <c r="A3492">
        <v>3589</v>
      </c>
      <c r="B3492" s="3" t="s">
        <v>3588</v>
      </c>
      <c r="C3492" s="3" t="s">
        <v>7699</v>
      </c>
      <c r="D3492" s="6">
        <v>4000</v>
      </c>
      <c r="E3492" s="8">
        <v>5100</v>
      </c>
      <c r="F3492" t="s">
        <v>8218</v>
      </c>
      <c r="G3492" t="s">
        <v>8223</v>
      </c>
      <c r="H3492" t="s">
        <v>8245</v>
      </c>
      <c r="I3492">
        <v>1432654347</v>
      </c>
      <c r="J3492">
        <v>1430494347</v>
      </c>
      <c r="K3492" t="b">
        <v>0</v>
      </c>
      <c r="L3492">
        <v>62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82.26</v>
      </c>
      <c r="Q3492" s="10" t="s">
        <v>8315</v>
      </c>
      <c r="R3492" t="s">
        <v>8316</v>
      </c>
      <c r="S3492" s="15">
        <f>(((J3492/60)/60)/24)+DATE(1970,1,1)</f>
        <v>42125.647534722222</v>
      </c>
      <c r="T3492" s="16">
        <f>(((I3492/60)/60)/24)+DATE(1970,1,1)</f>
        <v>42150.647534722222</v>
      </c>
      <c r="U3492" s="19">
        <f>YEAR(S:S)</f>
        <v>2015</v>
      </c>
    </row>
    <row r="3493" spans="1:21" ht="48" x14ac:dyDescent="0.2">
      <c r="A3493">
        <v>3590</v>
      </c>
      <c r="B3493" s="3" t="s">
        <v>3589</v>
      </c>
      <c r="C3493" s="3" t="s">
        <v>7700</v>
      </c>
      <c r="D3493" s="6">
        <v>5000</v>
      </c>
      <c r="E3493" s="8">
        <v>5003</v>
      </c>
      <c r="F3493" t="s">
        <v>8218</v>
      </c>
      <c r="G3493" t="s">
        <v>8224</v>
      </c>
      <c r="H3493" t="s">
        <v>8246</v>
      </c>
      <c r="I3493">
        <v>1413792034</v>
      </c>
      <c r="J3493">
        <v>1411200034</v>
      </c>
      <c r="K3493" t="b">
        <v>0</v>
      </c>
      <c r="L3493">
        <v>73</v>
      </c>
      <c r="M3493" t="b">
        <v>1</v>
      </c>
      <c r="N3493" t="s">
        <v>8269</v>
      </c>
      <c r="O3493">
        <f>ROUND(E3493/D3493*100,0)</f>
        <v>100</v>
      </c>
      <c r="P3493">
        <f>IFERROR(ROUND(E3493/L3493,2),0)</f>
        <v>68.53</v>
      </c>
      <c r="Q3493" s="10" t="s">
        <v>8315</v>
      </c>
      <c r="R3493" t="s">
        <v>8316</v>
      </c>
      <c r="S3493" s="15">
        <f>(((J3493/60)/60)/24)+DATE(1970,1,1)</f>
        <v>41902.333726851852</v>
      </c>
      <c r="T3493" s="16">
        <f>(((I3493/60)/60)/24)+DATE(1970,1,1)</f>
        <v>41932.333726851852</v>
      </c>
      <c r="U3493" s="19">
        <f>YEAR(S:S)</f>
        <v>2014</v>
      </c>
    </row>
    <row r="3494" spans="1:21" ht="48" x14ac:dyDescent="0.2">
      <c r="A3494">
        <v>3591</v>
      </c>
      <c r="B3494" s="3" t="s">
        <v>3590</v>
      </c>
      <c r="C3494" s="3" t="s">
        <v>7701</v>
      </c>
      <c r="D3494" s="6">
        <v>700</v>
      </c>
      <c r="E3494" s="8">
        <v>1225</v>
      </c>
      <c r="F3494" t="s">
        <v>8218</v>
      </c>
      <c r="G3494" t="s">
        <v>8223</v>
      </c>
      <c r="H3494" t="s">
        <v>8245</v>
      </c>
      <c r="I3494">
        <v>1422075540</v>
      </c>
      <c r="J3494">
        <v>1419979544</v>
      </c>
      <c r="K3494" t="b">
        <v>0</v>
      </c>
      <c r="L3494">
        <v>18</v>
      </c>
      <c r="M3494" t="b">
        <v>1</v>
      </c>
      <c r="N3494" t="s">
        <v>8269</v>
      </c>
      <c r="O3494">
        <f>ROUND(E3494/D3494*100,0)</f>
        <v>175</v>
      </c>
      <c r="P3494">
        <f>IFERROR(ROUND(E3494/L3494,2),0)</f>
        <v>68.06</v>
      </c>
      <c r="Q3494" s="10" t="s">
        <v>8315</v>
      </c>
      <c r="R3494" t="s">
        <v>8316</v>
      </c>
      <c r="S3494" s="15">
        <f>(((J3494/60)/60)/24)+DATE(1970,1,1)</f>
        <v>42003.948425925926</v>
      </c>
      <c r="T3494" s="16">
        <f>(((I3494/60)/60)/24)+DATE(1970,1,1)</f>
        <v>42028.207638888889</v>
      </c>
      <c r="U3494" s="19">
        <f>YEAR(S:S)</f>
        <v>2014</v>
      </c>
    </row>
    <row r="3495" spans="1:21" ht="48" x14ac:dyDescent="0.2">
      <c r="A3495">
        <v>3592</v>
      </c>
      <c r="B3495" s="3" t="s">
        <v>3591</v>
      </c>
      <c r="C3495" s="3" t="s">
        <v>7702</v>
      </c>
      <c r="D3495" s="6">
        <v>2000</v>
      </c>
      <c r="E3495" s="8">
        <v>2545</v>
      </c>
      <c r="F3495" t="s">
        <v>8218</v>
      </c>
      <c r="G3495" t="s">
        <v>8223</v>
      </c>
      <c r="H3495" t="s">
        <v>8245</v>
      </c>
      <c r="I3495">
        <v>1423630740</v>
      </c>
      <c r="J3495">
        <v>1418673307</v>
      </c>
      <c r="K3495" t="b">
        <v>0</v>
      </c>
      <c r="L3495">
        <v>35</v>
      </c>
      <c r="M3495" t="b">
        <v>1</v>
      </c>
      <c r="N3495" t="s">
        <v>8269</v>
      </c>
      <c r="O3495">
        <f>ROUND(E3495/D3495*100,0)</f>
        <v>127</v>
      </c>
      <c r="P3495">
        <f>IFERROR(ROUND(E3495/L3495,2),0)</f>
        <v>72.709999999999994</v>
      </c>
      <c r="Q3495" s="10" t="s">
        <v>8315</v>
      </c>
      <c r="R3495" t="s">
        <v>8316</v>
      </c>
      <c r="S3495" s="15">
        <f>(((J3495/60)/60)/24)+DATE(1970,1,1)</f>
        <v>41988.829942129625</v>
      </c>
      <c r="T3495" s="16">
        <f>(((I3495/60)/60)/24)+DATE(1970,1,1)</f>
        <v>42046.207638888889</v>
      </c>
      <c r="U3495" s="19">
        <f>YEAR(S:S)</f>
        <v>2014</v>
      </c>
    </row>
    <row r="3496" spans="1:21" ht="48" x14ac:dyDescent="0.2">
      <c r="A3496">
        <v>3593</v>
      </c>
      <c r="B3496" s="3" t="s">
        <v>3592</v>
      </c>
      <c r="C3496" s="3" t="s">
        <v>7703</v>
      </c>
      <c r="D3496" s="6">
        <v>3000</v>
      </c>
      <c r="E3496" s="8">
        <v>3319</v>
      </c>
      <c r="F3496" t="s">
        <v>8218</v>
      </c>
      <c r="G3496" t="s">
        <v>8223</v>
      </c>
      <c r="H3496" t="s">
        <v>8245</v>
      </c>
      <c r="I3496">
        <v>1420489560</v>
      </c>
      <c r="J3496">
        <v>1417469639</v>
      </c>
      <c r="K3496" t="b">
        <v>0</v>
      </c>
      <c r="L3496">
        <v>43</v>
      </c>
      <c r="M3496" t="b">
        <v>1</v>
      </c>
      <c r="N3496" t="s">
        <v>8269</v>
      </c>
      <c r="O3496">
        <f>ROUND(E3496/D3496*100,0)</f>
        <v>111</v>
      </c>
      <c r="P3496">
        <f>IFERROR(ROUND(E3496/L3496,2),0)</f>
        <v>77.19</v>
      </c>
      <c r="Q3496" s="10" t="s">
        <v>8315</v>
      </c>
      <c r="R3496" t="s">
        <v>8316</v>
      </c>
      <c r="S3496" s="15">
        <f>(((J3496/60)/60)/24)+DATE(1970,1,1)</f>
        <v>41974.898599537039</v>
      </c>
      <c r="T3496" s="16">
        <f>(((I3496/60)/60)/24)+DATE(1970,1,1)</f>
        <v>42009.851388888885</v>
      </c>
      <c r="U3496" s="19">
        <f>YEAR(S:S)</f>
        <v>2014</v>
      </c>
    </row>
    <row r="3497" spans="1:21" ht="48" x14ac:dyDescent="0.2">
      <c r="A3497">
        <v>3594</v>
      </c>
      <c r="B3497" s="3" t="s">
        <v>3593</v>
      </c>
      <c r="C3497" s="3" t="s">
        <v>7704</v>
      </c>
      <c r="D3497" s="6">
        <v>1600</v>
      </c>
      <c r="E3497" s="8">
        <v>2015</v>
      </c>
      <c r="F3497" t="s">
        <v>8218</v>
      </c>
      <c r="G3497" t="s">
        <v>8223</v>
      </c>
      <c r="H3497" t="s">
        <v>8245</v>
      </c>
      <c r="I3497">
        <v>1472952982</v>
      </c>
      <c r="J3497">
        <v>1470792982</v>
      </c>
      <c r="K3497" t="b">
        <v>0</v>
      </c>
      <c r="L3497">
        <v>36</v>
      </c>
      <c r="M3497" t="b">
        <v>1</v>
      </c>
      <c r="N3497" t="s">
        <v>8269</v>
      </c>
      <c r="O3497">
        <f>ROUND(E3497/D3497*100,0)</f>
        <v>126</v>
      </c>
      <c r="P3497">
        <f>IFERROR(ROUND(E3497/L3497,2),0)</f>
        <v>55.97</v>
      </c>
      <c r="Q3497" s="10" t="s">
        <v>8315</v>
      </c>
      <c r="R3497" t="s">
        <v>8316</v>
      </c>
      <c r="S3497" s="15">
        <f>(((J3497/60)/60)/24)+DATE(1970,1,1)</f>
        <v>42592.066921296297</v>
      </c>
      <c r="T3497" s="16">
        <f>(((I3497/60)/60)/24)+DATE(1970,1,1)</f>
        <v>42617.066921296297</v>
      </c>
      <c r="U3497" s="19">
        <f>YEAR(S:S)</f>
        <v>2016</v>
      </c>
    </row>
    <row r="3498" spans="1:21" ht="32" x14ac:dyDescent="0.2">
      <c r="A3498">
        <v>3595</v>
      </c>
      <c r="B3498" s="3" t="s">
        <v>3594</v>
      </c>
      <c r="C3498" s="3" t="s">
        <v>7705</v>
      </c>
      <c r="D3498" s="6">
        <v>2600</v>
      </c>
      <c r="E3498" s="8">
        <v>3081</v>
      </c>
      <c r="F3498" t="s">
        <v>8218</v>
      </c>
      <c r="G3498" t="s">
        <v>8223</v>
      </c>
      <c r="H3498" t="s">
        <v>8245</v>
      </c>
      <c r="I3498">
        <v>1426229940</v>
      </c>
      <c r="J3498">
        <v>1423959123</v>
      </c>
      <c r="K3498" t="b">
        <v>0</v>
      </c>
      <c r="L3498">
        <v>62</v>
      </c>
      <c r="M3498" t="b">
        <v>1</v>
      </c>
      <c r="N3498" t="s">
        <v>8269</v>
      </c>
      <c r="O3498">
        <f>ROUND(E3498/D3498*100,0)</f>
        <v>119</v>
      </c>
      <c r="P3498">
        <f>IFERROR(ROUND(E3498/L3498,2),0)</f>
        <v>49.69</v>
      </c>
      <c r="Q3498" s="10" t="s">
        <v>8315</v>
      </c>
      <c r="R3498" t="s">
        <v>8316</v>
      </c>
      <c r="S3498" s="15">
        <f>(((J3498/60)/60)/24)+DATE(1970,1,1)</f>
        <v>42050.008368055554</v>
      </c>
      <c r="T3498" s="16">
        <f>(((I3498/60)/60)/24)+DATE(1970,1,1)</f>
        <v>42076.290972222225</v>
      </c>
      <c r="U3498" s="19">
        <f>YEAR(S:S)</f>
        <v>2015</v>
      </c>
    </row>
    <row r="3499" spans="1:21" ht="48" x14ac:dyDescent="0.2">
      <c r="A3499">
        <v>3596</v>
      </c>
      <c r="B3499" s="3" t="s">
        <v>3595</v>
      </c>
      <c r="C3499" s="3" t="s">
        <v>7706</v>
      </c>
      <c r="D3499" s="6">
        <v>1100</v>
      </c>
      <c r="E3499" s="8">
        <v>1185</v>
      </c>
      <c r="F3499" t="s">
        <v>8218</v>
      </c>
      <c r="G3499" t="s">
        <v>8228</v>
      </c>
      <c r="H3499" t="s">
        <v>8250</v>
      </c>
      <c r="I3499">
        <v>1409072982</v>
      </c>
      <c r="J3499">
        <v>1407258582</v>
      </c>
      <c r="K3499" t="b">
        <v>0</v>
      </c>
      <c r="L3499">
        <v>15</v>
      </c>
      <c r="M3499" t="b">
        <v>1</v>
      </c>
      <c r="N3499" t="s">
        <v>8269</v>
      </c>
      <c r="O3499">
        <f>ROUND(E3499/D3499*100,0)</f>
        <v>108</v>
      </c>
      <c r="P3499">
        <f>IFERROR(ROUND(E3499/L3499,2),0)</f>
        <v>79</v>
      </c>
      <c r="Q3499" s="10" t="s">
        <v>8315</v>
      </c>
      <c r="R3499" t="s">
        <v>8316</v>
      </c>
      <c r="S3499" s="15">
        <f>(((J3499/60)/60)/24)+DATE(1970,1,1)</f>
        <v>41856.715069444443</v>
      </c>
      <c r="T3499" s="16">
        <f>(((I3499/60)/60)/24)+DATE(1970,1,1)</f>
        <v>41877.715069444443</v>
      </c>
      <c r="U3499" s="19">
        <f>YEAR(S:S)</f>
        <v>2014</v>
      </c>
    </row>
    <row r="3500" spans="1:21" ht="32" x14ac:dyDescent="0.2">
      <c r="A3500">
        <v>3597</v>
      </c>
      <c r="B3500" s="3" t="s">
        <v>3596</v>
      </c>
      <c r="C3500" s="3" t="s">
        <v>7707</v>
      </c>
      <c r="D3500" s="6">
        <v>2500</v>
      </c>
      <c r="E3500" s="8">
        <v>2565</v>
      </c>
      <c r="F3500" t="s">
        <v>8218</v>
      </c>
      <c r="G3500" t="s">
        <v>8223</v>
      </c>
      <c r="H3500" t="s">
        <v>8245</v>
      </c>
      <c r="I3500">
        <v>1456984740</v>
      </c>
      <c r="J3500">
        <v>1455717790</v>
      </c>
      <c r="K3500" t="b">
        <v>0</v>
      </c>
      <c r="L3500">
        <v>33</v>
      </c>
      <c r="M3500" t="b">
        <v>1</v>
      </c>
      <c r="N3500" t="s">
        <v>8269</v>
      </c>
      <c r="O3500">
        <f>ROUND(E3500/D3500*100,0)</f>
        <v>103</v>
      </c>
      <c r="P3500">
        <f>IFERROR(ROUND(E3500/L3500,2),0)</f>
        <v>77.73</v>
      </c>
      <c r="Q3500" s="10" t="s">
        <v>8315</v>
      </c>
      <c r="R3500" t="s">
        <v>8316</v>
      </c>
      <c r="S3500" s="15">
        <f>(((J3500/60)/60)/24)+DATE(1970,1,1)</f>
        <v>42417.585532407407</v>
      </c>
      <c r="T3500" s="16">
        <f>(((I3500/60)/60)/24)+DATE(1970,1,1)</f>
        <v>42432.249305555553</v>
      </c>
      <c r="U3500" s="19">
        <f>YEAR(S:S)</f>
        <v>2016</v>
      </c>
    </row>
    <row r="3501" spans="1:21" ht="48" x14ac:dyDescent="0.2">
      <c r="A3501">
        <v>3598</v>
      </c>
      <c r="B3501" s="3" t="s">
        <v>3597</v>
      </c>
      <c r="C3501" s="3" t="s">
        <v>7708</v>
      </c>
      <c r="D3501" s="6">
        <v>1000</v>
      </c>
      <c r="E3501" s="8">
        <v>1101</v>
      </c>
      <c r="F3501" t="s">
        <v>8218</v>
      </c>
      <c r="G3501" t="s">
        <v>8223</v>
      </c>
      <c r="H3501" t="s">
        <v>8245</v>
      </c>
      <c r="I3501">
        <v>1409720340</v>
      </c>
      <c r="J3501">
        <v>1408129822</v>
      </c>
      <c r="K3501" t="b">
        <v>0</v>
      </c>
      <c r="L3501">
        <v>27</v>
      </c>
      <c r="M3501" t="b">
        <v>1</v>
      </c>
      <c r="N3501" t="s">
        <v>8269</v>
      </c>
      <c r="O3501">
        <f>ROUND(E3501/D3501*100,0)</f>
        <v>110</v>
      </c>
      <c r="P3501">
        <f>IFERROR(ROUND(E3501/L3501,2),0)</f>
        <v>40.78</v>
      </c>
      <c r="Q3501" s="10" t="s">
        <v>8315</v>
      </c>
      <c r="R3501" t="s">
        <v>8316</v>
      </c>
      <c r="S3501" s="15">
        <f>(((J3501/60)/60)/24)+DATE(1970,1,1)</f>
        <v>41866.79886574074</v>
      </c>
      <c r="T3501" s="16">
        <f>(((I3501/60)/60)/24)+DATE(1970,1,1)</f>
        <v>41885.207638888889</v>
      </c>
      <c r="U3501" s="19">
        <f>YEAR(S:S)</f>
        <v>2014</v>
      </c>
    </row>
    <row r="3502" spans="1:21" ht="48" x14ac:dyDescent="0.2">
      <c r="A3502">
        <v>3599</v>
      </c>
      <c r="B3502" s="3" t="s">
        <v>3598</v>
      </c>
      <c r="C3502" s="3" t="s">
        <v>7709</v>
      </c>
      <c r="D3502" s="6">
        <v>500</v>
      </c>
      <c r="E3502" s="8">
        <v>1010</v>
      </c>
      <c r="F3502" t="s">
        <v>8218</v>
      </c>
      <c r="G3502" t="s">
        <v>8223</v>
      </c>
      <c r="H3502" t="s">
        <v>8245</v>
      </c>
      <c r="I3502">
        <v>1440892800</v>
      </c>
      <c r="J3502">
        <v>1438715077</v>
      </c>
      <c r="K3502" t="b">
        <v>0</v>
      </c>
      <c r="L3502">
        <v>17</v>
      </c>
      <c r="M3502" t="b">
        <v>1</v>
      </c>
      <c r="N3502" t="s">
        <v>8269</v>
      </c>
      <c r="O3502">
        <f>ROUND(E3502/D3502*100,0)</f>
        <v>202</v>
      </c>
      <c r="P3502">
        <f>IFERROR(ROUND(E3502/L3502,2),0)</f>
        <v>59.41</v>
      </c>
      <c r="Q3502" s="10" t="s">
        <v>8315</v>
      </c>
      <c r="R3502" t="s">
        <v>8316</v>
      </c>
      <c r="S3502" s="15">
        <f>(((J3502/60)/60)/24)+DATE(1970,1,1)</f>
        <v>42220.79487268519</v>
      </c>
      <c r="T3502" s="16">
        <f>(((I3502/60)/60)/24)+DATE(1970,1,1)</f>
        <v>42246</v>
      </c>
      <c r="U3502" s="19">
        <f>YEAR(S:S)</f>
        <v>2015</v>
      </c>
    </row>
    <row r="3503" spans="1:21" ht="32" x14ac:dyDescent="0.2">
      <c r="A3503">
        <v>3600</v>
      </c>
      <c r="B3503" s="3" t="s">
        <v>3599</v>
      </c>
      <c r="C3503" s="3" t="s">
        <v>7710</v>
      </c>
      <c r="D3503" s="6">
        <v>10</v>
      </c>
      <c r="E3503" s="8">
        <v>13</v>
      </c>
      <c r="F3503" t="s">
        <v>8218</v>
      </c>
      <c r="G3503" t="s">
        <v>8223</v>
      </c>
      <c r="H3503" t="s">
        <v>8245</v>
      </c>
      <c r="I3503">
        <v>1476390164</v>
      </c>
      <c r="J3503">
        <v>1473970964</v>
      </c>
      <c r="K3503" t="b">
        <v>0</v>
      </c>
      <c r="L3503">
        <v>4</v>
      </c>
      <c r="M3503" t="b">
        <v>1</v>
      </c>
      <c r="N3503" t="s">
        <v>8269</v>
      </c>
      <c r="O3503">
        <f>ROUND(E3503/D3503*100,0)</f>
        <v>130</v>
      </c>
      <c r="P3503">
        <f>IFERROR(ROUND(E3503/L3503,2),0)</f>
        <v>3.25</v>
      </c>
      <c r="Q3503" s="10" t="s">
        <v>8315</v>
      </c>
      <c r="R3503" t="s">
        <v>8316</v>
      </c>
      <c r="S3503" s="15">
        <f>(((J3503/60)/60)/24)+DATE(1970,1,1)</f>
        <v>42628.849120370374</v>
      </c>
      <c r="T3503" s="16">
        <f>(((I3503/60)/60)/24)+DATE(1970,1,1)</f>
        <v>42656.849120370374</v>
      </c>
      <c r="U3503" s="19">
        <f>YEAR(S:S)</f>
        <v>2016</v>
      </c>
    </row>
    <row r="3504" spans="1:21" ht="48" x14ac:dyDescent="0.2">
      <c r="A3504">
        <v>3601</v>
      </c>
      <c r="B3504" s="3" t="s">
        <v>3600</v>
      </c>
      <c r="C3504" s="3" t="s">
        <v>7711</v>
      </c>
      <c r="D3504" s="6">
        <v>2000</v>
      </c>
      <c r="E3504" s="8">
        <v>2087</v>
      </c>
      <c r="F3504" t="s">
        <v>8218</v>
      </c>
      <c r="G3504" t="s">
        <v>8224</v>
      </c>
      <c r="H3504" t="s">
        <v>8246</v>
      </c>
      <c r="I3504">
        <v>1421452682</v>
      </c>
      <c r="J3504">
        <v>1418860682</v>
      </c>
      <c r="K3504" t="b">
        <v>0</v>
      </c>
      <c r="L3504">
        <v>53</v>
      </c>
      <c r="M3504" t="b">
        <v>1</v>
      </c>
      <c r="N3504" t="s">
        <v>8269</v>
      </c>
      <c r="O3504">
        <f>ROUND(E3504/D3504*100,0)</f>
        <v>104</v>
      </c>
      <c r="P3504">
        <f>IFERROR(ROUND(E3504/L3504,2),0)</f>
        <v>39.380000000000003</v>
      </c>
      <c r="Q3504" s="10" t="s">
        <v>8315</v>
      </c>
      <c r="R3504" t="s">
        <v>8316</v>
      </c>
      <c r="S3504" s="15">
        <f>(((J3504/60)/60)/24)+DATE(1970,1,1)</f>
        <v>41990.99863425926</v>
      </c>
      <c r="T3504" s="16">
        <f>(((I3504/60)/60)/24)+DATE(1970,1,1)</f>
        <v>42020.99863425926</v>
      </c>
      <c r="U3504" s="19">
        <f>YEAR(S:S)</f>
        <v>2014</v>
      </c>
    </row>
    <row r="3505" spans="1:21" ht="48" x14ac:dyDescent="0.2">
      <c r="A3505">
        <v>3602</v>
      </c>
      <c r="B3505" s="3" t="s">
        <v>3601</v>
      </c>
      <c r="C3505" s="3" t="s">
        <v>7712</v>
      </c>
      <c r="D3505" s="6">
        <v>4000</v>
      </c>
      <c r="E3505" s="8">
        <v>4002</v>
      </c>
      <c r="F3505" t="s">
        <v>8218</v>
      </c>
      <c r="G3505" t="s">
        <v>8223</v>
      </c>
      <c r="H3505" t="s">
        <v>8245</v>
      </c>
      <c r="I3505">
        <v>1463520479</v>
      </c>
      <c r="J3505">
        <v>1458336479</v>
      </c>
      <c r="K3505" t="b">
        <v>0</v>
      </c>
      <c r="L3505">
        <v>49</v>
      </c>
      <c r="M3505" t="b">
        <v>1</v>
      </c>
      <c r="N3505" t="s">
        <v>8269</v>
      </c>
      <c r="O3505">
        <f>ROUND(E3505/D3505*100,0)</f>
        <v>100</v>
      </c>
      <c r="P3505">
        <f>IFERROR(ROUND(E3505/L3505,2),0)</f>
        <v>81.67</v>
      </c>
      <c r="Q3505" s="10" t="s">
        <v>8315</v>
      </c>
      <c r="R3505" t="s">
        <v>8316</v>
      </c>
      <c r="S3505" s="15">
        <f>(((J3505/60)/60)/24)+DATE(1970,1,1)</f>
        <v>42447.894432870366</v>
      </c>
      <c r="T3505" s="16">
        <f>(((I3505/60)/60)/24)+DATE(1970,1,1)</f>
        <v>42507.894432870366</v>
      </c>
      <c r="U3505" s="19">
        <f>YEAR(S:S)</f>
        <v>2016</v>
      </c>
    </row>
    <row r="3506" spans="1:21" ht="48" x14ac:dyDescent="0.2">
      <c r="A3506">
        <v>3603</v>
      </c>
      <c r="B3506" s="3" t="s">
        <v>3602</v>
      </c>
      <c r="C3506" s="3" t="s">
        <v>7713</v>
      </c>
      <c r="D3506" s="6">
        <v>1500</v>
      </c>
      <c r="E3506" s="8">
        <v>2560</v>
      </c>
      <c r="F3506" t="s">
        <v>8218</v>
      </c>
      <c r="G3506" t="s">
        <v>8223</v>
      </c>
      <c r="H3506" t="s">
        <v>8245</v>
      </c>
      <c r="I3506">
        <v>1446759880</v>
      </c>
      <c r="J3506">
        <v>1444164280</v>
      </c>
      <c r="K3506" t="b">
        <v>0</v>
      </c>
      <c r="L3506">
        <v>57</v>
      </c>
      <c r="M3506" t="b">
        <v>1</v>
      </c>
      <c r="N3506" t="s">
        <v>8269</v>
      </c>
      <c r="O3506">
        <f>ROUND(E3506/D3506*100,0)</f>
        <v>171</v>
      </c>
      <c r="P3506">
        <f>IFERROR(ROUND(E3506/L3506,2),0)</f>
        <v>44.91</v>
      </c>
      <c r="Q3506" s="10" t="s">
        <v>8315</v>
      </c>
      <c r="R3506" t="s">
        <v>8316</v>
      </c>
      <c r="S3506" s="15">
        <f>(((J3506/60)/60)/24)+DATE(1970,1,1)</f>
        <v>42283.864351851851</v>
      </c>
      <c r="T3506" s="16">
        <f>(((I3506/60)/60)/24)+DATE(1970,1,1)</f>
        <v>42313.906018518523</v>
      </c>
      <c r="U3506" s="19">
        <f>YEAR(S:S)</f>
        <v>2015</v>
      </c>
    </row>
    <row r="3507" spans="1:21" ht="48" x14ac:dyDescent="0.2">
      <c r="A3507">
        <v>3604</v>
      </c>
      <c r="B3507" s="3" t="s">
        <v>3603</v>
      </c>
      <c r="C3507" s="3" t="s">
        <v>7714</v>
      </c>
      <c r="D3507" s="6">
        <v>3000</v>
      </c>
      <c r="E3507" s="8">
        <v>3385</v>
      </c>
      <c r="F3507" t="s">
        <v>8218</v>
      </c>
      <c r="G3507" t="s">
        <v>8223</v>
      </c>
      <c r="H3507" t="s">
        <v>8245</v>
      </c>
      <c r="I3507">
        <v>1461913140</v>
      </c>
      <c r="J3507">
        <v>1461370956</v>
      </c>
      <c r="K3507" t="b">
        <v>0</v>
      </c>
      <c r="L3507">
        <v>69</v>
      </c>
      <c r="M3507" t="b">
        <v>1</v>
      </c>
      <c r="N3507" t="s">
        <v>8269</v>
      </c>
      <c r="O3507">
        <f>ROUND(E3507/D3507*100,0)</f>
        <v>113</v>
      </c>
      <c r="P3507">
        <f>IFERROR(ROUND(E3507/L3507,2),0)</f>
        <v>49.06</v>
      </c>
      <c r="Q3507" s="10" t="s">
        <v>8315</v>
      </c>
      <c r="R3507" t="s">
        <v>8316</v>
      </c>
      <c r="S3507" s="15">
        <f>(((J3507/60)/60)/24)+DATE(1970,1,1)</f>
        <v>42483.015694444446</v>
      </c>
      <c r="T3507" s="16">
        <f>(((I3507/60)/60)/24)+DATE(1970,1,1)</f>
        <v>42489.290972222225</v>
      </c>
      <c r="U3507" s="19">
        <f>YEAR(S:S)</f>
        <v>2016</v>
      </c>
    </row>
    <row r="3508" spans="1:21" ht="48" x14ac:dyDescent="0.2">
      <c r="A3508">
        <v>3605</v>
      </c>
      <c r="B3508" s="3" t="s">
        <v>3604</v>
      </c>
      <c r="C3508" s="3" t="s">
        <v>7715</v>
      </c>
      <c r="D3508" s="6">
        <v>250</v>
      </c>
      <c r="E3508" s="8">
        <v>460</v>
      </c>
      <c r="F3508" t="s">
        <v>8218</v>
      </c>
      <c r="G3508" t="s">
        <v>8224</v>
      </c>
      <c r="H3508" t="s">
        <v>8246</v>
      </c>
      <c r="I3508">
        <v>1455390126</v>
      </c>
      <c r="J3508">
        <v>1452798126</v>
      </c>
      <c r="K3508" t="b">
        <v>0</v>
      </c>
      <c r="L3508">
        <v>15</v>
      </c>
      <c r="M3508" t="b">
        <v>1</v>
      </c>
      <c r="N3508" t="s">
        <v>8269</v>
      </c>
      <c r="O3508">
        <f>ROUND(E3508/D3508*100,0)</f>
        <v>184</v>
      </c>
      <c r="P3508">
        <f>IFERROR(ROUND(E3508/L3508,2),0)</f>
        <v>30.67</v>
      </c>
      <c r="Q3508" s="10" t="s">
        <v>8315</v>
      </c>
      <c r="R3508" t="s">
        <v>8316</v>
      </c>
      <c r="S3508" s="15">
        <f>(((J3508/60)/60)/24)+DATE(1970,1,1)</f>
        <v>42383.793124999997</v>
      </c>
      <c r="T3508" s="16">
        <f>(((I3508/60)/60)/24)+DATE(1970,1,1)</f>
        <v>42413.793124999997</v>
      </c>
      <c r="U3508" s="19">
        <f>YEAR(S:S)</f>
        <v>2016</v>
      </c>
    </row>
    <row r="3509" spans="1:21" ht="48" x14ac:dyDescent="0.2">
      <c r="A3509">
        <v>3606</v>
      </c>
      <c r="B3509" s="3" t="s">
        <v>3605</v>
      </c>
      <c r="C3509" s="3" t="s">
        <v>7716</v>
      </c>
      <c r="D3509" s="6">
        <v>3000</v>
      </c>
      <c r="E3509" s="8">
        <v>3908</v>
      </c>
      <c r="F3509" t="s">
        <v>8218</v>
      </c>
      <c r="G3509" t="s">
        <v>8224</v>
      </c>
      <c r="H3509" t="s">
        <v>8246</v>
      </c>
      <c r="I3509">
        <v>1471185057</v>
      </c>
      <c r="J3509">
        <v>1468593057</v>
      </c>
      <c r="K3509" t="b">
        <v>0</v>
      </c>
      <c r="L3509">
        <v>64</v>
      </c>
      <c r="M3509" t="b">
        <v>1</v>
      </c>
      <c r="N3509" t="s">
        <v>8269</v>
      </c>
      <c r="O3509">
        <f>ROUND(E3509/D3509*100,0)</f>
        <v>130</v>
      </c>
      <c r="P3509">
        <f>IFERROR(ROUND(E3509/L3509,2),0)</f>
        <v>61.06</v>
      </c>
      <c r="Q3509" s="10" t="s">
        <v>8315</v>
      </c>
      <c r="R3509" t="s">
        <v>8316</v>
      </c>
      <c r="S3509" s="15">
        <f>(((J3509/60)/60)/24)+DATE(1970,1,1)</f>
        <v>42566.604826388888</v>
      </c>
      <c r="T3509" s="16">
        <f>(((I3509/60)/60)/24)+DATE(1970,1,1)</f>
        <v>42596.604826388888</v>
      </c>
      <c r="U3509" s="19">
        <f>YEAR(S:S)</f>
        <v>2016</v>
      </c>
    </row>
    <row r="3510" spans="1:21" ht="32" x14ac:dyDescent="0.2">
      <c r="A3510">
        <v>3607</v>
      </c>
      <c r="B3510" s="3" t="s">
        <v>3606</v>
      </c>
      <c r="C3510" s="3" t="s">
        <v>7717</v>
      </c>
      <c r="D3510" s="6">
        <v>550</v>
      </c>
      <c r="E3510" s="8">
        <v>580</v>
      </c>
      <c r="F3510" t="s">
        <v>8218</v>
      </c>
      <c r="G3510" t="s">
        <v>8224</v>
      </c>
      <c r="H3510" t="s">
        <v>8246</v>
      </c>
      <c r="I3510">
        <v>1450137600</v>
      </c>
      <c r="J3510">
        <v>1448924882</v>
      </c>
      <c r="K3510" t="b">
        <v>0</v>
      </c>
      <c r="L3510">
        <v>20</v>
      </c>
      <c r="M3510" t="b">
        <v>1</v>
      </c>
      <c r="N3510" t="s">
        <v>8269</v>
      </c>
      <c r="O3510">
        <f>ROUND(E3510/D3510*100,0)</f>
        <v>105</v>
      </c>
      <c r="P3510">
        <f>IFERROR(ROUND(E3510/L3510,2),0)</f>
        <v>29</v>
      </c>
      <c r="Q3510" s="10" t="s">
        <v>8315</v>
      </c>
      <c r="R3510" t="s">
        <v>8316</v>
      </c>
      <c r="S3510" s="15">
        <f>(((J3510/60)/60)/24)+DATE(1970,1,1)</f>
        <v>42338.963912037041</v>
      </c>
      <c r="T3510" s="16">
        <f>(((I3510/60)/60)/24)+DATE(1970,1,1)</f>
        <v>42353</v>
      </c>
      <c r="U3510" s="19">
        <f>YEAR(S:S)</f>
        <v>2015</v>
      </c>
    </row>
    <row r="3511" spans="1:21" ht="48" x14ac:dyDescent="0.2">
      <c r="A3511">
        <v>3608</v>
      </c>
      <c r="B3511" s="3" t="s">
        <v>3607</v>
      </c>
      <c r="C3511" s="3" t="s">
        <v>7718</v>
      </c>
      <c r="D3511" s="6">
        <v>800</v>
      </c>
      <c r="E3511" s="8">
        <v>800</v>
      </c>
      <c r="F3511" t="s">
        <v>8218</v>
      </c>
      <c r="G3511" t="s">
        <v>8224</v>
      </c>
      <c r="H3511" t="s">
        <v>8246</v>
      </c>
      <c r="I3511">
        <v>1466172000</v>
      </c>
      <c r="J3511">
        <v>1463418090</v>
      </c>
      <c r="K3511" t="b">
        <v>0</v>
      </c>
      <c r="L3511">
        <v>27</v>
      </c>
      <c r="M3511" t="b">
        <v>1</v>
      </c>
      <c r="N3511" t="s">
        <v>8269</v>
      </c>
      <c r="O3511">
        <f>ROUND(E3511/D3511*100,0)</f>
        <v>100</v>
      </c>
      <c r="P3511">
        <f>IFERROR(ROUND(E3511/L3511,2),0)</f>
        <v>29.63</v>
      </c>
      <c r="Q3511" s="10" t="s">
        <v>8315</v>
      </c>
      <c r="R3511" t="s">
        <v>8316</v>
      </c>
      <c r="S3511" s="15">
        <f>(((J3511/60)/60)/24)+DATE(1970,1,1)</f>
        <v>42506.709375000006</v>
      </c>
      <c r="T3511" s="16">
        <f>(((I3511/60)/60)/24)+DATE(1970,1,1)</f>
        <v>42538.583333333328</v>
      </c>
      <c r="U3511" s="19">
        <f>YEAR(S:S)</f>
        <v>2016</v>
      </c>
    </row>
    <row r="3512" spans="1:21" ht="48" x14ac:dyDescent="0.2">
      <c r="A3512">
        <v>3609</v>
      </c>
      <c r="B3512" s="3" t="s">
        <v>3608</v>
      </c>
      <c r="C3512" s="3" t="s">
        <v>7719</v>
      </c>
      <c r="D3512" s="6">
        <v>1960</v>
      </c>
      <c r="E3512" s="8">
        <v>3005</v>
      </c>
      <c r="F3512" t="s">
        <v>8218</v>
      </c>
      <c r="G3512" t="s">
        <v>8224</v>
      </c>
      <c r="H3512" t="s">
        <v>8246</v>
      </c>
      <c r="I3512">
        <v>1459378085</v>
      </c>
      <c r="J3512">
        <v>1456789685</v>
      </c>
      <c r="K3512" t="b">
        <v>0</v>
      </c>
      <c r="L3512">
        <v>21</v>
      </c>
      <c r="M3512" t="b">
        <v>1</v>
      </c>
      <c r="N3512" t="s">
        <v>8269</v>
      </c>
      <c r="O3512">
        <f>ROUND(E3512/D3512*100,0)</f>
        <v>153</v>
      </c>
      <c r="P3512">
        <f>IFERROR(ROUND(E3512/L3512,2),0)</f>
        <v>143.1</v>
      </c>
      <c r="Q3512" s="10" t="s">
        <v>8315</v>
      </c>
      <c r="R3512" t="s">
        <v>8316</v>
      </c>
      <c r="S3512" s="15">
        <f>(((J3512/60)/60)/24)+DATE(1970,1,1)</f>
        <v>42429.991724537031</v>
      </c>
      <c r="T3512" s="16">
        <f>(((I3512/60)/60)/24)+DATE(1970,1,1)</f>
        <v>42459.950057870374</v>
      </c>
      <c r="U3512" s="19">
        <f>YEAR(S:S)</f>
        <v>2016</v>
      </c>
    </row>
    <row r="3513" spans="1:21" ht="48" x14ac:dyDescent="0.2">
      <c r="A3513">
        <v>3610</v>
      </c>
      <c r="B3513" s="3" t="s">
        <v>3609</v>
      </c>
      <c r="C3513" s="3" t="s">
        <v>7720</v>
      </c>
      <c r="D3513" s="6">
        <v>1000</v>
      </c>
      <c r="E3513" s="8">
        <v>1623</v>
      </c>
      <c r="F3513" t="s">
        <v>8218</v>
      </c>
      <c r="G3513" t="s">
        <v>8224</v>
      </c>
      <c r="H3513" t="s">
        <v>8246</v>
      </c>
      <c r="I3513">
        <v>1439806936</v>
      </c>
      <c r="J3513">
        <v>1437214936</v>
      </c>
      <c r="K3513" t="b">
        <v>0</v>
      </c>
      <c r="L3513">
        <v>31</v>
      </c>
      <c r="M3513" t="b">
        <v>1</v>
      </c>
      <c r="N3513" t="s">
        <v>8269</v>
      </c>
      <c r="O3513">
        <f>ROUND(E3513/D3513*100,0)</f>
        <v>162</v>
      </c>
      <c r="P3513">
        <f>IFERROR(ROUND(E3513/L3513,2),0)</f>
        <v>52.35</v>
      </c>
      <c r="Q3513" s="10" t="s">
        <v>8315</v>
      </c>
      <c r="R3513" t="s">
        <v>8316</v>
      </c>
      <c r="S3513" s="15">
        <f>(((J3513/60)/60)/24)+DATE(1970,1,1)</f>
        <v>42203.432129629626</v>
      </c>
      <c r="T3513" s="16">
        <f>(((I3513/60)/60)/24)+DATE(1970,1,1)</f>
        <v>42233.432129629626</v>
      </c>
      <c r="U3513" s="19">
        <f>YEAR(S:S)</f>
        <v>2015</v>
      </c>
    </row>
    <row r="3514" spans="1:21" ht="48" x14ac:dyDescent="0.2">
      <c r="A3514">
        <v>3611</v>
      </c>
      <c r="B3514" s="3" t="s">
        <v>3610</v>
      </c>
      <c r="C3514" s="3" t="s">
        <v>7721</v>
      </c>
      <c r="D3514" s="6">
        <v>2500</v>
      </c>
      <c r="E3514" s="8">
        <v>3400</v>
      </c>
      <c r="F3514" t="s">
        <v>8218</v>
      </c>
      <c r="G3514" t="s">
        <v>8224</v>
      </c>
      <c r="H3514" t="s">
        <v>8246</v>
      </c>
      <c r="I3514">
        <v>1428483201</v>
      </c>
      <c r="J3514">
        <v>1425891201</v>
      </c>
      <c r="K3514" t="b">
        <v>0</v>
      </c>
      <c r="L3514">
        <v>51</v>
      </c>
      <c r="M3514" t="b">
        <v>1</v>
      </c>
      <c r="N3514" t="s">
        <v>8269</v>
      </c>
      <c r="O3514">
        <f>ROUND(E3514/D3514*100,0)</f>
        <v>136</v>
      </c>
      <c r="P3514">
        <f>IFERROR(ROUND(E3514/L3514,2),0)</f>
        <v>66.67</v>
      </c>
      <c r="Q3514" s="10" t="s">
        <v>8315</v>
      </c>
      <c r="R3514" t="s">
        <v>8316</v>
      </c>
      <c r="S3514" s="15">
        <f>(((J3514/60)/60)/24)+DATE(1970,1,1)</f>
        <v>42072.370381944449</v>
      </c>
      <c r="T3514" s="16">
        <f>(((I3514/60)/60)/24)+DATE(1970,1,1)</f>
        <v>42102.370381944449</v>
      </c>
      <c r="U3514" s="19">
        <f>YEAR(S:S)</f>
        <v>2015</v>
      </c>
    </row>
    <row r="3515" spans="1:21" ht="48" x14ac:dyDescent="0.2">
      <c r="A3515">
        <v>3612</v>
      </c>
      <c r="B3515" s="3" t="s">
        <v>3611</v>
      </c>
      <c r="C3515" s="3" t="s">
        <v>7722</v>
      </c>
      <c r="D3515" s="6">
        <v>5000</v>
      </c>
      <c r="E3515" s="8">
        <v>7220</v>
      </c>
      <c r="F3515" t="s">
        <v>8218</v>
      </c>
      <c r="G3515" t="s">
        <v>8228</v>
      </c>
      <c r="H3515" t="s">
        <v>8250</v>
      </c>
      <c r="I3515">
        <v>1402334811</v>
      </c>
      <c r="J3515">
        <v>1401470811</v>
      </c>
      <c r="K3515" t="b">
        <v>0</v>
      </c>
      <c r="L3515">
        <v>57</v>
      </c>
      <c r="M3515" t="b">
        <v>1</v>
      </c>
      <c r="N3515" t="s">
        <v>8269</v>
      </c>
      <c r="O3515">
        <f>ROUND(E3515/D3515*100,0)</f>
        <v>144</v>
      </c>
      <c r="P3515">
        <f>IFERROR(ROUND(E3515/L3515,2),0)</f>
        <v>126.67</v>
      </c>
      <c r="Q3515" s="10" t="s">
        <v>8315</v>
      </c>
      <c r="R3515" t="s">
        <v>8316</v>
      </c>
      <c r="S3515" s="15">
        <f>(((J3515/60)/60)/24)+DATE(1970,1,1)</f>
        <v>41789.726979166669</v>
      </c>
      <c r="T3515" s="16">
        <f>(((I3515/60)/60)/24)+DATE(1970,1,1)</f>
        <v>41799.726979166669</v>
      </c>
      <c r="U3515" s="19">
        <f>YEAR(S:S)</f>
        <v>2014</v>
      </c>
    </row>
    <row r="3516" spans="1:21" ht="32" x14ac:dyDescent="0.2">
      <c r="A3516">
        <v>3613</v>
      </c>
      <c r="B3516" s="3" t="s">
        <v>3612</v>
      </c>
      <c r="C3516" s="3" t="s">
        <v>7723</v>
      </c>
      <c r="D3516" s="6">
        <v>1250</v>
      </c>
      <c r="E3516" s="8">
        <v>1250</v>
      </c>
      <c r="F3516" t="s">
        <v>8218</v>
      </c>
      <c r="G3516" t="s">
        <v>8223</v>
      </c>
      <c r="H3516" t="s">
        <v>8245</v>
      </c>
      <c r="I3516">
        <v>1403964574</v>
      </c>
      <c r="J3516">
        <v>1401372574</v>
      </c>
      <c r="K3516" t="b">
        <v>0</v>
      </c>
      <c r="L3516">
        <v>20</v>
      </c>
      <c r="M3516" t="b">
        <v>1</v>
      </c>
      <c r="N3516" t="s">
        <v>8269</v>
      </c>
      <c r="O3516">
        <f>ROUND(E3516/D3516*100,0)</f>
        <v>100</v>
      </c>
      <c r="P3516">
        <f>IFERROR(ROUND(E3516/L3516,2),0)</f>
        <v>62.5</v>
      </c>
      <c r="Q3516" s="10" t="s">
        <v>8315</v>
      </c>
      <c r="R3516" t="s">
        <v>8316</v>
      </c>
      <c r="S3516" s="15">
        <f>(((J3516/60)/60)/24)+DATE(1970,1,1)</f>
        <v>41788.58997685185</v>
      </c>
      <c r="T3516" s="16">
        <f>(((I3516/60)/60)/24)+DATE(1970,1,1)</f>
        <v>41818.58997685185</v>
      </c>
      <c r="U3516" s="19">
        <f>YEAR(S:S)</f>
        <v>2014</v>
      </c>
    </row>
    <row r="3517" spans="1:21" ht="48" x14ac:dyDescent="0.2">
      <c r="A3517">
        <v>3614</v>
      </c>
      <c r="B3517" s="3" t="s">
        <v>3439</v>
      </c>
      <c r="C3517" s="3" t="s">
        <v>7724</v>
      </c>
      <c r="D3517" s="6">
        <v>2500</v>
      </c>
      <c r="E3517" s="8">
        <v>2520</v>
      </c>
      <c r="F3517" t="s">
        <v>8218</v>
      </c>
      <c r="G3517" t="s">
        <v>8223</v>
      </c>
      <c r="H3517" t="s">
        <v>8245</v>
      </c>
      <c r="I3517">
        <v>1434675616</v>
      </c>
      <c r="J3517">
        <v>1432083616</v>
      </c>
      <c r="K3517" t="b">
        <v>0</v>
      </c>
      <c r="L3517">
        <v>71</v>
      </c>
      <c r="M3517" t="b">
        <v>1</v>
      </c>
      <c r="N3517" t="s">
        <v>8269</v>
      </c>
      <c r="O3517">
        <f>ROUND(E3517/D3517*100,0)</f>
        <v>101</v>
      </c>
      <c r="P3517">
        <f>IFERROR(ROUND(E3517/L3517,2),0)</f>
        <v>35.49</v>
      </c>
      <c r="Q3517" s="10" t="s">
        <v>8315</v>
      </c>
      <c r="R3517" t="s">
        <v>8316</v>
      </c>
      <c r="S3517" s="15">
        <f>(((J3517/60)/60)/24)+DATE(1970,1,1)</f>
        <v>42144.041851851856</v>
      </c>
      <c r="T3517" s="16">
        <f>(((I3517/60)/60)/24)+DATE(1970,1,1)</f>
        <v>42174.041851851856</v>
      </c>
      <c r="U3517" s="19">
        <f>YEAR(S:S)</f>
        <v>2015</v>
      </c>
    </row>
    <row r="3518" spans="1:21" ht="48" x14ac:dyDescent="0.2">
      <c r="A3518">
        <v>3615</v>
      </c>
      <c r="B3518" s="3" t="s">
        <v>3613</v>
      </c>
      <c r="C3518" s="3" t="s">
        <v>7725</v>
      </c>
      <c r="D3518" s="6">
        <v>2500</v>
      </c>
      <c r="E3518" s="8">
        <v>2670</v>
      </c>
      <c r="F3518" t="s">
        <v>8218</v>
      </c>
      <c r="G3518" t="s">
        <v>8224</v>
      </c>
      <c r="H3518" t="s">
        <v>8246</v>
      </c>
      <c r="I3518">
        <v>1449756896</v>
      </c>
      <c r="J3518">
        <v>1447164896</v>
      </c>
      <c r="K3518" t="b">
        <v>0</v>
      </c>
      <c r="L3518">
        <v>72</v>
      </c>
      <c r="M3518" t="b">
        <v>1</v>
      </c>
      <c r="N3518" t="s">
        <v>8269</v>
      </c>
      <c r="O3518">
        <f>ROUND(E3518/D3518*100,0)</f>
        <v>107</v>
      </c>
      <c r="P3518">
        <f>IFERROR(ROUND(E3518/L3518,2),0)</f>
        <v>37.08</v>
      </c>
      <c r="Q3518" s="10" t="s">
        <v>8315</v>
      </c>
      <c r="R3518" t="s">
        <v>8316</v>
      </c>
      <c r="S3518" s="15">
        <f>(((J3518/60)/60)/24)+DATE(1970,1,1)</f>
        <v>42318.593703703707</v>
      </c>
      <c r="T3518" s="16">
        <f>(((I3518/60)/60)/24)+DATE(1970,1,1)</f>
        <v>42348.593703703707</v>
      </c>
      <c r="U3518" s="19">
        <f>YEAR(S:S)</f>
        <v>2015</v>
      </c>
    </row>
    <row r="3519" spans="1:21" ht="48" x14ac:dyDescent="0.2">
      <c r="A3519">
        <v>3616</v>
      </c>
      <c r="B3519" s="3" t="s">
        <v>3614</v>
      </c>
      <c r="C3519" s="3" t="s">
        <v>7726</v>
      </c>
      <c r="D3519" s="6">
        <v>2500</v>
      </c>
      <c r="E3519" s="8">
        <v>3120</v>
      </c>
      <c r="F3519" t="s">
        <v>8218</v>
      </c>
      <c r="G3519" t="s">
        <v>8224</v>
      </c>
      <c r="H3519" t="s">
        <v>8246</v>
      </c>
      <c r="I3519">
        <v>1426801664</v>
      </c>
      <c r="J3519">
        <v>1424213264</v>
      </c>
      <c r="K3519" t="b">
        <v>0</v>
      </c>
      <c r="L3519">
        <v>45</v>
      </c>
      <c r="M3519" t="b">
        <v>1</v>
      </c>
      <c r="N3519" t="s">
        <v>8269</v>
      </c>
      <c r="O3519">
        <f>ROUND(E3519/D3519*100,0)</f>
        <v>125</v>
      </c>
      <c r="P3519">
        <f>IFERROR(ROUND(E3519/L3519,2),0)</f>
        <v>69.33</v>
      </c>
      <c r="Q3519" s="10" t="s">
        <v>8315</v>
      </c>
      <c r="R3519" t="s">
        <v>8316</v>
      </c>
      <c r="S3519" s="15">
        <f>(((J3519/60)/60)/24)+DATE(1970,1,1)</f>
        <v>42052.949814814812</v>
      </c>
      <c r="T3519" s="16">
        <f>(((I3519/60)/60)/24)+DATE(1970,1,1)</f>
        <v>42082.908148148148</v>
      </c>
      <c r="U3519" s="19">
        <f>YEAR(S:S)</f>
        <v>2015</v>
      </c>
    </row>
    <row r="3520" spans="1:21" ht="48" x14ac:dyDescent="0.2">
      <c r="A3520">
        <v>3617</v>
      </c>
      <c r="B3520" s="3" t="s">
        <v>3615</v>
      </c>
      <c r="C3520" s="3" t="s">
        <v>7727</v>
      </c>
      <c r="D3520" s="6">
        <v>740</v>
      </c>
      <c r="E3520" s="8">
        <v>880</v>
      </c>
      <c r="F3520" t="s">
        <v>8218</v>
      </c>
      <c r="G3520" t="s">
        <v>8224</v>
      </c>
      <c r="H3520" t="s">
        <v>8246</v>
      </c>
      <c r="I3520">
        <v>1488240000</v>
      </c>
      <c r="J3520">
        <v>1486996729</v>
      </c>
      <c r="K3520" t="b">
        <v>0</v>
      </c>
      <c r="L3520">
        <v>51</v>
      </c>
      <c r="M3520" t="b">
        <v>1</v>
      </c>
      <c r="N3520" t="s">
        <v>8269</v>
      </c>
      <c r="O3520">
        <f>ROUND(E3520/D3520*100,0)</f>
        <v>119</v>
      </c>
      <c r="P3520">
        <f>IFERROR(ROUND(E3520/L3520,2),0)</f>
        <v>17.25</v>
      </c>
      <c r="Q3520" s="10" t="s">
        <v>8315</v>
      </c>
      <c r="R3520" t="s">
        <v>8316</v>
      </c>
      <c r="S3520" s="15">
        <f>(((J3520/60)/60)/24)+DATE(1970,1,1)</f>
        <v>42779.610289351855</v>
      </c>
      <c r="T3520" s="16">
        <f>(((I3520/60)/60)/24)+DATE(1970,1,1)</f>
        <v>42794</v>
      </c>
      <c r="U3520" s="19">
        <f>YEAR(S:S)</f>
        <v>2017</v>
      </c>
    </row>
    <row r="3521" spans="1:21" ht="48" x14ac:dyDescent="0.2">
      <c r="A3521">
        <v>3618</v>
      </c>
      <c r="B3521" s="3" t="s">
        <v>3616</v>
      </c>
      <c r="C3521" s="3" t="s">
        <v>7728</v>
      </c>
      <c r="D3521" s="6">
        <v>2000</v>
      </c>
      <c r="E3521" s="8">
        <v>2020</v>
      </c>
      <c r="F3521" t="s">
        <v>8218</v>
      </c>
      <c r="G3521" t="s">
        <v>8224</v>
      </c>
      <c r="H3521" t="s">
        <v>8246</v>
      </c>
      <c r="I3521">
        <v>1433343850</v>
      </c>
      <c r="J3521">
        <v>1430751850</v>
      </c>
      <c r="K3521" t="b">
        <v>0</v>
      </c>
      <c r="L3521">
        <v>56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36.07</v>
      </c>
      <c r="Q3521" s="10" t="s">
        <v>8315</v>
      </c>
      <c r="R3521" t="s">
        <v>8316</v>
      </c>
      <c r="S3521" s="15">
        <f>(((J3521/60)/60)/24)+DATE(1970,1,1)</f>
        <v>42128.627893518518</v>
      </c>
      <c r="T3521" s="16">
        <f>(((I3521/60)/60)/24)+DATE(1970,1,1)</f>
        <v>42158.627893518518</v>
      </c>
      <c r="U3521" s="19">
        <f>YEAR(S:S)</f>
        <v>2015</v>
      </c>
    </row>
    <row r="3522" spans="1:21" ht="48" x14ac:dyDescent="0.2">
      <c r="A3522">
        <v>3619</v>
      </c>
      <c r="B3522" s="3" t="s">
        <v>3617</v>
      </c>
      <c r="C3522" s="3" t="s">
        <v>7729</v>
      </c>
      <c r="D3522" s="6">
        <v>1000</v>
      </c>
      <c r="E3522" s="8">
        <v>1130</v>
      </c>
      <c r="F3522" t="s">
        <v>8218</v>
      </c>
      <c r="G3522" t="s">
        <v>8223</v>
      </c>
      <c r="H3522" t="s">
        <v>8245</v>
      </c>
      <c r="I3522">
        <v>1479592800</v>
      </c>
      <c r="J3522">
        <v>1476760226</v>
      </c>
      <c r="K3522" t="b">
        <v>0</v>
      </c>
      <c r="L3522">
        <v>17</v>
      </c>
      <c r="M3522" t="b">
        <v>1</v>
      </c>
      <c r="N3522" t="s">
        <v>8269</v>
      </c>
      <c r="O3522">
        <f>ROUND(E3522/D3522*100,0)</f>
        <v>113</v>
      </c>
      <c r="P3522">
        <f>IFERROR(ROUND(E3522/L3522,2),0)</f>
        <v>66.47</v>
      </c>
      <c r="Q3522" s="10" t="s">
        <v>8315</v>
      </c>
      <c r="R3522" t="s">
        <v>8316</v>
      </c>
      <c r="S3522" s="15">
        <f>(((J3522/60)/60)/24)+DATE(1970,1,1)</f>
        <v>42661.132245370376</v>
      </c>
      <c r="T3522" s="16">
        <f>(((I3522/60)/60)/24)+DATE(1970,1,1)</f>
        <v>42693.916666666672</v>
      </c>
      <c r="U3522" s="19">
        <f>YEAR(S:S)</f>
        <v>2016</v>
      </c>
    </row>
    <row r="3523" spans="1:21" ht="48" x14ac:dyDescent="0.2">
      <c r="A3523">
        <v>3620</v>
      </c>
      <c r="B3523" s="3" t="s">
        <v>3618</v>
      </c>
      <c r="C3523" s="3" t="s">
        <v>7730</v>
      </c>
      <c r="D3523" s="6">
        <v>10500</v>
      </c>
      <c r="E3523" s="8">
        <v>11045</v>
      </c>
      <c r="F3523" t="s">
        <v>8218</v>
      </c>
      <c r="G3523" t="s">
        <v>8223</v>
      </c>
      <c r="H3523" t="s">
        <v>8245</v>
      </c>
      <c r="I3523">
        <v>1425528000</v>
      </c>
      <c r="J3523">
        <v>1422916261</v>
      </c>
      <c r="K3523" t="b">
        <v>0</v>
      </c>
      <c r="L3523">
        <v>197</v>
      </c>
      <c r="M3523" t="b">
        <v>1</v>
      </c>
      <c r="N3523" t="s">
        <v>8269</v>
      </c>
      <c r="O3523">
        <f>ROUND(E3523/D3523*100,0)</f>
        <v>105</v>
      </c>
      <c r="P3523">
        <f>IFERROR(ROUND(E3523/L3523,2),0)</f>
        <v>56.07</v>
      </c>
      <c r="Q3523" s="10" t="s">
        <v>8315</v>
      </c>
      <c r="R3523" t="s">
        <v>8316</v>
      </c>
      <c r="S3523" s="15">
        <f>(((J3523/60)/60)/24)+DATE(1970,1,1)</f>
        <v>42037.938206018516</v>
      </c>
      <c r="T3523" s="16">
        <f>(((I3523/60)/60)/24)+DATE(1970,1,1)</f>
        <v>42068.166666666672</v>
      </c>
      <c r="U3523" s="19">
        <f>YEAR(S:S)</f>
        <v>2015</v>
      </c>
    </row>
    <row r="3524" spans="1:21" ht="48" x14ac:dyDescent="0.2">
      <c r="A3524">
        <v>3621</v>
      </c>
      <c r="B3524" s="3" t="s">
        <v>3619</v>
      </c>
      <c r="C3524" s="3" t="s">
        <v>7731</v>
      </c>
      <c r="D3524" s="6">
        <v>3000</v>
      </c>
      <c r="E3524" s="8">
        <v>3292</v>
      </c>
      <c r="F3524" t="s">
        <v>8218</v>
      </c>
      <c r="G3524" t="s">
        <v>8223</v>
      </c>
      <c r="H3524" t="s">
        <v>8245</v>
      </c>
      <c r="I3524">
        <v>1475269200</v>
      </c>
      <c r="J3524">
        <v>1473200844</v>
      </c>
      <c r="K3524" t="b">
        <v>0</v>
      </c>
      <c r="L3524">
        <v>70</v>
      </c>
      <c r="M3524" t="b">
        <v>1</v>
      </c>
      <c r="N3524" t="s">
        <v>8269</v>
      </c>
      <c r="O3524">
        <f>ROUND(E3524/D3524*100,0)</f>
        <v>110</v>
      </c>
      <c r="P3524">
        <f>IFERROR(ROUND(E3524/L3524,2),0)</f>
        <v>47.03</v>
      </c>
      <c r="Q3524" s="10" t="s">
        <v>8315</v>
      </c>
      <c r="R3524" t="s">
        <v>8316</v>
      </c>
      <c r="S3524" s="15">
        <f>(((J3524/60)/60)/24)+DATE(1970,1,1)</f>
        <v>42619.935694444444</v>
      </c>
      <c r="T3524" s="16">
        <f>(((I3524/60)/60)/24)+DATE(1970,1,1)</f>
        <v>42643.875</v>
      </c>
      <c r="U3524" s="19">
        <f>YEAR(S:S)</f>
        <v>2016</v>
      </c>
    </row>
    <row r="3525" spans="1:21" ht="32" x14ac:dyDescent="0.2">
      <c r="A3525">
        <v>3622</v>
      </c>
      <c r="B3525" s="3" t="s">
        <v>3620</v>
      </c>
      <c r="C3525" s="3" t="s">
        <v>7732</v>
      </c>
      <c r="D3525" s="6">
        <v>1000</v>
      </c>
      <c r="E3525" s="8">
        <v>1000.99</v>
      </c>
      <c r="F3525" t="s">
        <v>8218</v>
      </c>
      <c r="G3525" t="s">
        <v>8223</v>
      </c>
      <c r="H3525" t="s">
        <v>8245</v>
      </c>
      <c r="I3525">
        <v>1411874580</v>
      </c>
      <c r="J3525">
        <v>1409030371</v>
      </c>
      <c r="K3525" t="b">
        <v>0</v>
      </c>
      <c r="L3525">
        <v>21</v>
      </c>
      <c r="M3525" t="b">
        <v>1</v>
      </c>
      <c r="N3525" t="s">
        <v>8269</v>
      </c>
      <c r="O3525">
        <f>ROUND(E3525/D3525*100,0)</f>
        <v>100</v>
      </c>
      <c r="P3525">
        <f>IFERROR(ROUND(E3525/L3525,2),0)</f>
        <v>47.67</v>
      </c>
      <c r="Q3525" s="10" t="s">
        <v>8315</v>
      </c>
      <c r="R3525" t="s">
        <v>8316</v>
      </c>
      <c r="S3525" s="15">
        <f>(((J3525/60)/60)/24)+DATE(1970,1,1)</f>
        <v>41877.221886574072</v>
      </c>
      <c r="T3525" s="16">
        <f>(((I3525/60)/60)/24)+DATE(1970,1,1)</f>
        <v>41910.140972222223</v>
      </c>
      <c r="U3525" s="19">
        <f>YEAR(S:S)</f>
        <v>2014</v>
      </c>
    </row>
    <row r="3526" spans="1:21" ht="32" x14ac:dyDescent="0.2">
      <c r="A3526">
        <v>3623</v>
      </c>
      <c r="B3526" s="3" t="s">
        <v>3621</v>
      </c>
      <c r="C3526" s="3" t="s">
        <v>7733</v>
      </c>
      <c r="D3526" s="6">
        <v>2500</v>
      </c>
      <c r="E3526" s="8">
        <v>3000</v>
      </c>
      <c r="F3526" t="s">
        <v>8218</v>
      </c>
      <c r="G3526" t="s">
        <v>8223</v>
      </c>
      <c r="H3526" t="s">
        <v>8245</v>
      </c>
      <c r="I3526">
        <v>1406358000</v>
      </c>
      <c r="J3526">
        <v>1404841270</v>
      </c>
      <c r="K3526" t="b">
        <v>0</v>
      </c>
      <c r="L3526">
        <v>34</v>
      </c>
      <c r="M3526" t="b">
        <v>1</v>
      </c>
      <c r="N3526" t="s">
        <v>8269</v>
      </c>
      <c r="O3526">
        <f>ROUND(E3526/D3526*100,0)</f>
        <v>120</v>
      </c>
      <c r="P3526">
        <f>IFERROR(ROUND(E3526/L3526,2),0)</f>
        <v>88.24</v>
      </c>
      <c r="Q3526" s="10" t="s">
        <v>8315</v>
      </c>
      <c r="R3526" t="s">
        <v>8316</v>
      </c>
      <c r="S3526" s="15">
        <f>(((J3526/60)/60)/24)+DATE(1970,1,1)</f>
        <v>41828.736921296295</v>
      </c>
      <c r="T3526" s="16">
        <f>(((I3526/60)/60)/24)+DATE(1970,1,1)</f>
        <v>41846.291666666664</v>
      </c>
      <c r="U3526" s="19">
        <f>YEAR(S:S)</f>
        <v>2014</v>
      </c>
    </row>
    <row r="3527" spans="1:21" ht="80" x14ac:dyDescent="0.2">
      <c r="A3527">
        <v>3624</v>
      </c>
      <c r="B3527" s="3" t="s">
        <v>3622</v>
      </c>
      <c r="C3527" s="3" t="s">
        <v>7734</v>
      </c>
      <c r="D3527" s="6">
        <v>3000</v>
      </c>
      <c r="E3527" s="8">
        <v>3148</v>
      </c>
      <c r="F3527" t="s">
        <v>8218</v>
      </c>
      <c r="G3527" t="s">
        <v>8223</v>
      </c>
      <c r="H3527" t="s">
        <v>8245</v>
      </c>
      <c r="I3527">
        <v>1471977290</v>
      </c>
      <c r="J3527">
        <v>1466793290</v>
      </c>
      <c r="K3527" t="b">
        <v>0</v>
      </c>
      <c r="L3527">
        <v>39</v>
      </c>
      <c r="M3527" t="b">
        <v>1</v>
      </c>
      <c r="N3527" t="s">
        <v>8269</v>
      </c>
      <c r="O3527">
        <f>ROUND(E3527/D3527*100,0)</f>
        <v>105</v>
      </c>
      <c r="P3527">
        <f>IFERROR(ROUND(E3527/L3527,2),0)</f>
        <v>80.72</v>
      </c>
      <c r="Q3527" s="10" t="s">
        <v>8315</v>
      </c>
      <c r="R3527" t="s">
        <v>8316</v>
      </c>
      <c r="S3527" s="15">
        <f>(((J3527/60)/60)/24)+DATE(1970,1,1)</f>
        <v>42545.774189814809</v>
      </c>
      <c r="T3527" s="16">
        <f>(((I3527/60)/60)/24)+DATE(1970,1,1)</f>
        <v>42605.774189814809</v>
      </c>
      <c r="U3527" s="19">
        <f>YEAR(S:S)</f>
        <v>2016</v>
      </c>
    </row>
    <row r="3528" spans="1:21" ht="48" x14ac:dyDescent="0.2">
      <c r="A3528">
        <v>3625</v>
      </c>
      <c r="B3528" s="3" t="s">
        <v>3623</v>
      </c>
      <c r="C3528" s="3" t="s">
        <v>7735</v>
      </c>
      <c r="D3528" s="6">
        <v>3000</v>
      </c>
      <c r="E3528" s="8">
        <v>3080</v>
      </c>
      <c r="F3528" t="s">
        <v>8218</v>
      </c>
      <c r="G3528" t="s">
        <v>8224</v>
      </c>
      <c r="H3528" t="s">
        <v>8246</v>
      </c>
      <c r="I3528">
        <v>1435851577</v>
      </c>
      <c r="J3528">
        <v>1433259577</v>
      </c>
      <c r="K3528" t="b">
        <v>0</v>
      </c>
      <c r="L3528">
        <v>78</v>
      </c>
      <c r="M3528" t="b">
        <v>1</v>
      </c>
      <c r="N3528" t="s">
        <v>8269</v>
      </c>
      <c r="O3528">
        <f>ROUND(E3528/D3528*100,0)</f>
        <v>103</v>
      </c>
      <c r="P3528">
        <f>IFERROR(ROUND(E3528/L3528,2),0)</f>
        <v>39.49</v>
      </c>
      <c r="Q3528" s="10" t="s">
        <v>8315</v>
      </c>
      <c r="R3528" t="s">
        <v>8316</v>
      </c>
      <c r="S3528" s="15">
        <f>(((J3528/60)/60)/24)+DATE(1970,1,1)</f>
        <v>42157.652511574073</v>
      </c>
      <c r="T3528" s="16">
        <f>(((I3528/60)/60)/24)+DATE(1970,1,1)</f>
        <v>42187.652511574073</v>
      </c>
      <c r="U3528" s="19">
        <f>YEAR(S:S)</f>
        <v>2015</v>
      </c>
    </row>
    <row r="3529" spans="1:21" ht="48" x14ac:dyDescent="0.2">
      <c r="A3529">
        <v>3626</v>
      </c>
      <c r="B3529" s="3" t="s">
        <v>3624</v>
      </c>
      <c r="C3529" s="3" t="s">
        <v>7736</v>
      </c>
      <c r="D3529" s="6">
        <v>4000</v>
      </c>
      <c r="E3529" s="8">
        <v>4073</v>
      </c>
      <c r="F3529" t="s">
        <v>8218</v>
      </c>
      <c r="G3529" t="s">
        <v>8224</v>
      </c>
      <c r="H3529" t="s">
        <v>8246</v>
      </c>
      <c r="I3529">
        <v>1408204857</v>
      </c>
      <c r="J3529">
        <v>1406390457</v>
      </c>
      <c r="K3529" t="b">
        <v>0</v>
      </c>
      <c r="L3529">
        <v>48</v>
      </c>
      <c r="M3529" t="b">
        <v>1</v>
      </c>
      <c r="N3529" t="s">
        <v>8269</v>
      </c>
      <c r="O3529">
        <f>ROUND(E3529/D3529*100,0)</f>
        <v>102</v>
      </c>
      <c r="P3529">
        <f>IFERROR(ROUND(E3529/L3529,2),0)</f>
        <v>84.85</v>
      </c>
      <c r="Q3529" s="10" t="s">
        <v>8315</v>
      </c>
      <c r="R3529" t="s">
        <v>8316</v>
      </c>
      <c r="S3529" s="15">
        <f>(((J3529/60)/60)/24)+DATE(1970,1,1)</f>
        <v>41846.667326388888</v>
      </c>
      <c r="T3529" s="16">
        <f>(((I3529/60)/60)/24)+DATE(1970,1,1)</f>
        <v>41867.667326388888</v>
      </c>
      <c r="U3529" s="19">
        <f>YEAR(S:S)</f>
        <v>2014</v>
      </c>
    </row>
    <row r="3530" spans="1:21" ht="48" x14ac:dyDescent="0.2">
      <c r="A3530">
        <v>3627</v>
      </c>
      <c r="B3530" s="3" t="s">
        <v>3625</v>
      </c>
      <c r="C3530" s="3" t="s">
        <v>7737</v>
      </c>
      <c r="D3530" s="6">
        <v>2000</v>
      </c>
      <c r="E3530" s="8">
        <v>2000</v>
      </c>
      <c r="F3530" t="s">
        <v>8218</v>
      </c>
      <c r="G3530" t="s">
        <v>8223</v>
      </c>
      <c r="H3530" t="s">
        <v>8245</v>
      </c>
      <c r="I3530">
        <v>1463803140</v>
      </c>
      <c r="J3530">
        <v>1459446487</v>
      </c>
      <c r="K3530" t="b">
        <v>0</v>
      </c>
      <c r="L3530">
        <v>29</v>
      </c>
      <c r="M3530" t="b">
        <v>1</v>
      </c>
      <c r="N3530" t="s">
        <v>8269</v>
      </c>
      <c r="O3530">
        <f>ROUND(E3530/D3530*100,0)</f>
        <v>100</v>
      </c>
      <c r="P3530">
        <f>IFERROR(ROUND(E3530/L3530,2),0)</f>
        <v>68.97</v>
      </c>
      <c r="Q3530" s="10" t="s">
        <v>8315</v>
      </c>
      <c r="R3530" t="s">
        <v>8316</v>
      </c>
      <c r="S3530" s="15">
        <f>(((J3530/60)/60)/24)+DATE(1970,1,1)</f>
        <v>42460.741747685184</v>
      </c>
      <c r="T3530" s="16">
        <f>(((I3530/60)/60)/24)+DATE(1970,1,1)</f>
        <v>42511.165972222225</v>
      </c>
      <c r="U3530" s="19">
        <f>YEAR(S:S)</f>
        <v>2016</v>
      </c>
    </row>
    <row r="3531" spans="1:21" ht="32" x14ac:dyDescent="0.2">
      <c r="A3531">
        <v>3648</v>
      </c>
      <c r="B3531" s="3" t="s">
        <v>3646</v>
      </c>
      <c r="C3531" s="3" t="s">
        <v>7758</v>
      </c>
      <c r="D3531" s="6">
        <v>40000</v>
      </c>
      <c r="E3531" s="8">
        <v>40153</v>
      </c>
      <c r="F3531" t="s">
        <v>8218</v>
      </c>
      <c r="G3531" t="s">
        <v>8223</v>
      </c>
      <c r="H3531" t="s">
        <v>8245</v>
      </c>
      <c r="I3531">
        <v>1412492445</v>
      </c>
      <c r="J3531">
        <v>1409900445</v>
      </c>
      <c r="K3531" t="b">
        <v>0</v>
      </c>
      <c r="L3531">
        <v>73</v>
      </c>
      <c r="M3531" t="b">
        <v>1</v>
      </c>
      <c r="N3531" t="s">
        <v>8269</v>
      </c>
      <c r="O3531">
        <f>ROUND(E3531/D3531*100,0)</f>
        <v>100</v>
      </c>
      <c r="P3531">
        <f>IFERROR(ROUND(E3531/L3531,2),0)</f>
        <v>550.04</v>
      </c>
      <c r="Q3531" s="10" t="s">
        <v>8315</v>
      </c>
      <c r="R3531" t="s">
        <v>8316</v>
      </c>
      <c r="S3531" s="15">
        <f>(((J3531/60)/60)/24)+DATE(1970,1,1)</f>
        <v>41887.292187500003</v>
      </c>
      <c r="T3531" s="16">
        <f>(((I3531/60)/60)/24)+DATE(1970,1,1)</f>
        <v>41917.292187500003</v>
      </c>
      <c r="U3531" s="19">
        <f>YEAR(S:S)</f>
        <v>2014</v>
      </c>
    </row>
    <row r="3532" spans="1:21" ht="48" x14ac:dyDescent="0.2">
      <c r="A3532">
        <v>3649</v>
      </c>
      <c r="B3532" s="3" t="s">
        <v>3647</v>
      </c>
      <c r="C3532" s="3" t="s">
        <v>7759</v>
      </c>
      <c r="D3532" s="6">
        <v>750</v>
      </c>
      <c r="E3532" s="8">
        <v>780</v>
      </c>
      <c r="F3532" t="s">
        <v>8218</v>
      </c>
      <c r="G3532" t="s">
        <v>8228</v>
      </c>
      <c r="H3532" t="s">
        <v>8250</v>
      </c>
      <c r="I3532">
        <v>1402938394</v>
      </c>
      <c r="J3532">
        <v>1400691994</v>
      </c>
      <c r="K3532" t="b">
        <v>0</v>
      </c>
      <c r="L3532">
        <v>8</v>
      </c>
      <c r="M3532" t="b">
        <v>1</v>
      </c>
      <c r="N3532" t="s">
        <v>8269</v>
      </c>
      <c r="O3532">
        <f>ROUND(E3532/D3532*100,0)</f>
        <v>104</v>
      </c>
      <c r="P3532">
        <f>IFERROR(ROUND(E3532/L3532,2),0)</f>
        <v>97.5</v>
      </c>
      <c r="Q3532" s="10" t="s">
        <v>8315</v>
      </c>
      <c r="R3532" t="s">
        <v>8316</v>
      </c>
      <c r="S3532" s="15">
        <f>(((J3532/60)/60)/24)+DATE(1970,1,1)</f>
        <v>41780.712893518517</v>
      </c>
      <c r="T3532" s="16">
        <f>(((I3532/60)/60)/24)+DATE(1970,1,1)</f>
        <v>41806.712893518517</v>
      </c>
      <c r="U3532" s="19">
        <f>YEAR(S:S)</f>
        <v>2014</v>
      </c>
    </row>
    <row r="3533" spans="1:21" ht="48" x14ac:dyDescent="0.2">
      <c r="A3533">
        <v>3650</v>
      </c>
      <c r="B3533" s="3" t="s">
        <v>3648</v>
      </c>
      <c r="C3533" s="3" t="s">
        <v>7760</v>
      </c>
      <c r="D3533" s="6">
        <v>500</v>
      </c>
      <c r="E3533" s="8">
        <v>500</v>
      </c>
      <c r="F3533" t="s">
        <v>8218</v>
      </c>
      <c r="G3533" t="s">
        <v>8224</v>
      </c>
      <c r="H3533" t="s">
        <v>8246</v>
      </c>
      <c r="I3533">
        <v>1454412584</v>
      </c>
      <c r="J3533">
        <v>1452598184</v>
      </c>
      <c r="K3533" t="b">
        <v>0</v>
      </c>
      <c r="L3533">
        <v>17</v>
      </c>
      <c r="M3533" t="b">
        <v>1</v>
      </c>
      <c r="N3533" t="s">
        <v>8269</v>
      </c>
      <c r="O3533">
        <f>ROUND(E3533/D3533*100,0)</f>
        <v>100</v>
      </c>
      <c r="P3533">
        <f>IFERROR(ROUND(E3533/L3533,2),0)</f>
        <v>29.41</v>
      </c>
      <c r="Q3533" s="10" t="s">
        <v>8315</v>
      </c>
      <c r="R3533" t="s">
        <v>8316</v>
      </c>
      <c r="S3533" s="15">
        <f>(((J3533/60)/60)/24)+DATE(1970,1,1)</f>
        <v>42381.478981481487</v>
      </c>
      <c r="T3533" s="16">
        <f>(((I3533/60)/60)/24)+DATE(1970,1,1)</f>
        <v>42402.478981481487</v>
      </c>
      <c r="U3533" s="19">
        <f>YEAR(S:S)</f>
        <v>2016</v>
      </c>
    </row>
    <row r="3534" spans="1:21" ht="32" x14ac:dyDescent="0.2">
      <c r="A3534">
        <v>3651</v>
      </c>
      <c r="B3534" s="3" t="s">
        <v>3649</v>
      </c>
      <c r="C3534" s="3" t="s">
        <v>7761</v>
      </c>
      <c r="D3534" s="6">
        <v>500</v>
      </c>
      <c r="E3534" s="8">
        <v>520</v>
      </c>
      <c r="F3534" t="s">
        <v>8218</v>
      </c>
      <c r="G3534" t="s">
        <v>8223</v>
      </c>
      <c r="H3534" t="s">
        <v>8245</v>
      </c>
      <c r="I3534">
        <v>1407686340</v>
      </c>
      <c r="J3534">
        <v>1404833442</v>
      </c>
      <c r="K3534" t="b">
        <v>0</v>
      </c>
      <c r="L3534">
        <v>9</v>
      </c>
      <c r="M3534" t="b">
        <v>1</v>
      </c>
      <c r="N3534" t="s">
        <v>8269</v>
      </c>
      <c r="O3534">
        <f>ROUND(E3534/D3534*100,0)</f>
        <v>104</v>
      </c>
      <c r="P3534">
        <f>IFERROR(ROUND(E3534/L3534,2),0)</f>
        <v>57.78</v>
      </c>
      <c r="Q3534" s="10" t="s">
        <v>8315</v>
      </c>
      <c r="R3534" t="s">
        <v>8316</v>
      </c>
      <c r="S3534" s="15">
        <f>(((J3534/60)/60)/24)+DATE(1970,1,1)</f>
        <v>41828.646319444444</v>
      </c>
      <c r="T3534" s="16">
        <f>(((I3534/60)/60)/24)+DATE(1970,1,1)</f>
        <v>41861.665972222225</v>
      </c>
      <c r="U3534" s="19">
        <f>YEAR(S:S)</f>
        <v>2014</v>
      </c>
    </row>
    <row r="3535" spans="1:21" ht="48" x14ac:dyDescent="0.2">
      <c r="A3535">
        <v>3652</v>
      </c>
      <c r="B3535" s="3" t="s">
        <v>2867</v>
      </c>
      <c r="C3535" s="3" t="s">
        <v>7762</v>
      </c>
      <c r="D3535" s="6">
        <v>300</v>
      </c>
      <c r="E3535" s="8">
        <v>752</v>
      </c>
      <c r="F3535" t="s">
        <v>8218</v>
      </c>
      <c r="G3535" t="s">
        <v>8228</v>
      </c>
      <c r="H3535" t="s">
        <v>8250</v>
      </c>
      <c r="I3535">
        <v>1472097540</v>
      </c>
      <c r="J3535">
        <v>1471188502</v>
      </c>
      <c r="K3535" t="b">
        <v>0</v>
      </c>
      <c r="L3535">
        <v>17</v>
      </c>
      <c r="M3535" t="b">
        <v>1</v>
      </c>
      <c r="N3535" t="s">
        <v>8269</v>
      </c>
      <c r="O3535">
        <f>ROUND(E3535/D3535*100,0)</f>
        <v>251</v>
      </c>
      <c r="P3535">
        <f>IFERROR(ROUND(E3535/L3535,2),0)</f>
        <v>44.24</v>
      </c>
      <c r="Q3535" s="10" t="s">
        <v>8315</v>
      </c>
      <c r="R3535" t="s">
        <v>8316</v>
      </c>
      <c r="S3535" s="15">
        <f>(((J3535/60)/60)/24)+DATE(1970,1,1)</f>
        <v>42596.644699074073</v>
      </c>
      <c r="T3535" s="16">
        <f>(((I3535/60)/60)/24)+DATE(1970,1,1)</f>
        <v>42607.165972222225</v>
      </c>
      <c r="U3535" s="19">
        <f>YEAR(S:S)</f>
        <v>2016</v>
      </c>
    </row>
    <row r="3536" spans="1:21" ht="48" x14ac:dyDescent="0.2">
      <c r="A3536">
        <v>3653</v>
      </c>
      <c r="B3536" s="3" t="s">
        <v>3650</v>
      </c>
      <c r="C3536" s="3" t="s">
        <v>7763</v>
      </c>
      <c r="D3536" s="6">
        <v>2000</v>
      </c>
      <c r="E3536" s="8">
        <v>2010</v>
      </c>
      <c r="F3536" t="s">
        <v>8218</v>
      </c>
      <c r="G3536" t="s">
        <v>8224</v>
      </c>
      <c r="H3536" t="s">
        <v>8246</v>
      </c>
      <c r="I3536">
        <v>1438764207</v>
      </c>
      <c r="J3536">
        <v>1436172207</v>
      </c>
      <c r="K3536" t="b">
        <v>0</v>
      </c>
      <c r="L3536">
        <v>33</v>
      </c>
      <c r="M3536" t="b">
        <v>1</v>
      </c>
      <c r="N3536" t="s">
        <v>8269</v>
      </c>
      <c r="O3536">
        <f>ROUND(E3536/D3536*100,0)</f>
        <v>101</v>
      </c>
      <c r="P3536">
        <f>IFERROR(ROUND(E3536/L3536,2),0)</f>
        <v>60.91</v>
      </c>
      <c r="Q3536" s="10" t="s">
        <v>8315</v>
      </c>
      <c r="R3536" t="s">
        <v>8316</v>
      </c>
      <c r="S3536" s="15">
        <f>(((J3536/60)/60)/24)+DATE(1970,1,1)</f>
        <v>42191.363506944443</v>
      </c>
      <c r="T3536" s="16">
        <f>(((I3536/60)/60)/24)+DATE(1970,1,1)</f>
        <v>42221.363506944443</v>
      </c>
      <c r="U3536" s="19">
        <f>YEAR(S:S)</f>
        <v>2015</v>
      </c>
    </row>
    <row r="3537" spans="1:21" ht="48" x14ac:dyDescent="0.2">
      <c r="A3537">
        <v>3654</v>
      </c>
      <c r="B3537" s="3" t="s">
        <v>3651</v>
      </c>
      <c r="C3537" s="3" t="s">
        <v>7764</v>
      </c>
      <c r="D3537" s="6">
        <v>1500</v>
      </c>
      <c r="E3537" s="8">
        <v>2616</v>
      </c>
      <c r="F3537" t="s">
        <v>8218</v>
      </c>
      <c r="G3537" t="s">
        <v>8224</v>
      </c>
      <c r="H3537" t="s">
        <v>8246</v>
      </c>
      <c r="I3537">
        <v>1459702800</v>
      </c>
      <c r="J3537">
        <v>1457690386</v>
      </c>
      <c r="K3537" t="b">
        <v>0</v>
      </c>
      <c r="L3537">
        <v>38</v>
      </c>
      <c r="M3537" t="b">
        <v>1</v>
      </c>
      <c r="N3537" t="s">
        <v>8269</v>
      </c>
      <c r="O3537">
        <f>ROUND(E3537/D3537*100,0)</f>
        <v>174</v>
      </c>
      <c r="P3537">
        <f>IFERROR(ROUND(E3537/L3537,2),0)</f>
        <v>68.84</v>
      </c>
      <c r="Q3537" s="10" t="s">
        <v>8315</v>
      </c>
      <c r="R3537" t="s">
        <v>8316</v>
      </c>
      <c r="S3537" s="15">
        <f>(((J3537/60)/60)/24)+DATE(1970,1,1)</f>
        <v>42440.416504629626</v>
      </c>
      <c r="T3537" s="16">
        <f>(((I3537/60)/60)/24)+DATE(1970,1,1)</f>
        <v>42463.708333333328</v>
      </c>
      <c r="U3537" s="19">
        <f>YEAR(S:S)</f>
        <v>2016</v>
      </c>
    </row>
    <row r="3538" spans="1:21" ht="48" x14ac:dyDescent="0.2">
      <c r="A3538">
        <v>3655</v>
      </c>
      <c r="B3538" s="3" t="s">
        <v>3652</v>
      </c>
      <c r="C3538" s="3" t="s">
        <v>7765</v>
      </c>
      <c r="D3538" s="6">
        <v>5000</v>
      </c>
      <c r="E3538" s="8">
        <v>5813</v>
      </c>
      <c r="F3538" t="s">
        <v>8218</v>
      </c>
      <c r="G3538" t="s">
        <v>8223</v>
      </c>
      <c r="H3538" t="s">
        <v>8245</v>
      </c>
      <c r="I3538">
        <v>1437202740</v>
      </c>
      <c r="J3538">
        <v>1434654998</v>
      </c>
      <c r="K3538" t="b">
        <v>0</v>
      </c>
      <c r="L3538">
        <v>79</v>
      </c>
      <c r="M3538" t="b">
        <v>1</v>
      </c>
      <c r="N3538" t="s">
        <v>8269</v>
      </c>
      <c r="O3538">
        <f>ROUND(E3538/D3538*100,0)</f>
        <v>116</v>
      </c>
      <c r="P3538">
        <f>IFERROR(ROUND(E3538/L3538,2),0)</f>
        <v>73.58</v>
      </c>
      <c r="Q3538" s="10" t="s">
        <v>8315</v>
      </c>
      <c r="R3538" t="s">
        <v>8316</v>
      </c>
      <c r="S3538" s="15">
        <f>(((J3538/60)/60)/24)+DATE(1970,1,1)</f>
        <v>42173.803217592591</v>
      </c>
      <c r="T3538" s="16">
        <f>(((I3538/60)/60)/24)+DATE(1970,1,1)</f>
        <v>42203.290972222225</v>
      </c>
      <c r="U3538" s="19">
        <f>YEAR(S:S)</f>
        <v>2015</v>
      </c>
    </row>
    <row r="3539" spans="1:21" ht="48" x14ac:dyDescent="0.2">
      <c r="A3539">
        <v>3656</v>
      </c>
      <c r="B3539" s="3" t="s">
        <v>3653</v>
      </c>
      <c r="C3539" s="3" t="s">
        <v>7766</v>
      </c>
      <c r="D3539" s="6">
        <v>5000</v>
      </c>
      <c r="E3539" s="8">
        <v>5291</v>
      </c>
      <c r="F3539" t="s">
        <v>8218</v>
      </c>
      <c r="G3539" t="s">
        <v>8239</v>
      </c>
      <c r="H3539" t="s">
        <v>8256</v>
      </c>
      <c r="I3539">
        <v>1485989940</v>
      </c>
      <c r="J3539">
        <v>1483393836</v>
      </c>
      <c r="K3539" t="b">
        <v>0</v>
      </c>
      <c r="L3539">
        <v>46</v>
      </c>
      <c r="M3539" t="b">
        <v>1</v>
      </c>
      <c r="N3539" t="s">
        <v>8269</v>
      </c>
      <c r="O3539">
        <f>ROUND(E3539/D3539*100,0)</f>
        <v>106</v>
      </c>
      <c r="P3539">
        <f>IFERROR(ROUND(E3539/L3539,2),0)</f>
        <v>115.02</v>
      </c>
      <c r="Q3539" s="10" t="s">
        <v>8315</v>
      </c>
      <c r="R3539" t="s">
        <v>8316</v>
      </c>
      <c r="S3539" s="15">
        <f>(((J3539/60)/60)/24)+DATE(1970,1,1)</f>
        <v>42737.910138888896</v>
      </c>
      <c r="T3539" s="16">
        <f>(((I3539/60)/60)/24)+DATE(1970,1,1)</f>
        <v>42767.957638888889</v>
      </c>
      <c r="U3539" s="19">
        <f>YEAR(S:S)</f>
        <v>2017</v>
      </c>
    </row>
    <row r="3540" spans="1:21" ht="48" x14ac:dyDescent="0.2">
      <c r="A3540">
        <v>3657</v>
      </c>
      <c r="B3540" s="3" t="s">
        <v>3654</v>
      </c>
      <c r="C3540" s="3" t="s">
        <v>7767</v>
      </c>
      <c r="D3540" s="6">
        <v>2000</v>
      </c>
      <c r="E3540" s="8">
        <v>2215</v>
      </c>
      <c r="F3540" t="s">
        <v>8218</v>
      </c>
      <c r="G3540" t="s">
        <v>8231</v>
      </c>
      <c r="H3540" t="s">
        <v>8252</v>
      </c>
      <c r="I3540">
        <v>1464817320</v>
      </c>
      <c r="J3540">
        <v>1462806419</v>
      </c>
      <c r="K3540" t="b">
        <v>0</v>
      </c>
      <c r="L3540">
        <v>20</v>
      </c>
      <c r="M3540" t="b">
        <v>1</v>
      </c>
      <c r="N3540" t="s">
        <v>8269</v>
      </c>
      <c r="O3540">
        <f>ROUND(E3540/D3540*100,0)</f>
        <v>111</v>
      </c>
      <c r="P3540">
        <f>IFERROR(ROUND(E3540/L3540,2),0)</f>
        <v>110.75</v>
      </c>
      <c r="Q3540" s="10" t="s">
        <v>8315</v>
      </c>
      <c r="R3540" t="s">
        <v>8316</v>
      </c>
      <c r="S3540" s="15">
        <f>(((J3540/60)/60)/24)+DATE(1970,1,1)</f>
        <v>42499.629849537043</v>
      </c>
      <c r="T3540" s="16">
        <f>(((I3540/60)/60)/24)+DATE(1970,1,1)</f>
        <v>42522.904166666667</v>
      </c>
      <c r="U3540" s="19">
        <f>YEAR(S:S)</f>
        <v>2016</v>
      </c>
    </row>
    <row r="3541" spans="1:21" ht="32" x14ac:dyDescent="0.2">
      <c r="A3541">
        <v>3658</v>
      </c>
      <c r="B3541" s="3" t="s">
        <v>3655</v>
      </c>
      <c r="C3541" s="3" t="s">
        <v>7768</v>
      </c>
      <c r="D3541" s="6">
        <v>1500</v>
      </c>
      <c r="E3541" s="8">
        <v>1510</v>
      </c>
      <c r="F3541" t="s">
        <v>8218</v>
      </c>
      <c r="G3541" t="s">
        <v>8223</v>
      </c>
      <c r="H3541" t="s">
        <v>8245</v>
      </c>
      <c r="I3541">
        <v>1404273540</v>
      </c>
      <c r="J3541">
        <v>1400272580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ROUND(E3541/D3541*100,0)</f>
        <v>101</v>
      </c>
      <c r="P3541">
        <f>IFERROR(ROUND(E3541/L3541,2),0)</f>
        <v>75.5</v>
      </c>
      <c r="Q3541" s="10" t="s">
        <v>8315</v>
      </c>
      <c r="R3541" t="s">
        <v>8316</v>
      </c>
      <c r="S3541" s="15">
        <f>(((J3541/60)/60)/24)+DATE(1970,1,1)</f>
        <v>41775.858564814815</v>
      </c>
      <c r="T3541" s="16">
        <f>(((I3541/60)/60)/24)+DATE(1970,1,1)</f>
        <v>41822.165972222225</v>
      </c>
      <c r="U3541" s="19">
        <f>YEAR(S:S)</f>
        <v>2014</v>
      </c>
    </row>
    <row r="3542" spans="1:21" ht="48" x14ac:dyDescent="0.2">
      <c r="A3542">
        <v>3659</v>
      </c>
      <c r="B3542" s="3" t="s">
        <v>3656</v>
      </c>
      <c r="C3542" s="3" t="s">
        <v>7769</v>
      </c>
      <c r="D3542" s="6">
        <v>3000</v>
      </c>
      <c r="E3542" s="8">
        <v>3061</v>
      </c>
      <c r="F3542" t="s">
        <v>8218</v>
      </c>
      <c r="G3542" t="s">
        <v>8223</v>
      </c>
      <c r="H3542" t="s">
        <v>8245</v>
      </c>
      <c r="I3542">
        <v>1426775940</v>
      </c>
      <c r="J3542">
        <v>1424414350</v>
      </c>
      <c r="K3542" t="b">
        <v>0</v>
      </c>
      <c r="L3542">
        <v>13</v>
      </c>
      <c r="M3542" t="b">
        <v>1</v>
      </c>
      <c r="N3542" t="s">
        <v>8269</v>
      </c>
      <c r="O3542">
        <f>ROUND(E3542/D3542*100,0)</f>
        <v>102</v>
      </c>
      <c r="P3542">
        <f>IFERROR(ROUND(E3542/L3542,2),0)</f>
        <v>235.46</v>
      </c>
      <c r="Q3542" s="10" t="s">
        <v>8315</v>
      </c>
      <c r="R3542" t="s">
        <v>8316</v>
      </c>
      <c r="S3542" s="15">
        <f>(((J3542/60)/60)/24)+DATE(1970,1,1)</f>
        <v>42055.277199074073</v>
      </c>
      <c r="T3542" s="16">
        <f>(((I3542/60)/60)/24)+DATE(1970,1,1)</f>
        <v>42082.610416666663</v>
      </c>
      <c r="U3542" s="19">
        <f>YEAR(S:S)</f>
        <v>2015</v>
      </c>
    </row>
    <row r="3543" spans="1:21" ht="48" x14ac:dyDescent="0.2">
      <c r="A3543">
        <v>3660</v>
      </c>
      <c r="B3543" s="3" t="s">
        <v>3657</v>
      </c>
      <c r="C3543" s="3" t="s">
        <v>7770</v>
      </c>
      <c r="D3543" s="6">
        <v>250</v>
      </c>
      <c r="E3543" s="8">
        <v>250</v>
      </c>
      <c r="F3543" t="s">
        <v>8218</v>
      </c>
      <c r="G3543" t="s">
        <v>8224</v>
      </c>
      <c r="H3543" t="s">
        <v>8246</v>
      </c>
      <c r="I3543">
        <v>1419368925</v>
      </c>
      <c r="J3543">
        <v>1417208925</v>
      </c>
      <c r="K3543" t="b">
        <v>0</v>
      </c>
      <c r="L3543">
        <v>22</v>
      </c>
      <c r="M3543" t="b">
        <v>1</v>
      </c>
      <c r="N3543" t="s">
        <v>8269</v>
      </c>
      <c r="O3543">
        <f>ROUND(E3543/D3543*100,0)</f>
        <v>100</v>
      </c>
      <c r="P3543">
        <f>IFERROR(ROUND(E3543/L3543,2),0)</f>
        <v>11.36</v>
      </c>
      <c r="Q3543" s="10" t="s">
        <v>8315</v>
      </c>
      <c r="R3543" t="s">
        <v>8316</v>
      </c>
      <c r="S3543" s="15">
        <f>(((J3543/60)/60)/24)+DATE(1970,1,1)</f>
        <v>41971.881076388891</v>
      </c>
      <c r="T3543" s="16">
        <f>(((I3543/60)/60)/24)+DATE(1970,1,1)</f>
        <v>41996.881076388891</v>
      </c>
      <c r="U3543" s="19">
        <f>YEAR(S:S)</f>
        <v>2014</v>
      </c>
    </row>
    <row r="3544" spans="1:21" ht="48" x14ac:dyDescent="0.2">
      <c r="A3544">
        <v>3661</v>
      </c>
      <c r="B3544" s="3" t="s">
        <v>3658</v>
      </c>
      <c r="C3544" s="3" t="s">
        <v>7771</v>
      </c>
      <c r="D3544" s="6">
        <v>3000</v>
      </c>
      <c r="E3544" s="8">
        <v>3330</v>
      </c>
      <c r="F3544" t="s">
        <v>8218</v>
      </c>
      <c r="G3544" t="s">
        <v>8223</v>
      </c>
      <c r="H3544" t="s">
        <v>8245</v>
      </c>
      <c r="I3544">
        <v>1460260800</v>
      </c>
      <c r="J3544">
        <v>1458336672</v>
      </c>
      <c r="K3544" t="b">
        <v>0</v>
      </c>
      <c r="L3544">
        <v>36</v>
      </c>
      <c r="M3544" t="b">
        <v>1</v>
      </c>
      <c r="N3544" t="s">
        <v>8269</v>
      </c>
      <c r="O3544">
        <f>ROUND(E3544/D3544*100,0)</f>
        <v>111</v>
      </c>
      <c r="P3544">
        <f>IFERROR(ROUND(E3544/L3544,2),0)</f>
        <v>92.5</v>
      </c>
      <c r="Q3544" s="10" t="s">
        <v>8315</v>
      </c>
      <c r="R3544" t="s">
        <v>8316</v>
      </c>
      <c r="S3544" s="15">
        <f>(((J3544/60)/60)/24)+DATE(1970,1,1)</f>
        <v>42447.896666666667</v>
      </c>
      <c r="T3544" s="16">
        <f>(((I3544/60)/60)/24)+DATE(1970,1,1)</f>
        <v>42470.166666666672</v>
      </c>
      <c r="U3544" s="19">
        <f>YEAR(S:S)</f>
        <v>2016</v>
      </c>
    </row>
    <row r="3545" spans="1:21" ht="48" x14ac:dyDescent="0.2">
      <c r="A3545">
        <v>3662</v>
      </c>
      <c r="B3545" s="3" t="s">
        <v>3659</v>
      </c>
      <c r="C3545" s="3" t="s">
        <v>7772</v>
      </c>
      <c r="D3545" s="6">
        <v>8000</v>
      </c>
      <c r="E3545" s="8">
        <v>8114</v>
      </c>
      <c r="F3545" t="s">
        <v>8218</v>
      </c>
      <c r="G3545" t="s">
        <v>8228</v>
      </c>
      <c r="H3545" t="s">
        <v>8250</v>
      </c>
      <c r="I3545">
        <v>1427775414</v>
      </c>
      <c r="J3545">
        <v>1425187014</v>
      </c>
      <c r="K3545" t="b">
        <v>0</v>
      </c>
      <c r="L3545">
        <v>40</v>
      </c>
      <c r="M3545" t="b">
        <v>1</v>
      </c>
      <c r="N3545" t="s">
        <v>8269</v>
      </c>
      <c r="O3545">
        <f>ROUND(E3545/D3545*100,0)</f>
        <v>101</v>
      </c>
      <c r="P3545">
        <f>IFERROR(ROUND(E3545/L3545,2),0)</f>
        <v>202.85</v>
      </c>
      <c r="Q3545" s="10" t="s">
        <v>8315</v>
      </c>
      <c r="R3545" t="s">
        <v>8316</v>
      </c>
      <c r="S3545" s="15">
        <f>(((J3545/60)/60)/24)+DATE(1970,1,1)</f>
        <v>42064.220069444447</v>
      </c>
      <c r="T3545" s="16">
        <f>(((I3545/60)/60)/24)+DATE(1970,1,1)</f>
        <v>42094.178402777776</v>
      </c>
      <c r="U3545" s="19">
        <f>YEAR(S:S)</f>
        <v>2015</v>
      </c>
    </row>
    <row r="3546" spans="1:21" ht="48" x14ac:dyDescent="0.2">
      <c r="A3546">
        <v>3663</v>
      </c>
      <c r="B3546" s="3" t="s">
        <v>3660</v>
      </c>
      <c r="C3546" s="3" t="s">
        <v>7773</v>
      </c>
      <c r="D3546" s="6">
        <v>225</v>
      </c>
      <c r="E3546" s="8">
        <v>234</v>
      </c>
      <c r="F3546" t="s">
        <v>8218</v>
      </c>
      <c r="G3546" t="s">
        <v>8224</v>
      </c>
      <c r="H3546" t="s">
        <v>8246</v>
      </c>
      <c r="I3546">
        <v>1482321030</v>
      </c>
      <c r="J3546">
        <v>1477133430</v>
      </c>
      <c r="K3546" t="b">
        <v>0</v>
      </c>
      <c r="L3546">
        <v>9</v>
      </c>
      <c r="M3546" t="b">
        <v>1</v>
      </c>
      <c r="N3546" t="s">
        <v>8269</v>
      </c>
      <c r="O3546">
        <f>ROUND(E3546/D3546*100,0)</f>
        <v>104</v>
      </c>
      <c r="P3546">
        <f>IFERROR(ROUND(E3546/L3546,2),0)</f>
        <v>26</v>
      </c>
      <c r="Q3546" s="10" t="s">
        <v>8315</v>
      </c>
      <c r="R3546" t="s">
        <v>8316</v>
      </c>
      <c r="S3546" s="15">
        <f>(((J3546/60)/60)/24)+DATE(1970,1,1)</f>
        <v>42665.451736111107</v>
      </c>
      <c r="T3546" s="16">
        <f>(((I3546/60)/60)/24)+DATE(1970,1,1)</f>
        <v>42725.493402777778</v>
      </c>
      <c r="U3546" s="19">
        <f>YEAR(S:S)</f>
        <v>2016</v>
      </c>
    </row>
    <row r="3547" spans="1:21" ht="48" x14ac:dyDescent="0.2">
      <c r="A3547">
        <v>3664</v>
      </c>
      <c r="B3547" s="3" t="s">
        <v>3661</v>
      </c>
      <c r="C3547" s="3" t="s">
        <v>7774</v>
      </c>
      <c r="D3547" s="6">
        <v>800</v>
      </c>
      <c r="E3547" s="8">
        <v>875</v>
      </c>
      <c r="F3547" t="s">
        <v>8218</v>
      </c>
      <c r="G3547" t="s">
        <v>8223</v>
      </c>
      <c r="H3547" t="s">
        <v>8245</v>
      </c>
      <c r="I3547">
        <v>1466056689</v>
      </c>
      <c r="J3547">
        <v>1464847089</v>
      </c>
      <c r="K3547" t="b">
        <v>0</v>
      </c>
      <c r="L3547">
        <v>19</v>
      </c>
      <c r="M3547" t="b">
        <v>1</v>
      </c>
      <c r="N3547" t="s">
        <v>8269</v>
      </c>
      <c r="O3547">
        <f>ROUND(E3547/D3547*100,0)</f>
        <v>109</v>
      </c>
      <c r="P3547">
        <f>IFERROR(ROUND(E3547/L3547,2),0)</f>
        <v>46.05</v>
      </c>
      <c r="Q3547" s="10" t="s">
        <v>8315</v>
      </c>
      <c r="R3547" t="s">
        <v>8316</v>
      </c>
      <c r="S3547" s="15">
        <f>(((J3547/60)/60)/24)+DATE(1970,1,1)</f>
        <v>42523.248715277776</v>
      </c>
      <c r="T3547" s="16">
        <f>(((I3547/60)/60)/24)+DATE(1970,1,1)</f>
        <v>42537.248715277776</v>
      </c>
      <c r="U3547" s="19">
        <f>YEAR(S:S)</f>
        <v>2016</v>
      </c>
    </row>
    <row r="3548" spans="1:21" ht="48" x14ac:dyDescent="0.2">
      <c r="A3548">
        <v>3665</v>
      </c>
      <c r="B3548" s="3" t="s">
        <v>3662</v>
      </c>
      <c r="C3548" s="3" t="s">
        <v>7775</v>
      </c>
      <c r="D3548" s="6">
        <v>620</v>
      </c>
      <c r="E3548" s="8">
        <v>714</v>
      </c>
      <c r="F3548" t="s">
        <v>8218</v>
      </c>
      <c r="G3548" t="s">
        <v>8229</v>
      </c>
      <c r="H3548" t="s">
        <v>8248</v>
      </c>
      <c r="I3548">
        <v>1446062040</v>
      </c>
      <c r="J3548">
        <v>1445109822</v>
      </c>
      <c r="K3548" t="b">
        <v>0</v>
      </c>
      <c r="L3548">
        <v>14</v>
      </c>
      <c r="M3548" t="b">
        <v>1</v>
      </c>
      <c r="N3548" t="s">
        <v>8269</v>
      </c>
      <c r="O3548">
        <f>ROUND(E3548/D3548*100,0)</f>
        <v>115</v>
      </c>
      <c r="P3548">
        <f>IFERROR(ROUND(E3548/L3548,2),0)</f>
        <v>51</v>
      </c>
      <c r="Q3548" s="10" t="s">
        <v>8315</v>
      </c>
      <c r="R3548" t="s">
        <v>8316</v>
      </c>
      <c r="S3548" s="15">
        <f>(((J3548/60)/60)/24)+DATE(1970,1,1)</f>
        <v>42294.808124999996</v>
      </c>
      <c r="T3548" s="16">
        <f>(((I3548/60)/60)/24)+DATE(1970,1,1)</f>
        <v>42305.829166666663</v>
      </c>
      <c r="U3548" s="19">
        <f>YEAR(S:S)</f>
        <v>2015</v>
      </c>
    </row>
    <row r="3549" spans="1:21" ht="16" x14ac:dyDescent="0.2">
      <c r="A3549">
        <v>3666</v>
      </c>
      <c r="B3549" s="3" t="s">
        <v>3663</v>
      </c>
      <c r="C3549" s="3" t="s">
        <v>7776</v>
      </c>
      <c r="D3549" s="6">
        <v>1200</v>
      </c>
      <c r="E3549" s="8">
        <v>1200</v>
      </c>
      <c r="F3549" t="s">
        <v>8218</v>
      </c>
      <c r="G3549" t="s">
        <v>8223</v>
      </c>
      <c r="H3549" t="s">
        <v>8245</v>
      </c>
      <c r="I3549">
        <v>1406185200</v>
      </c>
      <c r="J3549">
        <v>1404337382</v>
      </c>
      <c r="K3549" t="b">
        <v>0</v>
      </c>
      <c r="L3549">
        <v>38</v>
      </c>
      <c r="M3549" t="b">
        <v>1</v>
      </c>
      <c r="N3549" t="s">
        <v>8269</v>
      </c>
      <c r="O3549">
        <f>ROUND(E3549/D3549*100,0)</f>
        <v>100</v>
      </c>
      <c r="P3549">
        <f>IFERROR(ROUND(E3549/L3549,2),0)</f>
        <v>31.58</v>
      </c>
      <c r="Q3549" s="10" t="s">
        <v>8315</v>
      </c>
      <c r="R3549" t="s">
        <v>8316</v>
      </c>
      <c r="S3549" s="15">
        <f>(((J3549/60)/60)/24)+DATE(1970,1,1)</f>
        <v>41822.90488425926</v>
      </c>
      <c r="T3549" s="16">
        <f>(((I3549/60)/60)/24)+DATE(1970,1,1)</f>
        <v>41844.291666666664</v>
      </c>
      <c r="U3549" s="19">
        <f>YEAR(S:S)</f>
        <v>2014</v>
      </c>
    </row>
    <row r="3550" spans="1:21" ht="48" x14ac:dyDescent="0.2">
      <c r="A3550">
        <v>3667</v>
      </c>
      <c r="B3550" s="3" t="s">
        <v>3664</v>
      </c>
      <c r="C3550" s="3" t="s">
        <v>7777</v>
      </c>
      <c r="D3550" s="6">
        <v>3000</v>
      </c>
      <c r="E3550" s="8">
        <v>3095.11</v>
      </c>
      <c r="F3550" t="s">
        <v>8218</v>
      </c>
      <c r="G3550" t="s">
        <v>8224</v>
      </c>
      <c r="H3550" t="s">
        <v>8246</v>
      </c>
      <c r="I3550">
        <v>1437261419</v>
      </c>
      <c r="J3550">
        <v>1434669419</v>
      </c>
      <c r="K3550" t="b">
        <v>0</v>
      </c>
      <c r="L3550">
        <v>58</v>
      </c>
      <c r="M3550" t="b">
        <v>1</v>
      </c>
      <c r="N3550" t="s">
        <v>8269</v>
      </c>
      <c r="O3550">
        <f>ROUND(E3550/D3550*100,0)</f>
        <v>103</v>
      </c>
      <c r="P3550">
        <f>IFERROR(ROUND(E3550/L3550,2),0)</f>
        <v>53.36</v>
      </c>
      <c r="Q3550" s="10" t="s">
        <v>8315</v>
      </c>
      <c r="R3550" t="s">
        <v>8316</v>
      </c>
      <c r="S3550" s="15">
        <f>(((J3550/60)/60)/24)+DATE(1970,1,1)</f>
        <v>42173.970127314817</v>
      </c>
      <c r="T3550" s="16">
        <f>(((I3550/60)/60)/24)+DATE(1970,1,1)</f>
        <v>42203.970127314817</v>
      </c>
      <c r="U3550" s="19">
        <f>YEAR(S:S)</f>
        <v>2015</v>
      </c>
    </row>
    <row r="3551" spans="1:21" ht="48" x14ac:dyDescent="0.2">
      <c r="A3551">
        <v>3668</v>
      </c>
      <c r="B3551" s="3" t="s">
        <v>3665</v>
      </c>
      <c r="C3551" s="3" t="s">
        <v>7778</v>
      </c>
      <c r="D3551" s="6">
        <v>1000</v>
      </c>
      <c r="E3551" s="8">
        <v>1035</v>
      </c>
      <c r="F3551" t="s">
        <v>8218</v>
      </c>
      <c r="G3551" t="s">
        <v>8223</v>
      </c>
      <c r="H3551" t="s">
        <v>8245</v>
      </c>
      <c r="I3551">
        <v>1437676380</v>
      </c>
      <c r="J3551">
        <v>1435670452</v>
      </c>
      <c r="K3551" t="b">
        <v>0</v>
      </c>
      <c r="L3551">
        <v>28</v>
      </c>
      <c r="M3551" t="b">
        <v>1</v>
      </c>
      <c r="N3551" t="s">
        <v>8269</v>
      </c>
      <c r="O3551">
        <f>ROUND(E3551/D3551*100,0)</f>
        <v>104</v>
      </c>
      <c r="P3551">
        <f>IFERROR(ROUND(E3551/L3551,2),0)</f>
        <v>36.96</v>
      </c>
      <c r="Q3551" s="10" t="s">
        <v>8315</v>
      </c>
      <c r="R3551" t="s">
        <v>8316</v>
      </c>
      <c r="S3551" s="15">
        <f>(((J3551/60)/60)/24)+DATE(1970,1,1)</f>
        <v>42185.556157407409</v>
      </c>
      <c r="T3551" s="16">
        <f>(((I3551/60)/60)/24)+DATE(1970,1,1)</f>
        <v>42208.772916666669</v>
      </c>
      <c r="U3551" s="19">
        <f>YEAR(S:S)</f>
        <v>2015</v>
      </c>
    </row>
    <row r="3552" spans="1:21" ht="48" x14ac:dyDescent="0.2">
      <c r="A3552">
        <v>3669</v>
      </c>
      <c r="B3552" s="3" t="s">
        <v>3666</v>
      </c>
      <c r="C3552" s="3" t="s">
        <v>7779</v>
      </c>
      <c r="D3552" s="6">
        <v>1000</v>
      </c>
      <c r="E3552" s="8">
        <v>1382</v>
      </c>
      <c r="F3552" t="s">
        <v>8218</v>
      </c>
      <c r="G3552" t="s">
        <v>8224</v>
      </c>
      <c r="H3552" t="s">
        <v>8246</v>
      </c>
      <c r="I3552">
        <v>1434039137</v>
      </c>
      <c r="J3552">
        <v>1431447137</v>
      </c>
      <c r="K3552" t="b">
        <v>0</v>
      </c>
      <c r="L3552">
        <v>17</v>
      </c>
      <c r="M3552" t="b">
        <v>1</v>
      </c>
      <c r="N3552" t="s">
        <v>8269</v>
      </c>
      <c r="O3552">
        <f>ROUND(E3552/D3552*100,0)</f>
        <v>138</v>
      </c>
      <c r="P3552">
        <f>IFERROR(ROUND(E3552/L3552,2),0)</f>
        <v>81.290000000000006</v>
      </c>
      <c r="Q3552" s="10" t="s">
        <v>8315</v>
      </c>
      <c r="R3552" t="s">
        <v>8316</v>
      </c>
      <c r="S3552" s="15">
        <f>(((J3552/60)/60)/24)+DATE(1970,1,1)</f>
        <v>42136.675196759257</v>
      </c>
      <c r="T3552" s="16">
        <f>(((I3552/60)/60)/24)+DATE(1970,1,1)</f>
        <v>42166.675196759257</v>
      </c>
      <c r="U3552" s="19">
        <f>YEAR(S:S)</f>
        <v>2015</v>
      </c>
    </row>
    <row r="3553" spans="1:21" ht="48" x14ac:dyDescent="0.2">
      <c r="A3553">
        <v>3670</v>
      </c>
      <c r="B3553" s="3" t="s">
        <v>3667</v>
      </c>
      <c r="C3553" s="3" t="s">
        <v>7780</v>
      </c>
      <c r="D3553" s="6">
        <v>220</v>
      </c>
      <c r="E3553" s="8">
        <v>241</v>
      </c>
      <c r="F3553" t="s">
        <v>8218</v>
      </c>
      <c r="G3553" t="s">
        <v>8224</v>
      </c>
      <c r="H3553" t="s">
        <v>8246</v>
      </c>
      <c r="I3553">
        <v>1433113200</v>
      </c>
      <c r="J3553">
        <v>1431951611</v>
      </c>
      <c r="K3553" t="b">
        <v>0</v>
      </c>
      <c r="L3553">
        <v>12</v>
      </c>
      <c r="M3553" t="b">
        <v>1</v>
      </c>
      <c r="N3553" t="s">
        <v>8269</v>
      </c>
      <c r="O3553">
        <f>ROUND(E3553/D3553*100,0)</f>
        <v>110</v>
      </c>
      <c r="P3553">
        <f>IFERROR(ROUND(E3553/L3553,2),0)</f>
        <v>20.079999999999998</v>
      </c>
      <c r="Q3553" s="10" t="s">
        <v>8315</v>
      </c>
      <c r="R3553" t="s">
        <v>8316</v>
      </c>
      <c r="S3553" s="15">
        <f>(((J3553/60)/60)/24)+DATE(1970,1,1)</f>
        <v>42142.514016203699</v>
      </c>
      <c r="T3553" s="16">
        <f>(((I3553/60)/60)/24)+DATE(1970,1,1)</f>
        <v>42155.958333333328</v>
      </c>
      <c r="U3553" s="19">
        <f>YEAR(S:S)</f>
        <v>2015</v>
      </c>
    </row>
    <row r="3554" spans="1:21" ht="48" x14ac:dyDescent="0.2">
      <c r="A3554">
        <v>3671</v>
      </c>
      <c r="B3554" s="3" t="s">
        <v>3668</v>
      </c>
      <c r="C3554" s="3" t="s">
        <v>7781</v>
      </c>
      <c r="D3554" s="6">
        <v>3500</v>
      </c>
      <c r="E3554" s="8">
        <v>3530</v>
      </c>
      <c r="F3554" t="s">
        <v>8218</v>
      </c>
      <c r="G3554" t="s">
        <v>8223</v>
      </c>
      <c r="H3554" t="s">
        <v>8245</v>
      </c>
      <c r="I3554">
        <v>1405915140</v>
      </c>
      <c r="J3554">
        <v>1404140667</v>
      </c>
      <c r="K3554" t="b">
        <v>0</v>
      </c>
      <c r="L3554">
        <v>40</v>
      </c>
      <c r="M3554" t="b">
        <v>1</v>
      </c>
      <c r="N3554" t="s">
        <v>8269</v>
      </c>
      <c r="O3554">
        <f>ROUND(E3554/D3554*100,0)</f>
        <v>101</v>
      </c>
      <c r="P3554">
        <f>IFERROR(ROUND(E3554/L3554,2),0)</f>
        <v>88.25</v>
      </c>
      <c r="Q3554" s="10" t="s">
        <v>8315</v>
      </c>
      <c r="R3554" t="s">
        <v>8316</v>
      </c>
      <c r="S3554" s="15">
        <f>(((J3554/60)/60)/24)+DATE(1970,1,1)</f>
        <v>41820.62809027778</v>
      </c>
      <c r="T3554" s="16">
        <f>(((I3554/60)/60)/24)+DATE(1970,1,1)</f>
        <v>41841.165972222225</v>
      </c>
      <c r="U3554" s="19">
        <f>YEAR(S:S)</f>
        <v>2014</v>
      </c>
    </row>
    <row r="3555" spans="1:21" ht="48" x14ac:dyDescent="0.2">
      <c r="A3555">
        <v>3672</v>
      </c>
      <c r="B3555" s="3" t="s">
        <v>3669</v>
      </c>
      <c r="C3555" s="3" t="s">
        <v>7782</v>
      </c>
      <c r="D3555" s="6">
        <v>3000</v>
      </c>
      <c r="E3555" s="8">
        <v>3046</v>
      </c>
      <c r="F3555" t="s">
        <v>8218</v>
      </c>
      <c r="G3555" t="s">
        <v>8224</v>
      </c>
      <c r="H3555" t="s">
        <v>8246</v>
      </c>
      <c r="I3555">
        <v>1411771384</v>
      </c>
      <c r="J3555">
        <v>1409179384</v>
      </c>
      <c r="K3555" t="b">
        <v>0</v>
      </c>
      <c r="L3555">
        <v>57</v>
      </c>
      <c r="M3555" t="b">
        <v>1</v>
      </c>
      <c r="N3555" t="s">
        <v>8269</v>
      </c>
      <c r="O3555">
        <f>ROUND(E3555/D3555*100,0)</f>
        <v>102</v>
      </c>
      <c r="P3555">
        <f>IFERROR(ROUND(E3555/L3555,2),0)</f>
        <v>53.44</v>
      </c>
      <c r="Q3555" s="10" t="s">
        <v>8315</v>
      </c>
      <c r="R3555" t="s">
        <v>8316</v>
      </c>
      <c r="S3555" s="15">
        <f>(((J3555/60)/60)/24)+DATE(1970,1,1)</f>
        <v>41878.946574074071</v>
      </c>
      <c r="T3555" s="16">
        <f>(((I3555/60)/60)/24)+DATE(1970,1,1)</f>
        <v>41908.946574074071</v>
      </c>
      <c r="U3555" s="19">
        <f>YEAR(S:S)</f>
        <v>2014</v>
      </c>
    </row>
    <row r="3556" spans="1:21" ht="48" x14ac:dyDescent="0.2">
      <c r="A3556">
        <v>3673</v>
      </c>
      <c r="B3556" s="3" t="s">
        <v>3670</v>
      </c>
      <c r="C3556" s="3" t="s">
        <v>7783</v>
      </c>
      <c r="D3556" s="6">
        <v>4000</v>
      </c>
      <c r="E3556" s="8">
        <v>4545</v>
      </c>
      <c r="F3556" t="s">
        <v>8218</v>
      </c>
      <c r="G3556" t="s">
        <v>8224</v>
      </c>
      <c r="H3556" t="s">
        <v>8246</v>
      </c>
      <c r="I3556">
        <v>1415191920</v>
      </c>
      <c r="J3556">
        <v>1412233497</v>
      </c>
      <c r="K3556" t="b">
        <v>0</v>
      </c>
      <c r="L3556">
        <v>114</v>
      </c>
      <c r="M3556" t="b">
        <v>1</v>
      </c>
      <c r="N3556" t="s">
        <v>8269</v>
      </c>
      <c r="O3556">
        <f>ROUND(E3556/D3556*100,0)</f>
        <v>114</v>
      </c>
      <c r="P3556">
        <f>IFERROR(ROUND(E3556/L3556,2),0)</f>
        <v>39.869999999999997</v>
      </c>
      <c r="Q3556" s="10" t="s">
        <v>8315</v>
      </c>
      <c r="R3556" t="s">
        <v>8316</v>
      </c>
      <c r="S3556" s="15">
        <f>(((J3556/60)/60)/24)+DATE(1970,1,1)</f>
        <v>41914.295104166667</v>
      </c>
      <c r="T3556" s="16">
        <f>(((I3556/60)/60)/24)+DATE(1970,1,1)</f>
        <v>41948.536111111112</v>
      </c>
      <c r="U3556" s="19">
        <f>YEAR(S:S)</f>
        <v>2014</v>
      </c>
    </row>
    <row r="3557" spans="1:21" ht="48" x14ac:dyDescent="0.2">
      <c r="A3557">
        <v>3674</v>
      </c>
      <c r="B3557" s="3" t="s">
        <v>3671</v>
      </c>
      <c r="C3557" s="3" t="s">
        <v>7784</v>
      </c>
      <c r="D3557" s="6">
        <v>4500</v>
      </c>
      <c r="E3557" s="8">
        <v>4500</v>
      </c>
      <c r="F3557" t="s">
        <v>8218</v>
      </c>
      <c r="G3557" t="s">
        <v>8235</v>
      </c>
      <c r="H3557" t="s">
        <v>8248</v>
      </c>
      <c r="I3557">
        <v>1472936229</v>
      </c>
      <c r="J3557">
        <v>1467752229</v>
      </c>
      <c r="K3557" t="b">
        <v>0</v>
      </c>
      <c r="L3557">
        <v>31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145.16</v>
      </c>
      <c r="Q3557" s="10" t="s">
        <v>8315</v>
      </c>
      <c r="R3557" t="s">
        <v>8316</v>
      </c>
      <c r="S3557" s="15">
        <f>(((J3557/60)/60)/24)+DATE(1970,1,1)</f>
        <v>42556.873020833329</v>
      </c>
      <c r="T3557" s="16">
        <f>(((I3557/60)/60)/24)+DATE(1970,1,1)</f>
        <v>42616.873020833329</v>
      </c>
      <c r="U3557" s="19">
        <f>YEAR(S:S)</f>
        <v>2016</v>
      </c>
    </row>
    <row r="3558" spans="1:21" ht="48" x14ac:dyDescent="0.2">
      <c r="A3558">
        <v>3675</v>
      </c>
      <c r="B3558" s="3" t="s">
        <v>3672</v>
      </c>
      <c r="C3558" s="3" t="s">
        <v>7785</v>
      </c>
      <c r="D3558" s="6">
        <v>50</v>
      </c>
      <c r="E3558" s="8">
        <v>70</v>
      </c>
      <c r="F3558" t="s">
        <v>8218</v>
      </c>
      <c r="G3558" t="s">
        <v>8224</v>
      </c>
      <c r="H3558" t="s">
        <v>8246</v>
      </c>
      <c r="I3558">
        <v>1463353200</v>
      </c>
      <c r="J3558">
        <v>1462285182</v>
      </c>
      <c r="K3558" t="b">
        <v>0</v>
      </c>
      <c r="L3558">
        <v>3</v>
      </c>
      <c r="M3558" t="b">
        <v>1</v>
      </c>
      <c r="N3558" t="s">
        <v>8269</v>
      </c>
      <c r="O3558">
        <f>ROUND(E3558/D3558*100,0)</f>
        <v>140</v>
      </c>
      <c r="P3558">
        <f>IFERROR(ROUND(E3558/L3558,2),0)</f>
        <v>23.33</v>
      </c>
      <c r="Q3558" s="10" t="s">
        <v>8315</v>
      </c>
      <c r="R3558" t="s">
        <v>8316</v>
      </c>
      <c r="S3558" s="15">
        <f>(((J3558/60)/60)/24)+DATE(1970,1,1)</f>
        <v>42493.597013888888</v>
      </c>
      <c r="T3558" s="16">
        <f>(((I3558/60)/60)/24)+DATE(1970,1,1)</f>
        <v>42505.958333333328</v>
      </c>
      <c r="U3558" s="19">
        <f>YEAR(S:S)</f>
        <v>2016</v>
      </c>
    </row>
    <row r="3559" spans="1:21" ht="48" x14ac:dyDescent="0.2">
      <c r="A3559">
        <v>3676</v>
      </c>
      <c r="B3559" s="3" t="s">
        <v>3673</v>
      </c>
      <c r="C3559" s="3" t="s">
        <v>7786</v>
      </c>
      <c r="D3559" s="6">
        <v>800</v>
      </c>
      <c r="E3559" s="8">
        <v>1030</v>
      </c>
      <c r="F3559" t="s">
        <v>8218</v>
      </c>
      <c r="G3559" t="s">
        <v>8223</v>
      </c>
      <c r="H3559" t="s">
        <v>8245</v>
      </c>
      <c r="I3559">
        <v>1410550484</v>
      </c>
      <c r="J3559">
        <v>1408995284</v>
      </c>
      <c r="K3559" t="b">
        <v>0</v>
      </c>
      <c r="L3559">
        <v>16</v>
      </c>
      <c r="M3559" t="b">
        <v>1</v>
      </c>
      <c r="N3559" t="s">
        <v>8269</v>
      </c>
      <c r="O3559">
        <f>ROUND(E3559/D3559*100,0)</f>
        <v>129</v>
      </c>
      <c r="P3559">
        <f>IFERROR(ROUND(E3559/L3559,2),0)</f>
        <v>64.38</v>
      </c>
      <c r="Q3559" s="10" t="s">
        <v>8315</v>
      </c>
      <c r="R3559" t="s">
        <v>8316</v>
      </c>
      <c r="S3559" s="15">
        <f>(((J3559/60)/60)/24)+DATE(1970,1,1)</f>
        <v>41876.815787037034</v>
      </c>
      <c r="T3559" s="16">
        <f>(((I3559/60)/60)/24)+DATE(1970,1,1)</f>
        <v>41894.815787037034</v>
      </c>
      <c r="U3559" s="19">
        <f>YEAR(S:S)</f>
        <v>2014</v>
      </c>
    </row>
    <row r="3560" spans="1:21" ht="32" x14ac:dyDescent="0.2">
      <c r="A3560">
        <v>3677</v>
      </c>
      <c r="B3560" s="3" t="s">
        <v>3674</v>
      </c>
      <c r="C3560" s="3" t="s">
        <v>7787</v>
      </c>
      <c r="D3560" s="6">
        <v>12000</v>
      </c>
      <c r="E3560" s="8">
        <v>12348.5</v>
      </c>
      <c r="F3560" t="s">
        <v>8218</v>
      </c>
      <c r="G3560" t="s">
        <v>8223</v>
      </c>
      <c r="H3560" t="s">
        <v>8245</v>
      </c>
      <c r="I3560">
        <v>1404359940</v>
      </c>
      <c r="J3560">
        <v>1402580818</v>
      </c>
      <c r="K3560" t="b">
        <v>0</v>
      </c>
      <c r="L3560">
        <v>199</v>
      </c>
      <c r="M3560" t="b">
        <v>1</v>
      </c>
      <c r="N3560" t="s">
        <v>8269</v>
      </c>
      <c r="O3560">
        <f>ROUND(E3560/D3560*100,0)</f>
        <v>103</v>
      </c>
      <c r="P3560">
        <f>IFERROR(ROUND(E3560/L3560,2),0)</f>
        <v>62.05</v>
      </c>
      <c r="Q3560" s="10" t="s">
        <v>8315</v>
      </c>
      <c r="R3560" t="s">
        <v>8316</v>
      </c>
      <c r="S3560" s="15">
        <f>(((J3560/60)/60)/24)+DATE(1970,1,1)</f>
        <v>41802.574282407404</v>
      </c>
      <c r="T3560" s="16">
        <f>(((I3560/60)/60)/24)+DATE(1970,1,1)</f>
        <v>41823.165972222225</v>
      </c>
      <c r="U3560" s="19">
        <f>YEAR(S:S)</f>
        <v>2014</v>
      </c>
    </row>
    <row r="3561" spans="1:21" ht="32" x14ac:dyDescent="0.2">
      <c r="A3561">
        <v>3678</v>
      </c>
      <c r="B3561" s="3" t="s">
        <v>3675</v>
      </c>
      <c r="C3561" s="3" t="s">
        <v>7788</v>
      </c>
      <c r="D3561" s="6">
        <v>2000</v>
      </c>
      <c r="E3561" s="8">
        <v>2050</v>
      </c>
      <c r="F3561" t="s">
        <v>8218</v>
      </c>
      <c r="G3561" t="s">
        <v>8224</v>
      </c>
      <c r="H3561" t="s">
        <v>8246</v>
      </c>
      <c r="I3561">
        <v>1433076298</v>
      </c>
      <c r="J3561">
        <v>1430052298</v>
      </c>
      <c r="K3561" t="b">
        <v>0</v>
      </c>
      <c r="L3561">
        <v>31</v>
      </c>
      <c r="M3561" t="b">
        <v>1</v>
      </c>
      <c r="N3561" t="s">
        <v>8269</v>
      </c>
      <c r="O3561">
        <f>ROUND(E3561/D3561*100,0)</f>
        <v>103</v>
      </c>
      <c r="P3561">
        <f>IFERROR(ROUND(E3561/L3561,2),0)</f>
        <v>66.13</v>
      </c>
      <c r="Q3561" s="10" t="s">
        <v>8315</v>
      </c>
      <c r="R3561" t="s">
        <v>8316</v>
      </c>
      <c r="S3561" s="15">
        <f>(((J3561/60)/60)/24)+DATE(1970,1,1)</f>
        <v>42120.531226851846</v>
      </c>
      <c r="T3561" s="16">
        <f>(((I3561/60)/60)/24)+DATE(1970,1,1)</f>
        <v>42155.531226851846</v>
      </c>
      <c r="U3561" s="19">
        <f>YEAR(S:S)</f>
        <v>2015</v>
      </c>
    </row>
    <row r="3562" spans="1:21" ht="48" x14ac:dyDescent="0.2">
      <c r="A3562">
        <v>3679</v>
      </c>
      <c r="B3562" s="3" t="s">
        <v>3676</v>
      </c>
      <c r="C3562" s="3" t="s">
        <v>7789</v>
      </c>
      <c r="D3562" s="6">
        <v>2000</v>
      </c>
      <c r="E3562" s="8">
        <v>2202</v>
      </c>
      <c r="F3562" t="s">
        <v>8218</v>
      </c>
      <c r="G3562" t="s">
        <v>8223</v>
      </c>
      <c r="H3562" t="s">
        <v>8245</v>
      </c>
      <c r="I3562">
        <v>1404190740</v>
      </c>
      <c r="J3562">
        <v>1401214581</v>
      </c>
      <c r="K3562" t="b">
        <v>0</v>
      </c>
      <c r="L3562">
        <v>30</v>
      </c>
      <c r="M3562" t="b">
        <v>1</v>
      </c>
      <c r="N3562" t="s">
        <v>8269</v>
      </c>
      <c r="O3562">
        <f>ROUND(E3562/D3562*100,0)</f>
        <v>110</v>
      </c>
      <c r="P3562">
        <f>IFERROR(ROUND(E3562/L3562,2),0)</f>
        <v>73.400000000000006</v>
      </c>
      <c r="Q3562" s="10" t="s">
        <v>8315</v>
      </c>
      <c r="R3562" t="s">
        <v>8316</v>
      </c>
      <c r="S3562" s="15">
        <f>(((J3562/60)/60)/24)+DATE(1970,1,1)</f>
        <v>41786.761354166665</v>
      </c>
      <c r="T3562" s="16">
        <f>(((I3562/60)/60)/24)+DATE(1970,1,1)</f>
        <v>41821.207638888889</v>
      </c>
      <c r="U3562" s="19">
        <f>YEAR(S:S)</f>
        <v>2014</v>
      </c>
    </row>
    <row r="3563" spans="1:21" ht="32" x14ac:dyDescent="0.2">
      <c r="A3563">
        <v>3680</v>
      </c>
      <c r="B3563" s="3" t="s">
        <v>3677</v>
      </c>
      <c r="C3563" s="3" t="s">
        <v>7790</v>
      </c>
      <c r="D3563" s="6">
        <v>3000</v>
      </c>
      <c r="E3563" s="8">
        <v>3383</v>
      </c>
      <c r="F3563" t="s">
        <v>8218</v>
      </c>
      <c r="G3563" t="s">
        <v>8223</v>
      </c>
      <c r="H3563" t="s">
        <v>8245</v>
      </c>
      <c r="I3563">
        <v>1475664834</v>
      </c>
      <c r="J3563">
        <v>1473850434</v>
      </c>
      <c r="K3563" t="b">
        <v>0</v>
      </c>
      <c r="L3563">
        <v>34</v>
      </c>
      <c r="M3563" t="b">
        <v>1</v>
      </c>
      <c r="N3563" t="s">
        <v>8269</v>
      </c>
      <c r="O3563">
        <f>ROUND(E3563/D3563*100,0)</f>
        <v>113</v>
      </c>
      <c r="P3563">
        <f>IFERROR(ROUND(E3563/L3563,2),0)</f>
        <v>99.5</v>
      </c>
      <c r="Q3563" s="10" t="s">
        <v>8315</v>
      </c>
      <c r="R3563" t="s">
        <v>8316</v>
      </c>
      <c r="S3563" s="15">
        <f>(((J3563/60)/60)/24)+DATE(1970,1,1)</f>
        <v>42627.454097222217</v>
      </c>
      <c r="T3563" s="16">
        <f>(((I3563/60)/60)/24)+DATE(1970,1,1)</f>
        <v>42648.454097222217</v>
      </c>
      <c r="U3563" s="19">
        <f>YEAR(S:S)</f>
        <v>2016</v>
      </c>
    </row>
    <row r="3564" spans="1:21" ht="64" x14ac:dyDescent="0.2">
      <c r="A3564">
        <v>3681</v>
      </c>
      <c r="B3564" s="3" t="s">
        <v>3678</v>
      </c>
      <c r="C3564" s="3" t="s">
        <v>7791</v>
      </c>
      <c r="D3564" s="6">
        <v>1000</v>
      </c>
      <c r="E3564" s="8">
        <v>1119</v>
      </c>
      <c r="F3564" t="s">
        <v>8218</v>
      </c>
      <c r="G3564" t="s">
        <v>8223</v>
      </c>
      <c r="H3564" t="s">
        <v>8245</v>
      </c>
      <c r="I3564">
        <v>1452872290</v>
      </c>
      <c r="J3564">
        <v>1452008290</v>
      </c>
      <c r="K3564" t="b">
        <v>0</v>
      </c>
      <c r="L3564">
        <v>18</v>
      </c>
      <c r="M3564" t="b">
        <v>1</v>
      </c>
      <c r="N3564" t="s">
        <v>8269</v>
      </c>
      <c r="O3564">
        <f>ROUND(E3564/D3564*100,0)</f>
        <v>112</v>
      </c>
      <c r="P3564">
        <f>IFERROR(ROUND(E3564/L3564,2),0)</f>
        <v>62.17</v>
      </c>
      <c r="Q3564" s="10" t="s">
        <v>8315</v>
      </c>
      <c r="R3564" t="s">
        <v>8316</v>
      </c>
      <c r="S3564" s="15">
        <f>(((J3564/60)/60)/24)+DATE(1970,1,1)</f>
        <v>42374.651504629626</v>
      </c>
      <c r="T3564" s="16">
        <f>(((I3564/60)/60)/24)+DATE(1970,1,1)</f>
        <v>42384.651504629626</v>
      </c>
      <c r="U3564" s="19">
        <f>YEAR(S:S)</f>
        <v>2016</v>
      </c>
    </row>
    <row r="3565" spans="1:21" ht="48" x14ac:dyDescent="0.2">
      <c r="A3565">
        <v>3682</v>
      </c>
      <c r="B3565" s="3" t="s">
        <v>3679</v>
      </c>
      <c r="C3565" s="3" t="s">
        <v>7792</v>
      </c>
      <c r="D3565" s="6">
        <v>3000</v>
      </c>
      <c r="E3565" s="8">
        <v>4176</v>
      </c>
      <c r="F3565" t="s">
        <v>8218</v>
      </c>
      <c r="G3565" t="s">
        <v>8223</v>
      </c>
      <c r="H3565" t="s">
        <v>8245</v>
      </c>
      <c r="I3565">
        <v>1402901940</v>
      </c>
      <c r="J3565">
        <v>1399998418</v>
      </c>
      <c r="K3565" t="b">
        <v>0</v>
      </c>
      <c r="L3565">
        <v>67</v>
      </c>
      <c r="M3565" t="b">
        <v>1</v>
      </c>
      <c r="N3565" t="s">
        <v>8269</v>
      </c>
      <c r="O3565">
        <f>ROUND(E3565/D3565*100,0)</f>
        <v>139</v>
      </c>
      <c r="P3565">
        <f>IFERROR(ROUND(E3565/L3565,2),0)</f>
        <v>62.33</v>
      </c>
      <c r="Q3565" s="10" t="s">
        <v>8315</v>
      </c>
      <c r="R3565" t="s">
        <v>8316</v>
      </c>
      <c r="S3565" s="15">
        <f>(((J3565/60)/60)/24)+DATE(1970,1,1)</f>
        <v>41772.685393518521</v>
      </c>
      <c r="T3565" s="16">
        <f>(((I3565/60)/60)/24)+DATE(1970,1,1)</f>
        <v>41806.290972222225</v>
      </c>
      <c r="U3565" s="19">
        <f>YEAR(S:S)</f>
        <v>2014</v>
      </c>
    </row>
    <row r="3566" spans="1:21" ht="48" x14ac:dyDescent="0.2">
      <c r="A3566">
        <v>3683</v>
      </c>
      <c r="B3566" s="3" t="s">
        <v>3680</v>
      </c>
      <c r="C3566" s="3" t="s">
        <v>7793</v>
      </c>
      <c r="D3566" s="6">
        <v>3500</v>
      </c>
      <c r="E3566" s="8">
        <v>3880</v>
      </c>
      <c r="F3566" t="s">
        <v>8218</v>
      </c>
      <c r="G3566" t="s">
        <v>8223</v>
      </c>
      <c r="H3566" t="s">
        <v>8245</v>
      </c>
      <c r="I3566">
        <v>1476931696</v>
      </c>
      <c r="J3566">
        <v>1474339696</v>
      </c>
      <c r="K3566" t="b">
        <v>0</v>
      </c>
      <c r="L3566">
        <v>66</v>
      </c>
      <c r="M3566" t="b">
        <v>1</v>
      </c>
      <c r="N3566" t="s">
        <v>8269</v>
      </c>
      <c r="O3566">
        <f>ROUND(E3566/D3566*100,0)</f>
        <v>111</v>
      </c>
      <c r="P3566">
        <f>IFERROR(ROUND(E3566/L3566,2),0)</f>
        <v>58.79</v>
      </c>
      <c r="Q3566" s="10" t="s">
        <v>8315</v>
      </c>
      <c r="R3566" t="s">
        <v>8316</v>
      </c>
      <c r="S3566" s="15">
        <f>(((J3566/60)/60)/24)+DATE(1970,1,1)</f>
        <v>42633.116851851853</v>
      </c>
      <c r="T3566" s="16">
        <f>(((I3566/60)/60)/24)+DATE(1970,1,1)</f>
        <v>42663.116851851853</v>
      </c>
      <c r="U3566" s="19">
        <f>YEAR(S:S)</f>
        <v>2016</v>
      </c>
    </row>
    <row r="3567" spans="1:21" ht="48" x14ac:dyDescent="0.2">
      <c r="A3567">
        <v>3684</v>
      </c>
      <c r="B3567" s="3" t="s">
        <v>3681</v>
      </c>
      <c r="C3567" s="3" t="s">
        <v>7794</v>
      </c>
      <c r="D3567" s="6">
        <v>750</v>
      </c>
      <c r="E3567" s="8">
        <v>1043</v>
      </c>
      <c r="F3567" t="s">
        <v>8218</v>
      </c>
      <c r="G3567" t="s">
        <v>8223</v>
      </c>
      <c r="H3567" t="s">
        <v>8245</v>
      </c>
      <c r="I3567">
        <v>1441167586</v>
      </c>
      <c r="J3567">
        <v>1438575586</v>
      </c>
      <c r="K3567" t="b">
        <v>0</v>
      </c>
      <c r="L3567">
        <v>23</v>
      </c>
      <c r="M3567" t="b">
        <v>1</v>
      </c>
      <c r="N3567" t="s">
        <v>8269</v>
      </c>
      <c r="O3567">
        <f>ROUND(E3567/D3567*100,0)</f>
        <v>139</v>
      </c>
      <c r="P3567">
        <f>IFERROR(ROUND(E3567/L3567,2),0)</f>
        <v>45.35</v>
      </c>
      <c r="Q3567" s="10" t="s">
        <v>8315</v>
      </c>
      <c r="R3567" t="s">
        <v>8316</v>
      </c>
      <c r="S3567" s="15">
        <f>(((J3567/60)/60)/24)+DATE(1970,1,1)</f>
        <v>42219.180393518516</v>
      </c>
      <c r="T3567" s="16">
        <f>(((I3567/60)/60)/24)+DATE(1970,1,1)</f>
        <v>42249.180393518516</v>
      </c>
      <c r="U3567" s="19">
        <f>YEAR(S:S)</f>
        <v>2015</v>
      </c>
    </row>
    <row r="3568" spans="1:21" ht="48" x14ac:dyDescent="0.2">
      <c r="A3568">
        <v>3685</v>
      </c>
      <c r="B3568" s="3" t="s">
        <v>3682</v>
      </c>
      <c r="C3568" s="3" t="s">
        <v>7795</v>
      </c>
      <c r="D3568" s="6">
        <v>5000</v>
      </c>
      <c r="E3568" s="8">
        <v>5285</v>
      </c>
      <c r="F3568" t="s">
        <v>8218</v>
      </c>
      <c r="G3568" t="s">
        <v>8223</v>
      </c>
      <c r="H3568" t="s">
        <v>8245</v>
      </c>
      <c r="I3568">
        <v>1400533200</v>
      </c>
      <c r="J3568">
        <v>1398348859</v>
      </c>
      <c r="K3568" t="b">
        <v>0</v>
      </c>
      <c r="L3568">
        <v>126</v>
      </c>
      <c r="M3568" t="b">
        <v>1</v>
      </c>
      <c r="N3568" t="s">
        <v>8269</v>
      </c>
      <c r="O3568">
        <f>ROUND(E3568/D3568*100,0)</f>
        <v>106</v>
      </c>
      <c r="P3568">
        <f>IFERROR(ROUND(E3568/L3568,2),0)</f>
        <v>41.94</v>
      </c>
      <c r="Q3568" s="10" t="s">
        <v>8315</v>
      </c>
      <c r="R3568" t="s">
        <v>8316</v>
      </c>
      <c r="S3568" s="15">
        <f>(((J3568/60)/60)/24)+DATE(1970,1,1)</f>
        <v>41753.593275462961</v>
      </c>
      <c r="T3568" s="16">
        <f>(((I3568/60)/60)/24)+DATE(1970,1,1)</f>
        <v>41778.875</v>
      </c>
      <c r="U3568" s="19">
        <f>YEAR(S:S)</f>
        <v>2014</v>
      </c>
    </row>
    <row r="3569" spans="1:21" ht="48" x14ac:dyDescent="0.2">
      <c r="A3569">
        <v>3686</v>
      </c>
      <c r="B3569" s="3" t="s">
        <v>3683</v>
      </c>
      <c r="C3569" s="3" t="s">
        <v>7796</v>
      </c>
      <c r="D3569" s="6">
        <v>350</v>
      </c>
      <c r="E3569" s="8">
        <v>355</v>
      </c>
      <c r="F3569" t="s">
        <v>8218</v>
      </c>
      <c r="G3569" t="s">
        <v>8223</v>
      </c>
      <c r="H3569" t="s">
        <v>8245</v>
      </c>
      <c r="I3569">
        <v>1440820740</v>
      </c>
      <c r="J3569">
        <v>1439567660</v>
      </c>
      <c r="K3569" t="b">
        <v>0</v>
      </c>
      <c r="L3569">
        <v>6</v>
      </c>
      <c r="M3569" t="b">
        <v>1</v>
      </c>
      <c r="N3569" t="s">
        <v>8269</v>
      </c>
      <c r="O3569">
        <f>ROUND(E3569/D3569*100,0)</f>
        <v>101</v>
      </c>
      <c r="P3569">
        <f>IFERROR(ROUND(E3569/L3569,2),0)</f>
        <v>59.17</v>
      </c>
      <c r="Q3569" s="10" t="s">
        <v>8315</v>
      </c>
      <c r="R3569" t="s">
        <v>8316</v>
      </c>
      <c r="S3569" s="15">
        <f>(((J3569/60)/60)/24)+DATE(1970,1,1)</f>
        <v>42230.662731481483</v>
      </c>
      <c r="T3569" s="16">
        <f>(((I3569/60)/60)/24)+DATE(1970,1,1)</f>
        <v>42245.165972222225</v>
      </c>
      <c r="U3569" s="19">
        <f>YEAR(S:S)</f>
        <v>2015</v>
      </c>
    </row>
    <row r="3570" spans="1:21" ht="48" x14ac:dyDescent="0.2">
      <c r="A3570">
        <v>3687</v>
      </c>
      <c r="B3570" s="3" t="s">
        <v>3684</v>
      </c>
      <c r="C3570" s="3" t="s">
        <v>7797</v>
      </c>
      <c r="D3570" s="6">
        <v>5000</v>
      </c>
      <c r="E3570" s="8">
        <v>5012.25</v>
      </c>
      <c r="F3570" t="s">
        <v>8218</v>
      </c>
      <c r="G3570" t="s">
        <v>8223</v>
      </c>
      <c r="H3570" t="s">
        <v>8245</v>
      </c>
      <c r="I3570">
        <v>1403846055</v>
      </c>
      <c r="J3570">
        <v>1401254055</v>
      </c>
      <c r="K3570" t="b">
        <v>0</v>
      </c>
      <c r="L3570">
        <v>25</v>
      </c>
      <c r="M3570" t="b">
        <v>1</v>
      </c>
      <c r="N3570" t="s">
        <v>8269</v>
      </c>
      <c r="O3570">
        <f>ROUND(E3570/D3570*100,0)</f>
        <v>100</v>
      </c>
      <c r="P3570">
        <f>IFERROR(ROUND(E3570/L3570,2),0)</f>
        <v>200.49</v>
      </c>
      <c r="Q3570" s="10" t="s">
        <v>8315</v>
      </c>
      <c r="R3570" t="s">
        <v>8316</v>
      </c>
      <c r="S3570" s="15">
        <f>(((J3570/60)/60)/24)+DATE(1970,1,1)</f>
        <v>41787.218229166669</v>
      </c>
      <c r="T3570" s="16">
        <f>(((I3570/60)/60)/24)+DATE(1970,1,1)</f>
        <v>41817.218229166669</v>
      </c>
      <c r="U3570" s="19">
        <f>YEAR(S:S)</f>
        <v>2014</v>
      </c>
    </row>
    <row r="3571" spans="1:21" ht="48" x14ac:dyDescent="0.2">
      <c r="A3571">
        <v>3688</v>
      </c>
      <c r="B3571" s="3" t="s">
        <v>3685</v>
      </c>
      <c r="C3571" s="3" t="s">
        <v>7798</v>
      </c>
      <c r="D3571" s="6">
        <v>3000</v>
      </c>
      <c r="E3571" s="8">
        <v>3275</v>
      </c>
      <c r="F3571" t="s">
        <v>8218</v>
      </c>
      <c r="G3571" t="s">
        <v>8224</v>
      </c>
      <c r="H3571" t="s">
        <v>8246</v>
      </c>
      <c r="I3571">
        <v>1407524004</v>
      </c>
      <c r="J3571">
        <v>1404932004</v>
      </c>
      <c r="K3571" t="b">
        <v>0</v>
      </c>
      <c r="L3571">
        <v>39</v>
      </c>
      <c r="M3571" t="b">
        <v>1</v>
      </c>
      <c r="N3571" t="s">
        <v>8269</v>
      </c>
      <c r="O3571">
        <f>ROUND(E3571/D3571*100,0)</f>
        <v>109</v>
      </c>
      <c r="P3571">
        <f>IFERROR(ROUND(E3571/L3571,2),0)</f>
        <v>83.97</v>
      </c>
      <c r="Q3571" s="10" t="s">
        <v>8315</v>
      </c>
      <c r="R3571" t="s">
        <v>8316</v>
      </c>
      <c r="S3571" s="15">
        <f>(((J3571/60)/60)/24)+DATE(1970,1,1)</f>
        <v>41829.787083333329</v>
      </c>
      <c r="T3571" s="16">
        <f>(((I3571/60)/60)/24)+DATE(1970,1,1)</f>
        <v>41859.787083333329</v>
      </c>
      <c r="U3571" s="19">
        <f>YEAR(S:S)</f>
        <v>2014</v>
      </c>
    </row>
    <row r="3572" spans="1:21" ht="48" x14ac:dyDescent="0.2">
      <c r="A3572">
        <v>3689</v>
      </c>
      <c r="B3572" s="3" t="s">
        <v>3686</v>
      </c>
      <c r="C3572" s="3" t="s">
        <v>7799</v>
      </c>
      <c r="D3572" s="6">
        <v>3000</v>
      </c>
      <c r="E3572" s="8">
        <v>3550</v>
      </c>
      <c r="F3572" t="s">
        <v>8218</v>
      </c>
      <c r="G3572" t="s">
        <v>8223</v>
      </c>
      <c r="H3572" t="s">
        <v>8245</v>
      </c>
      <c r="I3572">
        <v>1434925500</v>
      </c>
      <c r="J3572">
        <v>1432410639</v>
      </c>
      <c r="K3572" t="b">
        <v>0</v>
      </c>
      <c r="L3572">
        <v>62</v>
      </c>
      <c r="M3572" t="b">
        <v>1</v>
      </c>
      <c r="N3572" t="s">
        <v>8269</v>
      </c>
      <c r="O3572">
        <f>ROUND(E3572/D3572*100,0)</f>
        <v>118</v>
      </c>
      <c r="P3572">
        <f>IFERROR(ROUND(E3572/L3572,2),0)</f>
        <v>57.26</v>
      </c>
      <c r="Q3572" s="10" t="s">
        <v>8315</v>
      </c>
      <c r="R3572" t="s">
        <v>8316</v>
      </c>
      <c r="S3572" s="15">
        <f>(((J3572/60)/60)/24)+DATE(1970,1,1)</f>
        <v>42147.826840277776</v>
      </c>
      <c r="T3572" s="16">
        <f>(((I3572/60)/60)/24)+DATE(1970,1,1)</f>
        <v>42176.934027777781</v>
      </c>
      <c r="U3572" s="19">
        <f>YEAR(S:S)</f>
        <v>2015</v>
      </c>
    </row>
    <row r="3573" spans="1:21" ht="48" x14ac:dyDescent="0.2">
      <c r="A3573">
        <v>3690</v>
      </c>
      <c r="B3573" s="3" t="s">
        <v>3687</v>
      </c>
      <c r="C3573" s="3" t="s">
        <v>7800</v>
      </c>
      <c r="D3573" s="6">
        <v>1500</v>
      </c>
      <c r="E3573" s="8">
        <v>1800</v>
      </c>
      <c r="F3573" t="s">
        <v>8218</v>
      </c>
      <c r="G3573" t="s">
        <v>8223</v>
      </c>
      <c r="H3573" t="s">
        <v>8245</v>
      </c>
      <c r="I3573">
        <v>1417101683</v>
      </c>
      <c r="J3573">
        <v>1414506083</v>
      </c>
      <c r="K3573" t="b">
        <v>0</v>
      </c>
      <c r="L3573">
        <v>31</v>
      </c>
      <c r="M3573" t="b">
        <v>1</v>
      </c>
      <c r="N3573" t="s">
        <v>8269</v>
      </c>
      <c r="O3573">
        <f>ROUND(E3573/D3573*100,0)</f>
        <v>120</v>
      </c>
      <c r="P3573">
        <f>IFERROR(ROUND(E3573/L3573,2),0)</f>
        <v>58.06</v>
      </c>
      <c r="Q3573" s="10" t="s">
        <v>8315</v>
      </c>
      <c r="R3573" t="s">
        <v>8316</v>
      </c>
      <c r="S3573" s="15">
        <f>(((J3573/60)/60)/24)+DATE(1970,1,1)</f>
        <v>41940.598182870373</v>
      </c>
      <c r="T3573" s="16">
        <f>(((I3573/60)/60)/24)+DATE(1970,1,1)</f>
        <v>41970.639849537038</v>
      </c>
      <c r="U3573" s="19">
        <f>YEAR(S:S)</f>
        <v>2014</v>
      </c>
    </row>
    <row r="3574" spans="1:21" ht="32" x14ac:dyDescent="0.2">
      <c r="A3574">
        <v>3691</v>
      </c>
      <c r="B3574" s="3" t="s">
        <v>3688</v>
      </c>
      <c r="C3574" s="3" t="s">
        <v>7801</v>
      </c>
      <c r="D3574" s="6">
        <v>40000</v>
      </c>
      <c r="E3574" s="8">
        <v>51184</v>
      </c>
      <c r="F3574" t="s">
        <v>8218</v>
      </c>
      <c r="G3574" t="s">
        <v>8223</v>
      </c>
      <c r="H3574" t="s">
        <v>8245</v>
      </c>
      <c r="I3574">
        <v>1425272340</v>
      </c>
      <c r="J3574">
        <v>1421426929</v>
      </c>
      <c r="K3574" t="b">
        <v>0</v>
      </c>
      <c r="L3574">
        <v>274</v>
      </c>
      <c r="M3574" t="b">
        <v>1</v>
      </c>
      <c r="N3574" t="s">
        <v>8269</v>
      </c>
      <c r="O3574">
        <f>ROUND(E3574/D3574*100,0)</f>
        <v>128</v>
      </c>
      <c r="P3574">
        <f>IFERROR(ROUND(E3574/L3574,2),0)</f>
        <v>186.8</v>
      </c>
      <c r="Q3574" s="10" t="s">
        <v>8315</v>
      </c>
      <c r="R3574" t="s">
        <v>8316</v>
      </c>
      <c r="S3574" s="15">
        <f>(((J3574/60)/60)/24)+DATE(1970,1,1)</f>
        <v>42020.700567129628</v>
      </c>
      <c r="T3574" s="16">
        <f>(((I3574/60)/60)/24)+DATE(1970,1,1)</f>
        <v>42065.207638888889</v>
      </c>
      <c r="U3574" s="19">
        <f>YEAR(S:S)</f>
        <v>2015</v>
      </c>
    </row>
    <row r="3575" spans="1:21" ht="32" x14ac:dyDescent="0.2">
      <c r="A3575">
        <v>3692</v>
      </c>
      <c r="B3575" s="3" t="s">
        <v>3689</v>
      </c>
      <c r="C3575" s="3" t="s">
        <v>7802</v>
      </c>
      <c r="D3575" s="6">
        <v>1000</v>
      </c>
      <c r="E3575" s="8">
        <v>1260</v>
      </c>
      <c r="F3575" t="s">
        <v>8218</v>
      </c>
      <c r="G3575" t="s">
        <v>8223</v>
      </c>
      <c r="H3575" t="s">
        <v>8245</v>
      </c>
      <c r="I3575">
        <v>1411084800</v>
      </c>
      <c r="J3575">
        <v>1410304179</v>
      </c>
      <c r="K3575" t="b">
        <v>0</v>
      </c>
      <c r="L3575">
        <v>17</v>
      </c>
      <c r="M3575" t="b">
        <v>1</v>
      </c>
      <c r="N3575" t="s">
        <v>8269</v>
      </c>
      <c r="O3575">
        <f>ROUND(E3575/D3575*100,0)</f>
        <v>126</v>
      </c>
      <c r="P3575">
        <f>IFERROR(ROUND(E3575/L3575,2),0)</f>
        <v>74.12</v>
      </c>
      <c r="Q3575" s="10" t="s">
        <v>8315</v>
      </c>
      <c r="R3575" t="s">
        <v>8316</v>
      </c>
      <c r="S3575" s="15">
        <f>(((J3575/60)/60)/24)+DATE(1970,1,1)</f>
        <v>41891.96503472222</v>
      </c>
      <c r="T3575" s="16">
        <f>(((I3575/60)/60)/24)+DATE(1970,1,1)</f>
        <v>41901</v>
      </c>
      <c r="U3575" s="19">
        <f>YEAR(S:S)</f>
        <v>2014</v>
      </c>
    </row>
    <row r="3576" spans="1:21" ht="48" x14ac:dyDescent="0.2">
      <c r="A3576">
        <v>3693</v>
      </c>
      <c r="B3576" s="3" t="s">
        <v>3690</v>
      </c>
      <c r="C3576" s="3" t="s">
        <v>7803</v>
      </c>
      <c r="D3576" s="6">
        <v>333</v>
      </c>
      <c r="E3576" s="8">
        <v>430</v>
      </c>
      <c r="F3576" t="s">
        <v>8218</v>
      </c>
      <c r="G3576" t="s">
        <v>8224</v>
      </c>
      <c r="H3576" t="s">
        <v>8246</v>
      </c>
      <c r="I3576">
        <v>1448922600</v>
      </c>
      <c r="J3576">
        <v>1446352529</v>
      </c>
      <c r="K3576" t="b">
        <v>0</v>
      </c>
      <c r="L3576">
        <v>14</v>
      </c>
      <c r="M3576" t="b">
        <v>1</v>
      </c>
      <c r="N3576" t="s">
        <v>8269</v>
      </c>
      <c r="O3576">
        <f>ROUND(E3576/D3576*100,0)</f>
        <v>129</v>
      </c>
      <c r="P3576">
        <f>IFERROR(ROUND(E3576/L3576,2),0)</f>
        <v>30.71</v>
      </c>
      <c r="Q3576" s="10" t="s">
        <v>8315</v>
      </c>
      <c r="R3576" t="s">
        <v>8316</v>
      </c>
      <c r="S3576" s="15">
        <f>(((J3576/60)/60)/24)+DATE(1970,1,1)</f>
        <v>42309.191307870366</v>
      </c>
      <c r="T3576" s="16">
        <f>(((I3576/60)/60)/24)+DATE(1970,1,1)</f>
        <v>42338.9375</v>
      </c>
      <c r="U3576" s="19">
        <f>YEAR(S:S)</f>
        <v>2015</v>
      </c>
    </row>
    <row r="3577" spans="1:21" ht="48" x14ac:dyDescent="0.2">
      <c r="A3577">
        <v>3694</v>
      </c>
      <c r="B3577" s="3" t="s">
        <v>3691</v>
      </c>
      <c r="C3577" s="3" t="s">
        <v>7804</v>
      </c>
      <c r="D3577" s="6">
        <v>3500</v>
      </c>
      <c r="E3577" s="8">
        <v>3760</v>
      </c>
      <c r="F3577" t="s">
        <v>8218</v>
      </c>
      <c r="G3577" t="s">
        <v>8223</v>
      </c>
      <c r="H3577" t="s">
        <v>8245</v>
      </c>
      <c r="I3577">
        <v>1465178400</v>
      </c>
      <c r="J3577">
        <v>1461985967</v>
      </c>
      <c r="K3577" t="b">
        <v>0</v>
      </c>
      <c r="L3577">
        <v>60</v>
      </c>
      <c r="M3577" t="b">
        <v>1</v>
      </c>
      <c r="N3577" t="s">
        <v>8269</v>
      </c>
      <c r="O3577">
        <f>ROUND(E3577/D3577*100,0)</f>
        <v>107</v>
      </c>
      <c r="P3577">
        <f>IFERROR(ROUND(E3577/L3577,2),0)</f>
        <v>62.67</v>
      </c>
      <c r="Q3577" s="10" t="s">
        <v>8315</v>
      </c>
      <c r="R3577" t="s">
        <v>8316</v>
      </c>
      <c r="S3577" s="15">
        <f>(((J3577/60)/60)/24)+DATE(1970,1,1)</f>
        <v>42490.133877314816</v>
      </c>
      <c r="T3577" s="16">
        <f>(((I3577/60)/60)/24)+DATE(1970,1,1)</f>
        <v>42527.083333333328</v>
      </c>
      <c r="U3577" s="19">
        <f>YEAR(S:S)</f>
        <v>2016</v>
      </c>
    </row>
    <row r="3578" spans="1:21" ht="64" x14ac:dyDescent="0.2">
      <c r="A3578">
        <v>3695</v>
      </c>
      <c r="B3578" s="3" t="s">
        <v>3692</v>
      </c>
      <c r="C3578" s="3" t="s">
        <v>7805</v>
      </c>
      <c r="D3578" s="6">
        <v>4000</v>
      </c>
      <c r="E3578" s="8">
        <v>4005</v>
      </c>
      <c r="F3578" t="s">
        <v>8218</v>
      </c>
      <c r="G3578" t="s">
        <v>8223</v>
      </c>
      <c r="H3578" t="s">
        <v>8245</v>
      </c>
      <c r="I3578">
        <v>1421009610</v>
      </c>
      <c r="J3578">
        <v>1419281610</v>
      </c>
      <c r="K3578" t="b">
        <v>0</v>
      </c>
      <c r="L3578">
        <v>33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121.36</v>
      </c>
      <c r="Q3578" s="10" t="s">
        <v>8315</v>
      </c>
      <c r="R3578" t="s">
        <v>8316</v>
      </c>
      <c r="S3578" s="15">
        <f>(((J3578/60)/60)/24)+DATE(1970,1,1)</f>
        <v>41995.870486111111</v>
      </c>
      <c r="T3578" s="16">
        <f>(((I3578/60)/60)/24)+DATE(1970,1,1)</f>
        <v>42015.870486111111</v>
      </c>
      <c r="U3578" s="19">
        <f>YEAR(S:S)</f>
        <v>2014</v>
      </c>
    </row>
    <row r="3579" spans="1:21" ht="48" x14ac:dyDescent="0.2">
      <c r="A3579">
        <v>3696</v>
      </c>
      <c r="B3579" s="3" t="s">
        <v>3693</v>
      </c>
      <c r="C3579" s="3" t="s">
        <v>7806</v>
      </c>
      <c r="D3579" s="6">
        <v>2000</v>
      </c>
      <c r="E3579" s="8">
        <v>3100</v>
      </c>
      <c r="F3579" t="s">
        <v>8218</v>
      </c>
      <c r="G3579" t="s">
        <v>8224</v>
      </c>
      <c r="H3579" t="s">
        <v>8246</v>
      </c>
      <c r="I3579">
        <v>1423838916</v>
      </c>
      <c r="J3579">
        <v>1418654916</v>
      </c>
      <c r="K3579" t="b">
        <v>0</v>
      </c>
      <c r="L3579">
        <v>78</v>
      </c>
      <c r="M3579" t="b">
        <v>1</v>
      </c>
      <c r="N3579" t="s">
        <v>8269</v>
      </c>
      <c r="O3579">
        <f>ROUND(E3579/D3579*100,0)</f>
        <v>155</v>
      </c>
      <c r="P3579">
        <f>IFERROR(ROUND(E3579/L3579,2),0)</f>
        <v>39.74</v>
      </c>
      <c r="Q3579" s="10" t="s">
        <v>8315</v>
      </c>
      <c r="R3579" t="s">
        <v>8316</v>
      </c>
      <c r="S3579" s="15">
        <f>(((J3579/60)/60)/24)+DATE(1970,1,1)</f>
        <v>41988.617083333331</v>
      </c>
      <c r="T3579" s="16">
        <f>(((I3579/60)/60)/24)+DATE(1970,1,1)</f>
        <v>42048.617083333331</v>
      </c>
      <c r="U3579" s="19">
        <f>YEAR(S:S)</f>
        <v>2014</v>
      </c>
    </row>
    <row r="3580" spans="1:21" ht="48" x14ac:dyDescent="0.2">
      <c r="A3580">
        <v>3697</v>
      </c>
      <c r="B3580" s="3" t="s">
        <v>3694</v>
      </c>
      <c r="C3580" s="3" t="s">
        <v>7807</v>
      </c>
      <c r="D3580" s="6">
        <v>2000</v>
      </c>
      <c r="E3580" s="8">
        <v>2160</v>
      </c>
      <c r="F3580" t="s">
        <v>8218</v>
      </c>
      <c r="G3580" t="s">
        <v>8224</v>
      </c>
      <c r="H3580" t="s">
        <v>8246</v>
      </c>
      <c r="I3580">
        <v>1462878648</v>
      </c>
      <c r="J3580">
        <v>1461064248</v>
      </c>
      <c r="K3580" t="b">
        <v>0</v>
      </c>
      <c r="L3580">
        <v>30</v>
      </c>
      <c r="M3580" t="b">
        <v>1</v>
      </c>
      <c r="N3580" t="s">
        <v>8269</v>
      </c>
      <c r="O3580">
        <f>ROUND(E3580/D3580*100,0)</f>
        <v>108</v>
      </c>
      <c r="P3580">
        <f>IFERROR(ROUND(E3580/L3580,2),0)</f>
        <v>72</v>
      </c>
      <c r="Q3580" s="10" t="s">
        <v>8315</v>
      </c>
      <c r="R3580" t="s">
        <v>8316</v>
      </c>
      <c r="S3580" s="15">
        <f>(((J3580/60)/60)/24)+DATE(1970,1,1)</f>
        <v>42479.465833333335</v>
      </c>
      <c r="T3580" s="16">
        <f>(((I3580/60)/60)/24)+DATE(1970,1,1)</f>
        <v>42500.465833333335</v>
      </c>
      <c r="U3580" s="19">
        <f>YEAR(S:S)</f>
        <v>2016</v>
      </c>
    </row>
    <row r="3581" spans="1:21" ht="32" x14ac:dyDescent="0.2">
      <c r="A3581">
        <v>3698</v>
      </c>
      <c r="B3581" s="3" t="s">
        <v>3695</v>
      </c>
      <c r="C3581" s="3" t="s">
        <v>7808</v>
      </c>
      <c r="D3581" s="6">
        <v>5000</v>
      </c>
      <c r="E3581" s="8">
        <v>5526</v>
      </c>
      <c r="F3581" t="s">
        <v>8218</v>
      </c>
      <c r="G3581" t="s">
        <v>8223</v>
      </c>
      <c r="H3581" t="s">
        <v>8245</v>
      </c>
      <c r="I3581">
        <v>1456946487</v>
      </c>
      <c r="J3581">
        <v>1454354487</v>
      </c>
      <c r="K3581" t="b">
        <v>0</v>
      </c>
      <c r="L3581">
        <v>136</v>
      </c>
      <c r="M3581" t="b">
        <v>1</v>
      </c>
      <c r="N3581" t="s">
        <v>8269</v>
      </c>
      <c r="O3581">
        <f>ROUND(E3581/D3581*100,0)</f>
        <v>111</v>
      </c>
      <c r="P3581">
        <f>IFERROR(ROUND(E3581/L3581,2),0)</f>
        <v>40.630000000000003</v>
      </c>
      <c r="Q3581" s="10" t="s">
        <v>8315</v>
      </c>
      <c r="R3581" t="s">
        <v>8316</v>
      </c>
      <c r="S3581" s="15">
        <f>(((J3581/60)/60)/24)+DATE(1970,1,1)</f>
        <v>42401.806562500002</v>
      </c>
      <c r="T3581" s="16">
        <f>(((I3581/60)/60)/24)+DATE(1970,1,1)</f>
        <v>42431.806562500002</v>
      </c>
      <c r="U3581" s="19">
        <f>YEAR(S:S)</f>
        <v>2016</v>
      </c>
    </row>
    <row r="3582" spans="1:21" ht="48" x14ac:dyDescent="0.2">
      <c r="A3582">
        <v>3699</v>
      </c>
      <c r="B3582" s="3" t="s">
        <v>3696</v>
      </c>
      <c r="C3582" s="3" t="s">
        <v>7809</v>
      </c>
      <c r="D3582" s="6">
        <v>2500</v>
      </c>
      <c r="E3582" s="8">
        <v>2520</v>
      </c>
      <c r="F3582" t="s">
        <v>8218</v>
      </c>
      <c r="G3582" t="s">
        <v>8223</v>
      </c>
      <c r="H3582" t="s">
        <v>8245</v>
      </c>
      <c r="I3582">
        <v>1413383216</v>
      </c>
      <c r="J3582">
        <v>1410791216</v>
      </c>
      <c r="K3582" t="b">
        <v>0</v>
      </c>
      <c r="L3582">
        <v>40</v>
      </c>
      <c r="M3582" t="b">
        <v>1</v>
      </c>
      <c r="N3582" t="s">
        <v>8269</v>
      </c>
      <c r="O3582">
        <f>ROUND(E3582/D3582*100,0)</f>
        <v>101</v>
      </c>
      <c r="P3582">
        <f>IFERROR(ROUND(E3582/L3582,2),0)</f>
        <v>63</v>
      </c>
      <c r="Q3582" s="10" t="s">
        <v>8315</v>
      </c>
      <c r="R3582" t="s">
        <v>8316</v>
      </c>
      <c r="S3582" s="15">
        <f>(((J3582/60)/60)/24)+DATE(1970,1,1)</f>
        <v>41897.602037037039</v>
      </c>
      <c r="T3582" s="16">
        <f>(((I3582/60)/60)/24)+DATE(1970,1,1)</f>
        <v>41927.602037037039</v>
      </c>
      <c r="U3582" s="19">
        <f>YEAR(S:S)</f>
        <v>2014</v>
      </c>
    </row>
    <row r="3583" spans="1:21" ht="32" x14ac:dyDescent="0.2">
      <c r="A3583">
        <v>3700</v>
      </c>
      <c r="B3583" s="3" t="s">
        <v>3697</v>
      </c>
      <c r="C3583" s="3" t="s">
        <v>7810</v>
      </c>
      <c r="D3583" s="6">
        <v>500</v>
      </c>
      <c r="E3583" s="8">
        <v>606</v>
      </c>
      <c r="F3583" t="s">
        <v>8218</v>
      </c>
      <c r="G3583" t="s">
        <v>8223</v>
      </c>
      <c r="H3583" t="s">
        <v>8245</v>
      </c>
      <c r="I3583">
        <v>1412092800</v>
      </c>
      <c r="J3583">
        <v>1409493800</v>
      </c>
      <c r="K3583" t="b">
        <v>0</v>
      </c>
      <c r="L3583">
        <v>18</v>
      </c>
      <c r="M3583" t="b">
        <v>1</v>
      </c>
      <c r="N3583" t="s">
        <v>8269</v>
      </c>
      <c r="O3583">
        <f>ROUND(E3583/D3583*100,0)</f>
        <v>121</v>
      </c>
      <c r="P3583">
        <f>IFERROR(ROUND(E3583/L3583,2),0)</f>
        <v>33.67</v>
      </c>
      <c r="Q3583" s="10" t="s">
        <v>8315</v>
      </c>
      <c r="R3583" t="s">
        <v>8316</v>
      </c>
      <c r="S3583" s="15">
        <f>(((J3583/60)/60)/24)+DATE(1970,1,1)</f>
        <v>41882.585648148146</v>
      </c>
      <c r="T3583" s="16">
        <f>(((I3583/60)/60)/24)+DATE(1970,1,1)</f>
        <v>41912.666666666664</v>
      </c>
      <c r="U3583" s="19">
        <f>YEAR(S:S)</f>
        <v>2014</v>
      </c>
    </row>
    <row r="3584" spans="1:21" ht="48" x14ac:dyDescent="0.2">
      <c r="A3584">
        <v>3701</v>
      </c>
      <c r="B3584" s="3" t="s">
        <v>3698</v>
      </c>
      <c r="C3584" s="3" t="s">
        <v>7811</v>
      </c>
      <c r="D3584" s="6">
        <v>1500</v>
      </c>
      <c r="E3584" s="8">
        <v>1505</v>
      </c>
      <c r="F3584" t="s">
        <v>8218</v>
      </c>
      <c r="G3584" t="s">
        <v>8224</v>
      </c>
      <c r="H3584" t="s">
        <v>8246</v>
      </c>
      <c r="I3584">
        <v>1433422793</v>
      </c>
      <c r="J3584">
        <v>1430830793</v>
      </c>
      <c r="K3584" t="b">
        <v>0</v>
      </c>
      <c r="L3584">
        <v>39</v>
      </c>
      <c r="M3584" t="b">
        <v>1</v>
      </c>
      <c r="N3584" t="s">
        <v>8269</v>
      </c>
      <c r="O3584">
        <f>ROUND(E3584/D3584*100,0)</f>
        <v>100</v>
      </c>
      <c r="P3584">
        <f>IFERROR(ROUND(E3584/L3584,2),0)</f>
        <v>38.590000000000003</v>
      </c>
      <c r="Q3584" s="10" t="s">
        <v>8315</v>
      </c>
      <c r="R3584" t="s">
        <v>8316</v>
      </c>
      <c r="S3584" s="15">
        <f>(((J3584/60)/60)/24)+DATE(1970,1,1)</f>
        <v>42129.541585648149</v>
      </c>
      <c r="T3584" s="16">
        <f>(((I3584/60)/60)/24)+DATE(1970,1,1)</f>
        <v>42159.541585648149</v>
      </c>
      <c r="U3584" s="19">
        <f>YEAR(S:S)</f>
        <v>2015</v>
      </c>
    </row>
    <row r="3585" spans="1:21" ht="48" x14ac:dyDescent="0.2">
      <c r="A3585">
        <v>3702</v>
      </c>
      <c r="B3585" s="3" t="s">
        <v>3699</v>
      </c>
      <c r="C3585" s="3" t="s">
        <v>7812</v>
      </c>
      <c r="D3585" s="6">
        <v>3000</v>
      </c>
      <c r="E3585" s="8">
        <v>3275</v>
      </c>
      <c r="F3585" t="s">
        <v>8218</v>
      </c>
      <c r="G3585" t="s">
        <v>8224</v>
      </c>
      <c r="H3585" t="s">
        <v>8246</v>
      </c>
      <c r="I3585">
        <v>1468191540</v>
      </c>
      <c r="J3585">
        <v>1464958484</v>
      </c>
      <c r="K3585" t="b">
        <v>0</v>
      </c>
      <c r="L3585">
        <v>21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155.94999999999999</v>
      </c>
      <c r="Q3585" s="10" t="s">
        <v>8315</v>
      </c>
      <c r="R3585" t="s">
        <v>8316</v>
      </c>
      <c r="S3585" s="15">
        <f>(((J3585/60)/60)/24)+DATE(1970,1,1)</f>
        <v>42524.53800925926</v>
      </c>
      <c r="T3585" s="16">
        <f>(((I3585/60)/60)/24)+DATE(1970,1,1)</f>
        <v>42561.957638888889</v>
      </c>
      <c r="U3585" s="19">
        <f>YEAR(S:S)</f>
        <v>2016</v>
      </c>
    </row>
    <row r="3586" spans="1:21" ht="48" x14ac:dyDescent="0.2">
      <c r="A3586">
        <v>3703</v>
      </c>
      <c r="B3586" s="3" t="s">
        <v>3700</v>
      </c>
      <c r="C3586" s="3" t="s">
        <v>7813</v>
      </c>
      <c r="D3586" s="6">
        <v>1050</v>
      </c>
      <c r="E3586" s="8">
        <v>1296</v>
      </c>
      <c r="F3586" t="s">
        <v>8218</v>
      </c>
      <c r="G3586" t="s">
        <v>8223</v>
      </c>
      <c r="H3586" t="s">
        <v>8245</v>
      </c>
      <c r="I3586">
        <v>1471071540</v>
      </c>
      <c r="J3586">
        <v>1467720388</v>
      </c>
      <c r="K3586" t="b">
        <v>0</v>
      </c>
      <c r="L3586">
        <v>30</v>
      </c>
      <c r="M3586" t="b">
        <v>1</v>
      </c>
      <c r="N3586" t="s">
        <v>8269</v>
      </c>
      <c r="O3586">
        <f>ROUND(E3586/D3586*100,0)</f>
        <v>123</v>
      </c>
      <c r="P3586">
        <f>IFERROR(ROUND(E3586/L3586,2),0)</f>
        <v>43.2</v>
      </c>
      <c r="Q3586" s="10" t="s">
        <v>8315</v>
      </c>
      <c r="R3586" t="s">
        <v>8316</v>
      </c>
      <c r="S3586" s="15">
        <f>(((J3586/60)/60)/24)+DATE(1970,1,1)</f>
        <v>42556.504490740743</v>
      </c>
      <c r="T3586" s="16">
        <f>(((I3586/60)/60)/24)+DATE(1970,1,1)</f>
        <v>42595.290972222225</v>
      </c>
      <c r="U3586" s="19">
        <f>YEAR(S:S)</f>
        <v>2016</v>
      </c>
    </row>
    <row r="3587" spans="1:21" ht="48" x14ac:dyDescent="0.2">
      <c r="A3587">
        <v>3704</v>
      </c>
      <c r="B3587" s="3" t="s">
        <v>3701</v>
      </c>
      <c r="C3587" s="3" t="s">
        <v>7814</v>
      </c>
      <c r="D3587" s="6">
        <v>300</v>
      </c>
      <c r="E3587" s="8">
        <v>409.01</v>
      </c>
      <c r="F3587" t="s">
        <v>8218</v>
      </c>
      <c r="G3587" t="s">
        <v>8224</v>
      </c>
      <c r="H3587" t="s">
        <v>8246</v>
      </c>
      <c r="I3587">
        <v>1464712394</v>
      </c>
      <c r="J3587">
        <v>1459528394</v>
      </c>
      <c r="K3587" t="b">
        <v>0</v>
      </c>
      <c r="L3587">
        <v>27</v>
      </c>
      <c r="M3587" t="b">
        <v>1</v>
      </c>
      <c r="N3587" t="s">
        <v>8269</v>
      </c>
      <c r="O3587">
        <f>ROUND(E3587/D3587*100,0)</f>
        <v>136</v>
      </c>
      <c r="P3587">
        <f>IFERROR(ROUND(E3587/L3587,2),0)</f>
        <v>15.15</v>
      </c>
      <c r="Q3587" s="10" t="s">
        <v>8315</v>
      </c>
      <c r="R3587" t="s">
        <v>8316</v>
      </c>
      <c r="S3587" s="15">
        <f>(((J3587/60)/60)/24)+DATE(1970,1,1)</f>
        <v>42461.689745370371</v>
      </c>
      <c r="T3587" s="16">
        <f>(((I3587/60)/60)/24)+DATE(1970,1,1)</f>
        <v>42521.689745370371</v>
      </c>
      <c r="U3587" s="19">
        <f>YEAR(S:S)</f>
        <v>2016</v>
      </c>
    </row>
    <row r="3588" spans="1:21" ht="48" x14ac:dyDescent="0.2">
      <c r="A3588">
        <v>3705</v>
      </c>
      <c r="B3588" s="3" t="s">
        <v>3702</v>
      </c>
      <c r="C3588" s="3" t="s">
        <v>7815</v>
      </c>
      <c r="D3588" s="6">
        <v>2827</v>
      </c>
      <c r="E3588" s="8">
        <v>2925</v>
      </c>
      <c r="F3588" t="s">
        <v>8218</v>
      </c>
      <c r="G3588" t="s">
        <v>8223</v>
      </c>
      <c r="H3588" t="s">
        <v>8245</v>
      </c>
      <c r="I3588">
        <v>1403546400</v>
      </c>
      <c r="J3588">
        <v>1401714114</v>
      </c>
      <c r="K3588" t="b">
        <v>0</v>
      </c>
      <c r="L3588">
        <v>35</v>
      </c>
      <c r="M3588" t="b">
        <v>1</v>
      </c>
      <c r="N3588" t="s">
        <v>8269</v>
      </c>
      <c r="O3588">
        <f>ROUND(E3588/D3588*100,0)</f>
        <v>103</v>
      </c>
      <c r="P3588">
        <f>IFERROR(ROUND(E3588/L3588,2),0)</f>
        <v>83.57</v>
      </c>
      <c r="Q3588" s="10" t="s">
        <v>8315</v>
      </c>
      <c r="R3588" t="s">
        <v>8316</v>
      </c>
      <c r="S3588" s="15">
        <f>(((J3588/60)/60)/24)+DATE(1970,1,1)</f>
        <v>41792.542986111112</v>
      </c>
      <c r="T3588" s="16">
        <f>(((I3588/60)/60)/24)+DATE(1970,1,1)</f>
        <v>41813.75</v>
      </c>
      <c r="U3588" s="19">
        <f>YEAR(S:S)</f>
        <v>2014</v>
      </c>
    </row>
    <row r="3589" spans="1:21" ht="48" x14ac:dyDescent="0.2">
      <c r="A3589">
        <v>3706</v>
      </c>
      <c r="B3589" s="3" t="s">
        <v>3703</v>
      </c>
      <c r="C3589" s="3" t="s">
        <v>7816</v>
      </c>
      <c r="D3589" s="6">
        <v>1500</v>
      </c>
      <c r="E3589" s="8">
        <v>1820</v>
      </c>
      <c r="F3589" t="s">
        <v>8218</v>
      </c>
      <c r="G3589" t="s">
        <v>8223</v>
      </c>
      <c r="H3589" t="s">
        <v>8245</v>
      </c>
      <c r="I3589">
        <v>1410558949</v>
      </c>
      <c r="J3589">
        <v>1409262949</v>
      </c>
      <c r="K3589" t="b">
        <v>0</v>
      </c>
      <c r="L3589">
        <v>13</v>
      </c>
      <c r="M3589" t="b">
        <v>1</v>
      </c>
      <c r="N3589" t="s">
        <v>8269</v>
      </c>
      <c r="O3589">
        <f>ROUND(E3589/D3589*100,0)</f>
        <v>121</v>
      </c>
      <c r="P3589">
        <f>IFERROR(ROUND(E3589/L3589,2),0)</f>
        <v>140</v>
      </c>
      <c r="Q3589" s="10" t="s">
        <v>8315</v>
      </c>
      <c r="R3589" t="s">
        <v>8316</v>
      </c>
      <c r="S3589" s="15">
        <f>(((J3589/60)/60)/24)+DATE(1970,1,1)</f>
        <v>41879.913761574076</v>
      </c>
      <c r="T3589" s="16">
        <f>(((I3589/60)/60)/24)+DATE(1970,1,1)</f>
        <v>41894.913761574076</v>
      </c>
      <c r="U3589" s="19">
        <f>YEAR(S:S)</f>
        <v>2014</v>
      </c>
    </row>
    <row r="3590" spans="1:21" ht="32" x14ac:dyDescent="0.2">
      <c r="A3590">
        <v>3707</v>
      </c>
      <c r="B3590" s="3" t="s">
        <v>3704</v>
      </c>
      <c r="C3590" s="3" t="s">
        <v>7817</v>
      </c>
      <c r="D3590" s="6">
        <v>1000</v>
      </c>
      <c r="E3590" s="8">
        <v>1860</v>
      </c>
      <c r="F3590" t="s">
        <v>8218</v>
      </c>
      <c r="G3590" t="s">
        <v>8223</v>
      </c>
      <c r="H3590" t="s">
        <v>8245</v>
      </c>
      <c r="I3590">
        <v>1469165160</v>
      </c>
      <c r="J3590">
        <v>1467335378</v>
      </c>
      <c r="K3590" t="b">
        <v>0</v>
      </c>
      <c r="L3590">
        <v>23</v>
      </c>
      <c r="M3590" t="b">
        <v>1</v>
      </c>
      <c r="N3590" t="s">
        <v>8269</v>
      </c>
      <c r="O3590">
        <f>ROUND(E3590/D3590*100,0)</f>
        <v>186</v>
      </c>
      <c r="P3590">
        <f>IFERROR(ROUND(E3590/L3590,2),0)</f>
        <v>80.87</v>
      </c>
      <c r="Q3590" s="10" t="s">
        <v>8315</v>
      </c>
      <c r="R3590" t="s">
        <v>8316</v>
      </c>
      <c r="S3590" s="15">
        <f>(((J3590/60)/60)/24)+DATE(1970,1,1)</f>
        <v>42552.048356481479</v>
      </c>
      <c r="T3590" s="16">
        <f>(((I3590/60)/60)/24)+DATE(1970,1,1)</f>
        <v>42573.226388888885</v>
      </c>
      <c r="U3590" s="19">
        <f>YEAR(S:S)</f>
        <v>2016</v>
      </c>
    </row>
    <row r="3591" spans="1:21" ht="48" x14ac:dyDescent="0.2">
      <c r="A3591">
        <v>3708</v>
      </c>
      <c r="B3591" s="3" t="s">
        <v>3705</v>
      </c>
      <c r="C3591" s="3" t="s">
        <v>7818</v>
      </c>
      <c r="D3591" s="6">
        <v>700</v>
      </c>
      <c r="E3591" s="8">
        <v>2100</v>
      </c>
      <c r="F3591" t="s">
        <v>8218</v>
      </c>
      <c r="G3591" t="s">
        <v>8223</v>
      </c>
      <c r="H3591" t="s">
        <v>8245</v>
      </c>
      <c r="I3591">
        <v>1404444286</v>
      </c>
      <c r="J3591">
        <v>1403234686</v>
      </c>
      <c r="K3591" t="b">
        <v>0</v>
      </c>
      <c r="L3591">
        <v>39</v>
      </c>
      <c r="M3591" t="b">
        <v>1</v>
      </c>
      <c r="N3591" t="s">
        <v>8269</v>
      </c>
      <c r="O3591">
        <f>ROUND(E3591/D3591*100,0)</f>
        <v>300</v>
      </c>
      <c r="P3591">
        <f>IFERROR(ROUND(E3591/L3591,2),0)</f>
        <v>53.85</v>
      </c>
      <c r="Q3591" s="10" t="s">
        <v>8315</v>
      </c>
      <c r="R3591" t="s">
        <v>8316</v>
      </c>
      <c r="S3591" s="15">
        <f>(((J3591/60)/60)/24)+DATE(1970,1,1)</f>
        <v>41810.142199074071</v>
      </c>
      <c r="T3591" s="16">
        <f>(((I3591/60)/60)/24)+DATE(1970,1,1)</f>
        <v>41824.142199074071</v>
      </c>
      <c r="U3591" s="19">
        <f>YEAR(S:S)</f>
        <v>2014</v>
      </c>
    </row>
    <row r="3592" spans="1:21" ht="48" x14ac:dyDescent="0.2">
      <c r="A3592">
        <v>3709</v>
      </c>
      <c r="B3592" s="3" t="s">
        <v>3706</v>
      </c>
      <c r="C3592" s="3" t="s">
        <v>7819</v>
      </c>
      <c r="D3592" s="6">
        <v>1000</v>
      </c>
      <c r="E3592" s="8">
        <v>1082.5</v>
      </c>
      <c r="F3592" t="s">
        <v>8218</v>
      </c>
      <c r="G3592" t="s">
        <v>8224</v>
      </c>
      <c r="H3592" t="s">
        <v>8246</v>
      </c>
      <c r="I3592">
        <v>1403715546</v>
      </c>
      <c r="J3592">
        <v>1401123546</v>
      </c>
      <c r="K3592" t="b">
        <v>0</v>
      </c>
      <c r="L3592">
        <v>35</v>
      </c>
      <c r="M3592" t="b">
        <v>1</v>
      </c>
      <c r="N3592" t="s">
        <v>8269</v>
      </c>
      <c r="O3592">
        <f>ROUND(E3592/D3592*100,0)</f>
        <v>108</v>
      </c>
      <c r="P3592">
        <f>IFERROR(ROUND(E3592/L3592,2),0)</f>
        <v>30.93</v>
      </c>
      <c r="Q3592" s="10" t="s">
        <v>8315</v>
      </c>
      <c r="R3592" t="s">
        <v>8316</v>
      </c>
      <c r="S3592" s="15">
        <f>(((J3592/60)/60)/24)+DATE(1970,1,1)</f>
        <v>41785.707708333335</v>
      </c>
      <c r="T3592" s="16">
        <f>(((I3592/60)/60)/24)+DATE(1970,1,1)</f>
        <v>41815.707708333335</v>
      </c>
      <c r="U3592" s="19">
        <f>YEAR(S:S)</f>
        <v>2014</v>
      </c>
    </row>
    <row r="3593" spans="1:21" ht="32" x14ac:dyDescent="0.2">
      <c r="A3593">
        <v>3710</v>
      </c>
      <c r="B3593" s="3" t="s">
        <v>3707</v>
      </c>
      <c r="C3593" s="3" t="s">
        <v>7820</v>
      </c>
      <c r="D3593" s="6">
        <v>1300</v>
      </c>
      <c r="E3593" s="8">
        <v>1835</v>
      </c>
      <c r="F3593" t="s">
        <v>8218</v>
      </c>
      <c r="G3593" t="s">
        <v>8223</v>
      </c>
      <c r="H3593" t="s">
        <v>8245</v>
      </c>
      <c r="I3593">
        <v>1428068988</v>
      </c>
      <c r="J3593">
        <v>1425908988</v>
      </c>
      <c r="K3593" t="b">
        <v>0</v>
      </c>
      <c r="L3593">
        <v>27</v>
      </c>
      <c r="M3593" t="b">
        <v>1</v>
      </c>
      <c r="N3593" t="s">
        <v>8269</v>
      </c>
      <c r="O3593">
        <f>ROUND(E3593/D3593*100,0)</f>
        <v>141</v>
      </c>
      <c r="P3593">
        <f>IFERROR(ROUND(E3593/L3593,2),0)</f>
        <v>67.959999999999994</v>
      </c>
      <c r="Q3593" s="10" t="s">
        <v>8315</v>
      </c>
      <c r="R3593" t="s">
        <v>8316</v>
      </c>
      <c r="S3593" s="15">
        <f>(((J3593/60)/60)/24)+DATE(1970,1,1)</f>
        <v>42072.576249999998</v>
      </c>
      <c r="T3593" s="16">
        <f>(((I3593/60)/60)/24)+DATE(1970,1,1)</f>
        <v>42097.576249999998</v>
      </c>
      <c r="U3593" s="19">
        <f>YEAR(S:S)</f>
        <v>2015</v>
      </c>
    </row>
    <row r="3594" spans="1:21" ht="32" x14ac:dyDescent="0.2">
      <c r="A3594">
        <v>3711</v>
      </c>
      <c r="B3594" s="3" t="s">
        <v>3708</v>
      </c>
      <c r="C3594" s="3" t="s">
        <v>7821</v>
      </c>
      <c r="D3594" s="6">
        <v>500</v>
      </c>
      <c r="E3594" s="8">
        <v>570</v>
      </c>
      <c r="F3594" t="s">
        <v>8218</v>
      </c>
      <c r="G3594" t="s">
        <v>8223</v>
      </c>
      <c r="H3594" t="s">
        <v>8245</v>
      </c>
      <c r="I3594">
        <v>1402848000</v>
      </c>
      <c r="J3594">
        <v>1400606573</v>
      </c>
      <c r="K3594" t="b">
        <v>0</v>
      </c>
      <c r="L3594">
        <v>21</v>
      </c>
      <c r="M3594" t="b">
        <v>1</v>
      </c>
      <c r="N3594" t="s">
        <v>8269</v>
      </c>
      <c r="O3594">
        <f>ROUND(E3594/D3594*100,0)</f>
        <v>114</v>
      </c>
      <c r="P3594">
        <f>IFERROR(ROUND(E3594/L3594,2),0)</f>
        <v>27.14</v>
      </c>
      <c r="Q3594" s="10" t="s">
        <v>8315</v>
      </c>
      <c r="R3594" t="s">
        <v>8316</v>
      </c>
      <c r="S3594" s="15">
        <f>(((J3594/60)/60)/24)+DATE(1970,1,1)</f>
        <v>41779.724224537036</v>
      </c>
      <c r="T3594" s="16">
        <f>(((I3594/60)/60)/24)+DATE(1970,1,1)</f>
        <v>41805.666666666664</v>
      </c>
      <c r="U3594" s="19">
        <f>YEAR(S:S)</f>
        <v>2014</v>
      </c>
    </row>
    <row r="3595" spans="1:21" ht="48" x14ac:dyDescent="0.2">
      <c r="A3595">
        <v>3712</v>
      </c>
      <c r="B3595" s="3" t="s">
        <v>3709</v>
      </c>
      <c r="C3595" s="3" t="s">
        <v>7822</v>
      </c>
      <c r="D3595" s="6">
        <v>7500</v>
      </c>
      <c r="E3595" s="8">
        <v>11530</v>
      </c>
      <c r="F3595" t="s">
        <v>8218</v>
      </c>
      <c r="G3595" t="s">
        <v>8223</v>
      </c>
      <c r="H3595" t="s">
        <v>8245</v>
      </c>
      <c r="I3595">
        <v>1433055540</v>
      </c>
      <c r="J3595">
        <v>1431230867</v>
      </c>
      <c r="K3595" t="b">
        <v>0</v>
      </c>
      <c r="L3595">
        <v>104</v>
      </c>
      <c r="M3595" t="b">
        <v>1</v>
      </c>
      <c r="N3595" t="s">
        <v>8269</v>
      </c>
      <c r="O3595">
        <f>ROUND(E3595/D3595*100,0)</f>
        <v>154</v>
      </c>
      <c r="P3595">
        <f>IFERROR(ROUND(E3595/L3595,2),0)</f>
        <v>110.87</v>
      </c>
      <c r="Q3595" s="10" t="s">
        <v>8315</v>
      </c>
      <c r="R3595" t="s">
        <v>8316</v>
      </c>
      <c r="S3595" s="15">
        <f>(((J3595/60)/60)/24)+DATE(1970,1,1)</f>
        <v>42134.172071759262</v>
      </c>
      <c r="T3595" s="16">
        <f>(((I3595/60)/60)/24)+DATE(1970,1,1)</f>
        <v>42155.290972222225</v>
      </c>
      <c r="U3595" s="19">
        <f>YEAR(S:S)</f>
        <v>2015</v>
      </c>
    </row>
    <row r="3596" spans="1:21" ht="48" x14ac:dyDescent="0.2">
      <c r="A3596">
        <v>3713</v>
      </c>
      <c r="B3596" s="3" t="s">
        <v>3710</v>
      </c>
      <c r="C3596" s="3" t="s">
        <v>7823</v>
      </c>
      <c r="D3596" s="6">
        <v>2000</v>
      </c>
      <c r="E3596" s="8">
        <v>2030</v>
      </c>
      <c r="F3596" t="s">
        <v>8218</v>
      </c>
      <c r="G3596" t="s">
        <v>8223</v>
      </c>
      <c r="H3596" t="s">
        <v>8245</v>
      </c>
      <c r="I3596">
        <v>1465062166</v>
      </c>
      <c r="J3596">
        <v>1463334166</v>
      </c>
      <c r="K3596" t="b">
        <v>0</v>
      </c>
      <c r="L3596">
        <v>19</v>
      </c>
      <c r="M3596" t="b">
        <v>1</v>
      </c>
      <c r="N3596" t="s">
        <v>8269</v>
      </c>
      <c r="O3596">
        <f>ROUND(E3596/D3596*100,0)</f>
        <v>102</v>
      </c>
      <c r="P3596">
        <f>IFERROR(ROUND(E3596/L3596,2),0)</f>
        <v>106.84</v>
      </c>
      <c r="Q3596" s="10" t="s">
        <v>8315</v>
      </c>
      <c r="R3596" t="s">
        <v>8316</v>
      </c>
      <c r="S3596" s="15">
        <f>(((J3596/60)/60)/24)+DATE(1970,1,1)</f>
        <v>42505.738032407404</v>
      </c>
      <c r="T3596" s="16">
        <f>(((I3596/60)/60)/24)+DATE(1970,1,1)</f>
        <v>42525.738032407404</v>
      </c>
      <c r="U3596" s="19">
        <f>YEAR(S:S)</f>
        <v>2016</v>
      </c>
    </row>
    <row r="3597" spans="1:21" ht="48" x14ac:dyDescent="0.2">
      <c r="A3597">
        <v>3714</v>
      </c>
      <c r="B3597" s="3" t="s">
        <v>3711</v>
      </c>
      <c r="C3597" s="3" t="s">
        <v>7824</v>
      </c>
      <c r="D3597" s="6">
        <v>10000</v>
      </c>
      <c r="E3597" s="8">
        <v>10235</v>
      </c>
      <c r="F3597" t="s">
        <v>8218</v>
      </c>
      <c r="G3597" t="s">
        <v>8223</v>
      </c>
      <c r="H3597" t="s">
        <v>8245</v>
      </c>
      <c r="I3597">
        <v>1432612740</v>
      </c>
      <c r="J3597">
        <v>1429881667</v>
      </c>
      <c r="K3597" t="b">
        <v>0</v>
      </c>
      <c r="L3597">
        <v>97</v>
      </c>
      <c r="M3597" t="b">
        <v>1</v>
      </c>
      <c r="N3597" t="s">
        <v>8269</v>
      </c>
      <c r="O3597">
        <f>ROUND(E3597/D3597*100,0)</f>
        <v>102</v>
      </c>
      <c r="P3597">
        <f>IFERROR(ROUND(E3597/L3597,2),0)</f>
        <v>105.52</v>
      </c>
      <c r="Q3597" s="10" t="s">
        <v>8315</v>
      </c>
      <c r="R3597" t="s">
        <v>8316</v>
      </c>
      <c r="S3597" s="15">
        <f>(((J3597/60)/60)/24)+DATE(1970,1,1)</f>
        <v>42118.556331018524</v>
      </c>
      <c r="T3597" s="16">
        <f>(((I3597/60)/60)/24)+DATE(1970,1,1)</f>
        <v>42150.165972222225</v>
      </c>
      <c r="U3597" s="19">
        <f>YEAR(S:S)</f>
        <v>2015</v>
      </c>
    </row>
    <row r="3598" spans="1:21" ht="48" x14ac:dyDescent="0.2">
      <c r="A3598">
        <v>3715</v>
      </c>
      <c r="B3598" s="3" t="s">
        <v>3712</v>
      </c>
      <c r="C3598" s="3" t="s">
        <v>7825</v>
      </c>
      <c r="D3598" s="6">
        <v>3500</v>
      </c>
      <c r="E3598" s="8">
        <v>3590</v>
      </c>
      <c r="F3598" t="s">
        <v>8218</v>
      </c>
      <c r="G3598" t="s">
        <v>8224</v>
      </c>
      <c r="H3598" t="s">
        <v>8246</v>
      </c>
      <c r="I3598">
        <v>1427806320</v>
      </c>
      <c r="J3598">
        <v>1422834819</v>
      </c>
      <c r="K3598" t="b">
        <v>0</v>
      </c>
      <c r="L3598">
        <v>27</v>
      </c>
      <c r="M3598" t="b">
        <v>1</v>
      </c>
      <c r="N3598" t="s">
        <v>8269</v>
      </c>
      <c r="O3598">
        <f>ROUND(E3598/D3598*100,0)</f>
        <v>103</v>
      </c>
      <c r="P3598">
        <f>IFERROR(ROUND(E3598/L3598,2),0)</f>
        <v>132.96</v>
      </c>
      <c r="Q3598" s="10" t="s">
        <v>8315</v>
      </c>
      <c r="R3598" t="s">
        <v>8316</v>
      </c>
      <c r="S3598" s="15">
        <f>(((J3598/60)/60)/24)+DATE(1970,1,1)</f>
        <v>42036.995590277773</v>
      </c>
      <c r="T3598" s="16">
        <f>(((I3598/60)/60)/24)+DATE(1970,1,1)</f>
        <v>42094.536111111112</v>
      </c>
      <c r="U3598" s="19">
        <f>YEAR(S:S)</f>
        <v>2015</v>
      </c>
    </row>
    <row r="3599" spans="1:21" ht="48" x14ac:dyDescent="0.2">
      <c r="A3599">
        <v>3716</v>
      </c>
      <c r="B3599" s="3" t="s">
        <v>3713</v>
      </c>
      <c r="C3599" s="3" t="s">
        <v>7826</v>
      </c>
      <c r="D3599" s="6">
        <v>800</v>
      </c>
      <c r="E3599" s="8">
        <v>1246</v>
      </c>
      <c r="F3599" t="s">
        <v>8218</v>
      </c>
      <c r="G3599" t="s">
        <v>8223</v>
      </c>
      <c r="H3599" t="s">
        <v>8245</v>
      </c>
      <c r="I3599">
        <v>1453411109</v>
      </c>
      <c r="J3599">
        <v>1450819109</v>
      </c>
      <c r="K3599" t="b">
        <v>0</v>
      </c>
      <c r="L3599">
        <v>24</v>
      </c>
      <c r="M3599" t="b">
        <v>1</v>
      </c>
      <c r="N3599" t="s">
        <v>8269</v>
      </c>
      <c r="O3599">
        <f>ROUND(E3599/D3599*100,0)</f>
        <v>156</v>
      </c>
      <c r="P3599">
        <f>IFERROR(ROUND(E3599/L3599,2),0)</f>
        <v>51.92</v>
      </c>
      <c r="Q3599" s="10" t="s">
        <v>8315</v>
      </c>
      <c r="R3599" t="s">
        <v>8316</v>
      </c>
      <c r="S3599" s="15">
        <f>(((J3599/60)/60)/24)+DATE(1970,1,1)</f>
        <v>42360.887835648144</v>
      </c>
      <c r="T3599" s="16">
        <f>(((I3599/60)/60)/24)+DATE(1970,1,1)</f>
        <v>42390.887835648144</v>
      </c>
      <c r="U3599" s="19">
        <f>YEAR(S:S)</f>
        <v>2015</v>
      </c>
    </row>
    <row r="3600" spans="1:21" ht="48" x14ac:dyDescent="0.2">
      <c r="A3600">
        <v>3717</v>
      </c>
      <c r="B3600" s="3" t="s">
        <v>3714</v>
      </c>
      <c r="C3600" s="3" t="s">
        <v>7827</v>
      </c>
      <c r="D3600" s="6">
        <v>4000</v>
      </c>
      <c r="E3600" s="8">
        <v>4030</v>
      </c>
      <c r="F3600" t="s">
        <v>8218</v>
      </c>
      <c r="G3600" t="s">
        <v>8224</v>
      </c>
      <c r="H3600" t="s">
        <v>8246</v>
      </c>
      <c r="I3600">
        <v>1431204449</v>
      </c>
      <c r="J3600">
        <v>1428526049</v>
      </c>
      <c r="K3600" t="b">
        <v>0</v>
      </c>
      <c r="L3600">
        <v>13</v>
      </c>
      <c r="M3600" t="b">
        <v>1</v>
      </c>
      <c r="N3600" t="s">
        <v>8269</v>
      </c>
      <c r="O3600">
        <f>ROUND(E3600/D3600*100,0)</f>
        <v>101</v>
      </c>
      <c r="P3600">
        <f>IFERROR(ROUND(E3600/L3600,2),0)</f>
        <v>310</v>
      </c>
      <c r="Q3600" s="10" t="s">
        <v>8315</v>
      </c>
      <c r="R3600" t="s">
        <v>8316</v>
      </c>
      <c r="S3600" s="15">
        <f>(((J3600/60)/60)/24)+DATE(1970,1,1)</f>
        <v>42102.866307870368</v>
      </c>
      <c r="T3600" s="16">
        <f>(((I3600/60)/60)/24)+DATE(1970,1,1)</f>
        <v>42133.866307870368</v>
      </c>
      <c r="U3600" s="19">
        <f>YEAR(S:S)</f>
        <v>2015</v>
      </c>
    </row>
    <row r="3601" spans="1:21" ht="48" x14ac:dyDescent="0.2">
      <c r="A3601">
        <v>3718</v>
      </c>
      <c r="B3601" s="3" t="s">
        <v>3715</v>
      </c>
      <c r="C3601" s="3" t="s">
        <v>7828</v>
      </c>
      <c r="D3601" s="6">
        <v>500</v>
      </c>
      <c r="E3601" s="8">
        <v>1197</v>
      </c>
      <c r="F3601" t="s">
        <v>8218</v>
      </c>
      <c r="G3601" t="s">
        <v>8224</v>
      </c>
      <c r="H3601" t="s">
        <v>8246</v>
      </c>
      <c r="I3601">
        <v>1425057075</v>
      </c>
      <c r="J3601">
        <v>1422465075</v>
      </c>
      <c r="K3601" t="b">
        <v>0</v>
      </c>
      <c r="L3601">
        <v>46</v>
      </c>
      <c r="M3601" t="b">
        <v>1</v>
      </c>
      <c r="N3601" t="s">
        <v>8269</v>
      </c>
      <c r="O3601">
        <f>ROUND(E3601/D3601*100,0)</f>
        <v>239</v>
      </c>
      <c r="P3601">
        <f>IFERROR(ROUND(E3601/L3601,2),0)</f>
        <v>26.02</v>
      </c>
      <c r="Q3601" s="10" t="s">
        <v>8315</v>
      </c>
      <c r="R3601" t="s">
        <v>8316</v>
      </c>
      <c r="S3601" s="15">
        <f>(((J3601/60)/60)/24)+DATE(1970,1,1)</f>
        <v>42032.716145833328</v>
      </c>
      <c r="T3601" s="16">
        <f>(((I3601/60)/60)/24)+DATE(1970,1,1)</f>
        <v>42062.716145833328</v>
      </c>
      <c r="U3601" s="19">
        <f>YEAR(S:S)</f>
        <v>2015</v>
      </c>
    </row>
    <row r="3602" spans="1:21" ht="32" x14ac:dyDescent="0.2">
      <c r="A3602">
        <v>3719</v>
      </c>
      <c r="B3602" s="3" t="s">
        <v>3716</v>
      </c>
      <c r="C3602" s="3" t="s">
        <v>7829</v>
      </c>
      <c r="D3602" s="6">
        <v>200</v>
      </c>
      <c r="E3602" s="8">
        <v>420</v>
      </c>
      <c r="F3602" t="s">
        <v>8218</v>
      </c>
      <c r="G3602" t="s">
        <v>8224</v>
      </c>
      <c r="H3602" t="s">
        <v>8246</v>
      </c>
      <c r="I3602">
        <v>1434994266</v>
      </c>
      <c r="J3602">
        <v>1432402266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210</v>
      </c>
      <c r="P3602">
        <f>IFERROR(ROUND(E3602/L3602,2),0)</f>
        <v>105</v>
      </c>
      <c r="Q3602" s="10" t="s">
        <v>8315</v>
      </c>
      <c r="R3602" t="s">
        <v>8316</v>
      </c>
      <c r="S3602" s="15">
        <f>(((J3602/60)/60)/24)+DATE(1970,1,1)</f>
        <v>42147.729930555557</v>
      </c>
      <c r="T3602" s="16">
        <f>(((I3602/60)/60)/24)+DATE(1970,1,1)</f>
        <v>42177.729930555557</v>
      </c>
      <c r="U3602" s="19">
        <f>YEAR(S:S)</f>
        <v>2015</v>
      </c>
    </row>
    <row r="3603" spans="1:21" ht="32" x14ac:dyDescent="0.2">
      <c r="A3603">
        <v>3720</v>
      </c>
      <c r="B3603" s="3" t="s">
        <v>3717</v>
      </c>
      <c r="C3603" s="3" t="s">
        <v>7830</v>
      </c>
      <c r="D3603" s="6">
        <v>3300</v>
      </c>
      <c r="E3603" s="8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>
        <v>1433980206</v>
      </c>
      <c r="K3603" t="b">
        <v>0</v>
      </c>
      <c r="L3603">
        <v>40</v>
      </c>
      <c r="M3603" t="b">
        <v>1</v>
      </c>
      <c r="N3603" t="s">
        <v>8269</v>
      </c>
      <c r="O3603">
        <f>ROUND(E3603/D3603*100,0)</f>
        <v>105</v>
      </c>
      <c r="P3603">
        <f>IFERROR(ROUND(E3603/L3603,2),0)</f>
        <v>86.23</v>
      </c>
      <c r="Q3603" s="10" t="s">
        <v>8315</v>
      </c>
      <c r="R3603" t="s">
        <v>8316</v>
      </c>
      <c r="S3603" s="15">
        <f>(((J3603/60)/60)/24)+DATE(1970,1,1)</f>
        <v>42165.993125000001</v>
      </c>
      <c r="T3603" s="16">
        <f>(((I3603/60)/60)/24)+DATE(1970,1,1)</f>
        <v>42187.993125000001</v>
      </c>
      <c r="U3603" s="19">
        <f>YEAR(S:S)</f>
        <v>2015</v>
      </c>
    </row>
    <row r="3604" spans="1:21" ht="48" x14ac:dyDescent="0.2">
      <c r="A3604">
        <v>3721</v>
      </c>
      <c r="B3604" s="3" t="s">
        <v>3718</v>
      </c>
      <c r="C3604" s="3" t="s">
        <v>7831</v>
      </c>
      <c r="D3604" s="6">
        <v>5000</v>
      </c>
      <c r="E3604" s="8">
        <v>5040</v>
      </c>
      <c r="F3604" t="s">
        <v>8218</v>
      </c>
      <c r="G3604" t="s">
        <v>8223</v>
      </c>
      <c r="H3604" t="s">
        <v>8245</v>
      </c>
      <c r="I3604">
        <v>1415230084</v>
      </c>
      <c r="J3604">
        <v>1413412084</v>
      </c>
      <c r="K3604" t="b">
        <v>0</v>
      </c>
      <c r="L3604">
        <v>44</v>
      </c>
      <c r="M3604" t="b">
        <v>1</v>
      </c>
      <c r="N3604" t="s">
        <v>8269</v>
      </c>
      <c r="O3604">
        <f>ROUND(E3604/D3604*100,0)</f>
        <v>101</v>
      </c>
      <c r="P3604">
        <f>IFERROR(ROUND(E3604/L3604,2),0)</f>
        <v>114.55</v>
      </c>
      <c r="Q3604" s="10" t="s">
        <v>8315</v>
      </c>
      <c r="R3604" t="s">
        <v>8316</v>
      </c>
      <c r="S3604" s="15">
        <f>(((J3604/60)/60)/24)+DATE(1970,1,1)</f>
        <v>41927.936157407406</v>
      </c>
      <c r="T3604" s="16">
        <f>(((I3604/60)/60)/24)+DATE(1970,1,1)</f>
        <v>41948.977824074071</v>
      </c>
      <c r="U3604" s="19">
        <f>YEAR(S:S)</f>
        <v>2014</v>
      </c>
    </row>
    <row r="3605" spans="1:21" ht="64" x14ac:dyDescent="0.2">
      <c r="A3605">
        <v>3722</v>
      </c>
      <c r="B3605" s="3" t="s">
        <v>3719</v>
      </c>
      <c r="C3605" s="3" t="s">
        <v>7832</v>
      </c>
      <c r="D3605" s="6">
        <v>1500</v>
      </c>
      <c r="E3605" s="8">
        <v>1668</v>
      </c>
      <c r="F3605" t="s">
        <v>8218</v>
      </c>
      <c r="G3605" t="s">
        <v>8228</v>
      </c>
      <c r="H3605" t="s">
        <v>8250</v>
      </c>
      <c r="I3605">
        <v>1455231540</v>
      </c>
      <c r="J3605">
        <v>1452614847</v>
      </c>
      <c r="K3605" t="b">
        <v>0</v>
      </c>
      <c r="L3605">
        <v>35</v>
      </c>
      <c r="M3605" t="b">
        <v>1</v>
      </c>
      <c r="N3605" t="s">
        <v>8269</v>
      </c>
      <c r="O3605">
        <f>ROUND(E3605/D3605*100,0)</f>
        <v>111</v>
      </c>
      <c r="P3605">
        <f>IFERROR(ROUND(E3605/L3605,2),0)</f>
        <v>47.66</v>
      </c>
      <c r="Q3605" s="10" t="s">
        <v>8315</v>
      </c>
      <c r="R3605" t="s">
        <v>8316</v>
      </c>
      <c r="S3605" s="15">
        <f>(((J3605/60)/60)/24)+DATE(1970,1,1)</f>
        <v>42381.671840277777</v>
      </c>
      <c r="T3605" s="16">
        <f>(((I3605/60)/60)/24)+DATE(1970,1,1)</f>
        <v>42411.957638888889</v>
      </c>
      <c r="U3605" s="19">
        <f>YEAR(S:S)</f>
        <v>2016</v>
      </c>
    </row>
    <row r="3606" spans="1:21" ht="32" x14ac:dyDescent="0.2">
      <c r="A3606">
        <v>3723</v>
      </c>
      <c r="B3606" s="3" t="s">
        <v>3720</v>
      </c>
      <c r="C3606" s="3" t="s">
        <v>7833</v>
      </c>
      <c r="D3606" s="6">
        <v>4500</v>
      </c>
      <c r="E3606" s="8">
        <v>4592</v>
      </c>
      <c r="F3606" t="s">
        <v>8218</v>
      </c>
      <c r="G3606" t="s">
        <v>8224</v>
      </c>
      <c r="H3606" t="s">
        <v>8246</v>
      </c>
      <c r="I3606">
        <v>1417374262</v>
      </c>
      <c r="J3606">
        <v>1414778662</v>
      </c>
      <c r="K3606" t="b">
        <v>0</v>
      </c>
      <c r="L3606">
        <v>63</v>
      </c>
      <c r="M3606" t="b">
        <v>1</v>
      </c>
      <c r="N3606" t="s">
        <v>8269</v>
      </c>
      <c r="O3606">
        <f>ROUND(E3606/D3606*100,0)</f>
        <v>102</v>
      </c>
      <c r="P3606">
        <f>IFERROR(ROUND(E3606/L3606,2),0)</f>
        <v>72.89</v>
      </c>
      <c r="Q3606" s="10" t="s">
        <v>8315</v>
      </c>
      <c r="R3606" t="s">
        <v>8316</v>
      </c>
      <c r="S3606" s="15">
        <f>(((J3606/60)/60)/24)+DATE(1970,1,1)</f>
        <v>41943.753032407411</v>
      </c>
      <c r="T3606" s="16">
        <f>(((I3606/60)/60)/24)+DATE(1970,1,1)</f>
        <v>41973.794699074075</v>
      </c>
      <c r="U3606" s="19">
        <f>YEAR(S:S)</f>
        <v>2014</v>
      </c>
    </row>
    <row r="3607" spans="1:21" ht="48" x14ac:dyDescent="0.2">
      <c r="A3607">
        <v>3724</v>
      </c>
      <c r="B3607" s="3" t="s">
        <v>3721</v>
      </c>
      <c r="C3607" s="3" t="s">
        <v>7834</v>
      </c>
      <c r="D3607" s="6">
        <v>4300</v>
      </c>
      <c r="E3607" s="8">
        <v>4409.55</v>
      </c>
      <c r="F3607" t="s">
        <v>8218</v>
      </c>
      <c r="G3607" t="s">
        <v>8224</v>
      </c>
      <c r="H3607" t="s">
        <v>8246</v>
      </c>
      <c r="I3607">
        <v>1462402800</v>
      </c>
      <c r="J3607">
        <v>1459856860</v>
      </c>
      <c r="K3607" t="b">
        <v>0</v>
      </c>
      <c r="L3607">
        <v>89</v>
      </c>
      <c r="M3607" t="b">
        <v>1</v>
      </c>
      <c r="N3607" t="s">
        <v>8269</v>
      </c>
      <c r="O3607">
        <f>ROUND(E3607/D3607*100,0)</f>
        <v>103</v>
      </c>
      <c r="P3607">
        <f>IFERROR(ROUND(E3607/L3607,2),0)</f>
        <v>49.55</v>
      </c>
      <c r="Q3607" s="10" t="s">
        <v>8315</v>
      </c>
      <c r="R3607" t="s">
        <v>8316</v>
      </c>
      <c r="S3607" s="15">
        <f>(((J3607/60)/60)/24)+DATE(1970,1,1)</f>
        <v>42465.491435185191</v>
      </c>
      <c r="T3607" s="16">
        <f>(((I3607/60)/60)/24)+DATE(1970,1,1)</f>
        <v>42494.958333333328</v>
      </c>
      <c r="U3607" s="19">
        <f>YEAR(S:S)</f>
        <v>2016</v>
      </c>
    </row>
    <row r="3608" spans="1:21" ht="48" x14ac:dyDescent="0.2">
      <c r="A3608">
        <v>3725</v>
      </c>
      <c r="B3608" s="3" t="s">
        <v>3722</v>
      </c>
      <c r="C3608" s="3" t="s">
        <v>7835</v>
      </c>
      <c r="D3608" s="6">
        <v>300</v>
      </c>
      <c r="E3608" s="8">
        <v>381</v>
      </c>
      <c r="F3608" t="s">
        <v>8218</v>
      </c>
      <c r="G3608" t="s">
        <v>8224</v>
      </c>
      <c r="H3608" t="s">
        <v>8246</v>
      </c>
      <c r="I3608">
        <v>1455831000</v>
      </c>
      <c r="J3608">
        <v>1454366467</v>
      </c>
      <c r="K3608" t="b">
        <v>0</v>
      </c>
      <c r="L3608">
        <v>15</v>
      </c>
      <c r="M3608" t="b">
        <v>1</v>
      </c>
      <c r="N3608" t="s">
        <v>8269</v>
      </c>
      <c r="O3608">
        <f>ROUND(E3608/D3608*100,0)</f>
        <v>127</v>
      </c>
      <c r="P3608">
        <f>IFERROR(ROUND(E3608/L3608,2),0)</f>
        <v>25.4</v>
      </c>
      <c r="Q3608" s="10" t="s">
        <v>8315</v>
      </c>
      <c r="R3608" t="s">
        <v>8316</v>
      </c>
      <c r="S3608" s="15">
        <f>(((J3608/60)/60)/24)+DATE(1970,1,1)</f>
        <v>42401.945219907408</v>
      </c>
      <c r="T3608" s="16">
        <f>(((I3608/60)/60)/24)+DATE(1970,1,1)</f>
        <v>42418.895833333328</v>
      </c>
      <c r="U3608" s="19">
        <f>YEAR(S:S)</f>
        <v>2016</v>
      </c>
    </row>
    <row r="3609" spans="1:21" ht="48" x14ac:dyDescent="0.2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>ROUND(E3609/D3609*100,0)</f>
        <v>339</v>
      </c>
      <c r="P3609">
        <f>IFERROR(ROUND(E3609/L3609,2),0)</f>
        <v>62.59</v>
      </c>
      <c r="Q3609" s="10" t="s">
        <v>8315</v>
      </c>
      <c r="R3609" t="s">
        <v>8316</v>
      </c>
      <c r="S3609" s="15">
        <f>(((J3609/60)/60)/24)+DATE(1970,1,1)</f>
        <v>42462.140868055561</v>
      </c>
      <c r="T3609" s="16">
        <f>(((I3609/60)/60)/24)+DATE(1970,1,1)</f>
        <v>42489.875</v>
      </c>
      <c r="U3609" s="19">
        <f>YEAR(S:S)</f>
        <v>2016</v>
      </c>
    </row>
    <row r="3610" spans="1:21" ht="48" x14ac:dyDescent="0.2">
      <c r="A3610">
        <v>3727</v>
      </c>
      <c r="B3610" s="3" t="s">
        <v>3724</v>
      </c>
      <c r="C3610" s="3" t="s">
        <v>7837</v>
      </c>
      <c r="D3610" s="6">
        <v>2000</v>
      </c>
      <c r="E3610" s="8">
        <v>2015</v>
      </c>
      <c r="F3610" t="s">
        <v>8218</v>
      </c>
      <c r="G3610" t="s">
        <v>8223</v>
      </c>
      <c r="H3610" t="s">
        <v>8245</v>
      </c>
      <c r="I3610">
        <v>1476939300</v>
      </c>
      <c r="J3610">
        <v>1474273294</v>
      </c>
      <c r="K3610" t="b">
        <v>0</v>
      </c>
      <c r="L3610">
        <v>33</v>
      </c>
      <c r="M3610" t="b">
        <v>1</v>
      </c>
      <c r="N3610" t="s">
        <v>8269</v>
      </c>
      <c r="O3610">
        <f>ROUND(E3610/D3610*100,0)</f>
        <v>101</v>
      </c>
      <c r="P3610">
        <f>IFERROR(ROUND(E3610/L3610,2),0)</f>
        <v>61.06</v>
      </c>
      <c r="Q3610" s="10" t="s">
        <v>8315</v>
      </c>
      <c r="R3610" t="s">
        <v>8316</v>
      </c>
      <c r="S3610" s="15">
        <f>(((J3610/60)/60)/24)+DATE(1970,1,1)</f>
        <v>42632.348310185189</v>
      </c>
      <c r="T3610" s="16">
        <f>(((I3610/60)/60)/24)+DATE(1970,1,1)</f>
        <v>42663.204861111109</v>
      </c>
      <c r="U3610" s="19">
        <f>YEAR(S:S)</f>
        <v>2016</v>
      </c>
    </row>
    <row r="3611" spans="1:21" ht="48" x14ac:dyDescent="0.2">
      <c r="A3611">
        <v>3808</v>
      </c>
      <c r="B3611" s="3" t="s">
        <v>3805</v>
      </c>
      <c r="C3611" s="3" t="s">
        <v>7918</v>
      </c>
      <c r="D3611" s="6">
        <v>1000</v>
      </c>
      <c r="E3611" s="8">
        <v>1000</v>
      </c>
      <c r="F3611" t="s">
        <v>8218</v>
      </c>
      <c r="G3611" t="s">
        <v>8224</v>
      </c>
      <c r="H3611" t="s">
        <v>8246</v>
      </c>
      <c r="I3611">
        <v>1429955619</v>
      </c>
      <c r="J3611">
        <v>1424775219</v>
      </c>
      <c r="K3611" t="b">
        <v>0</v>
      </c>
      <c r="L3611">
        <v>24</v>
      </c>
      <c r="M3611" t="b">
        <v>1</v>
      </c>
      <c r="N3611" t="s">
        <v>8269</v>
      </c>
      <c r="O3611">
        <f>ROUND(E3611/D3611*100,0)</f>
        <v>100</v>
      </c>
      <c r="P3611">
        <f>IFERROR(ROUND(E3611/L3611,2),0)</f>
        <v>41.67</v>
      </c>
      <c r="Q3611" s="10" t="s">
        <v>8315</v>
      </c>
      <c r="R3611" t="s">
        <v>8316</v>
      </c>
      <c r="S3611" s="15">
        <f>(((J3611/60)/60)/24)+DATE(1970,1,1)</f>
        <v>42059.453923611116</v>
      </c>
      <c r="T3611" s="16">
        <f>(((I3611/60)/60)/24)+DATE(1970,1,1)</f>
        <v>42119.412256944444</v>
      </c>
      <c r="U3611" s="19">
        <f>YEAR(S:S)</f>
        <v>2015</v>
      </c>
    </row>
    <row r="3612" spans="1:21" ht="48" x14ac:dyDescent="0.2">
      <c r="A3612">
        <v>3809</v>
      </c>
      <c r="B3612" s="3" t="s">
        <v>3806</v>
      </c>
      <c r="C3612" s="3" t="s">
        <v>7919</v>
      </c>
      <c r="D3612" s="6">
        <v>2000</v>
      </c>
      <c r="E3612" s="8">
        <v>2025</v>
      </c>
      <c r="F3612" t="s">
        <v>8218</v>
      </c>
      <c r="G3612" t="s">
        <v>8224</v>
      </c>
      <c r="H3612" t="s">
        <v>8246</v>
      </c>
      <c r="I3612">
        <v>1406761200</v>
      </c>
      <c r="J3612">
        <v>1402403907</v>
      </c>
      <c r="K3612" t="b">
        <v>0</v>
      </c>
      <c r="L3612">
        <v>38</v>
      </c>
      <c r="M3612" t="b">
        <v>1</v>
      </c>
      <c r="N3612" t="s">
        <v>8269</v>
      </c>
      <c r="O3612">
        <f>ROUND(E3612/D3612*100,0)</f>
        <v>101</v>
      </c>
      <c r="P3612">
        <f>IFERROR(ROUND(E3612/L3612,2),0)</f>
        <v>53.29</v>
      </c>
      <c r="Q3612" s="10" t="s">
        <v>8315</v>
      </c>
      <c r="R3612" t="s">
        <v>8316</v>
      </c>
      <c r="S3612" s="15">
        <f>(((J3612/60)/60)/24)+DATE(1970,1,1)</f>
        <v>41800.526701388888</v>
      </c>
      <c r="T3612" s="16">
        <f>(((I3612/60)/60)/24)+DATE(1970,1,1)</f>
        <v>41850.958333333336</v>
      </c>
      <c r="U3612" s="19">
        <f>YEAR(S:S)</f>
        <v>2014</v>
      </c>
    </row>
    <row r="3613" spans="1:21" ht="48" x14ac:dyDescent="0.2">
      <c r="A3613">
        <v>3810</v>
      </c>
      <c r="B3613" s="3" t="s">
        <v>3807</v>
      </c>
      <c r="C3613" s="3" t="s">
        <v>7920</v>
      </c>
      <c r="D3613" s="6">
        <v>1500</v>
      </c>
      <c r="E3613" s="8">
        <v>1826</v>
      </c>
      <c r="F3613" t="s">
        <v>8218</v>
      </c>
      <c r="G3613" t="s">
        <v>8223</v>
      </c>
      <c r="H3613" t="s">
        <v>8245</v>
      </c>
      <c r="I3613">
        <v>1426965758</v>
      </c>
      <c r="J3613">
        <v>1424377358</v>
      </c>
      <c r="K3613" t="b">
        <v>0</v>
      </c>
      <c r="L3613">
        <v>26</v>
      </c>
      <c r="M3613" t="b">
        <v>1</v>
      </c>
      <c r="N3613" t="s">
        <v>8269</v>
      </c>
      <c r="O3613">
        <f>ROUND(E3613/D3613*100,0)</f>
        <v>122</v>
      </c>
      <c r="P3613">
        <f>IFERROR(ROUND(E3613/L3613,2),0)</f>
        <v>70.23</v>
      </c>
      <c r="Q3613" s="10" t="s">
        <v>8315</v>
      </c>
      <c r="R3613" t="s">
        <v>8316</v>
      </c>
      <c r="S3613" s="15">
        <f>(((J3613/60)/60)/24)+DATE(1970,1,1)</f>
        <v>42054.849050925928</v>
      </c>
      <c r="T3613" s="16">
        <f>(((I3613/60)/60)/24)+DATE(1970,1,1)</f>
        <v>42084.807384259257</v>
      </c>
      <c r="U3613" s="19">
        <f>YEAR(S:S)</f>
        <v>2015</v>
      </c>
    </row>
    <row r="3614" spans="1:21" ht="48" x14ac:dyDescent="0.2">
      <c r="A3614">
        <v>3811</v>
      </c>
      <c r="B3614" s="3" t="s">
        <v>3808</v>
      </c>
      <c r="C3614" s="3" t="s">
        <v>7921</v>
      </c>
      <c r="D3614" s="6">
        <v>250</v>
      </c>
      <c r="E3614" s="8">
        <v>825</v>
      </c>
      <c r="F3614" t="s">
        <v>8218</v>
      </c>
      <c r="G3614" t="s">
        <v>8224</v>
      </c>
      <c r="H3614" t="s">
        <v>8246</v>
      </c>
      <c r="I3614">
        <v>1464692400</v>
      </c>
      <c r="J3614">
        <v>1461769373</v>
      </c>
      <c r="K3614" t="b">
        <v>0</v>
      </c>
      <c r="L3614">
        <v>19</v>
      </c>
      <c r="M3614" t="b">
        <v>1</v>
      </c>
      <c r="N3614" t="s">
        <v>8269</v>
      </c>
      <c r="O3614">
        <f>ROUND(E3614/D3614*100,0)</f>
        <v>330</v>
      </c>
      <c r="P3614">
        <f>IFERROR(ROUND(E3614/L3614,2),0)</f>
        <v>43.42</v>
      </c>
      <c r="Q3614" s="10" t="s">
        <v>8315</v>
      </c>
      <c r="R3614" t="s">
        <v>8316</v>
      </c>
      <c r="S3614" s="15">
        <f>(((J3614/60)/60)/24)+DATE(1970,1,1)</f>
        <v>42487.62700231481</v>
      </c>
      <c r="T3614" s="16">
        <f>(((I3614/60)/60)/24)+DATE(1970,1,1)</f>
        <v>42521.458333333328</v>
      </c>
      <c r="U3614" s="19">
        <f>YEAR(S:S)</f>
        <v>2016</v>
      </c>
    </row>
    <row r="3615" spans="1:21" ht="48" x14ac:dyDescent="0.2">
      <c r="A3615">
        <v>3812</v>
      </c>
      <c r="B3615" s="3" t="s">
        <v>3809</v>
      </c>
      <c r="C3615" s="3" t="s">
        <v>7922</v>
      </c>
      <c r="D3615" s="6">
        <v>2000</v>
      </c>
      <c r="E3615" s="8">
        <v>2191</v>
      </c>
      <c r="F3615" t="s">
        <v>8218</v>
      </c>
      <c r="G3615" t="s">
        <v>8228</v>
      </c>
      <c r="H3615" t="s">
        <v>8250</v>
      </c>
      <c r="I3615">
        <v>1433131140</v>
      </c>
      <c r="J3615">
        <v>1429120908</v>
      </c>
      <c r="K3615" t="b">
        <v>0</v>
      </c>
      <c r="L3615">
        <v>11</v>
      </c>
      <c r="M3615" t="b">
        <v>1</v>
      </c>
      <c r="N3615" t="s">
        <v>8269</v>
      </c>
      <c r="O3615">
        <f>ROUND(E3615/D3615*100,0)</f>
        <v>110</v>
      </c>
      <c r="P3615">
        <f>IFERROR(ROUND(E3615/L3615,2),0)</f>
        <v>199.18</v>
      </c>
      <c r="Q3615" s="10" t="s">
        <v>8315</v>
      </c>
      <c r="R3615" t="s">
        <v>8316</v>
      </c>
      <c r="S3615" s="15">
        <f>(((J3615/60)/60)/24)+DATE(1970,1,1)</f>
        <v>42109.751250000001</v>
      </c>
      <c r="T3615" s="16">
        <f>(((I3615/60)/60)/24)+DATE(1970,1,1)</f>
        <v>42156.165972222225</v>
      </c>
      <c r="U3615" s="19">
        <f>YEAR(S:S)</f>
        <v>2015</v>
      </c>
    </row>
    <row r="3616" spans="1:21" ht="48" x14ac:dyDescent="0.2">
      <c r="A3616">
        <v>3813</v>
      </c>
      <c r="B3616" s="3" t="s">
        <v>3810</v>
      </c>
      <c r="C3616" s="3" t="s">
        <v>7923</v>
      </c>
      <c r="D3616" s="6">
        <v>2100</v>
      </c>
      <c r="E3616" s="8">
        <v>2119.9899999999998</v>
      </c>
      <c r="F3616" t="s">
        <v>8218</v>
      </c>
      <c r="G3616" t="s">
        <v>8223</v>
      </c>
      <c r="H3616" t="s">
        <v>8245</v>
      </c>
      <c r="I3616">
        <v>1465940580</v>
      </c>
      <c r="J3616">
        <v>1462603021</v>
      </c>
      <c r="K3616" t="b">
        <v>0</v>
      </c>
      <c r="L3616">
        <v>27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78.52</v>
      </c>
      <c r="Q3616" s="10" t="s">
        <v>8315</v>
      </c>
      <c r="R3616" t="s">
        <v>8316</v>
      </c>
      <c r="S3616" s="15">
        <f>(((J3616/60)/60)/24)+DATE(1970,1,1)</f>
        <v>42497.275706018518</v>
      </c>
      <c r="T3616" s="16">
        <f>(((I3616/60)/60)/24)+DATE(1970,1,1)</f>
        <v>42535.904861111107</v>
      </c>
      <c r="U3616" s="19">
        <f>YEAR(S:S)</f>
        <v>2016</v>
      </c>
    </row>
    <row r="3617" spans="1:21" ht="48" x14ac:dyDescent="0.2">
      <c r="A3617">
        <v>3814</v>
      </c>
      <c r="B3617" s="3" t="s">
        <v>3811</v>
      </c>
      <c r="C3617" s="3" t="s">
        <v>7924</v>
      </c>
      <c r="D3617" s="6">
        <v>1500</v>
      </c>
      <c r="E3617" s="8">
        <v>2102</v>
      </c>
      <c r="F3617" t="s">
        <v>8218</v>
      </c>
      <c r="G3617" t="s">
        <v>8223</v>
      </c>
      <c r="H3617" t="s">
        <v>8245</v>
      </c>
      <c r="I3617">
        <v>1427860740</v>
      </c>
      <c r="J3617">
        <v>1424727712</v>
      </c>
      <c r="K3617" t="b">
        <v>0</v>
      </c>
      <c r="L3617">
        <v>34</v>
      </c>
      <c r="M3617" t="b">
        <v>1</v>
      </c>
      <c r="N3617" t="s">
        <v>8269</v>
      </c>
      <c r="O3617">
        <f>ROUND(E3617/D3617*100,0)</f>
        <v>140</v>
      </c>
      <c r="P3617">
        <f>IFERROR(ROUND(E3617/L3617,2),0)</f>
        <v>61.82</v>
      </c>
      <c r="Q3617" s="10" t="s">
        <v>8315</v>
      </c>
      <c r="R3617" t="s">
        <v>8316</v>
      </c>
      <c r="S3617" s="15">
        <f>(((J3617/60)/60)/24)+DATE(1970,1,1)</f>
        <v>42058.904074074075</v>
      </c>
      <c r="T3617" s="16">
        <f>(((I3617/60)/60)/24)+DATE(1970,1,1)</f>
        <v>42095.165972222225</v>
      </c>
      <c r="U3617" s="19">
        <f>YEAR(S:S)</f>
        <v>2015</v>
      </c>
    </row>
    <row r="3618" spans="1:21" ht="32" x14ac:dyDescent="0.2">
      <c r="A3618">
        <v>3815</v>
      </c>
      <c r="B3618" s="3" t="s">
        <v>3812</v>
      </c>
      <c r="C3618" s="3" t="s">
        <v>7925</v>
      </c>
      <c r="D3618" s="6">
        <v>1000</v>
      </c>
      <c r="E3618" s="8">
        <v>1000.01</v>
      </c>
      <c r="F3618" t="s">
        <v>8218</v>
      </c>
      <c r="G3618" t="s">
        <v>8224</v>
      </c>
      <c r="H3618" t="s">
        <v>8246</v>
      </c>
      <c r="I3618">
        <v>1440111600</v>
      </c>
      <c r="J3618">
        <v>1437545657</v>
      </c>
      <c r="K3618" t="b">
        <v>0</v>
      </c>
      <c r="L3618">
        <v>20</v>
      </c>
      <c r="M3618" t="b">
        <v>1</v>
      </c>
      <c r="N3618" t="s">
        <v>8269</v>
      </c>
      <c r="O3618">
        <f>ROUND(E3618/D3618*100,0)</f>
        <v>100</v>
      </c>
      <c r="P3618">
        <f>IFERROR(ROUND(E3618/L3618,2),0)</f>
        <v>50</v>
      </c>
      <c r="Q3618" s="10" t="s">
        <v>8315</v>
      </c>
      <c r="R3618" t="s">
        <v>8316</v>
      </c>
      <c r="S3618" s="15">
        <f>(((J3618/60)/60)/24)+DATE(1970,1,1)</f>
        <v>42207.259918981479</v>
      </c>
      <c r="T3618" s="16">
        <f>(((I3618/60)/60)/24)+DATE(1970,1,1)</f>
        <v>42236.958333333328</v>
      </c>
      <c r="U3618" s="19">
        <f>YEAR(S:S)</f>
        <v>2015</v>
      </c>
    </row>
    <row r="3619" spans="1:21" ht="64" x14ac:dyDescent="0.2">
      <c r="A3619">
        <v>3816</v>
      </c>
      <c r="B3619" s="3" t="s">
        <v>3813</v>
      </c>
      <c r="C3619" s="3" t="s">
        <v>7926</v>
      </c>
      <c r="D3619" s="6">
        <v>1500</v>
      </c>
      <c r="E3619" s="8">
        <v>1788.57</v>
      </c>
      <c r="F3619" t="s">
        <v>8218</v>
      </c>
      <c r="G3619" t="s">
        <v>8223</v>
      </c>
      <c r="H3619" t="s">
        <v>8245</v>
      </c>
      <c r="I3619">
        <v>1405614823</v>
      </c>
      <c r="J3619">
        <v>1403022823</v>
      </c>
      <c r="K3619" t="b">
        <v>0</v>
      </c>
      <c r="L3619">
        <v>37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48.34</v>
      </c>
      <c r="Q3619" s="10" t="s">
        <v>8315</v>
      </c>
      <c r="R3619" t="s">
        <v>8316</v>
      </c>
      <c r="S3619" s="15">
        <f>(((J3619/60)/60)/24)+DATE(1970,1,1)</f>
        <v>41807.690081018518</v>
      </c>
      <c r="T3619" s="16">
        <f>(((I3619/60)/60)/24)+DATE(1970,1,1)</f>
        <v>41837.690081018518</v>
      </c>
      <c r="U3619" s="19">
        <f>YEAR(S:S)</f>
        <v>2014</v>
      </c>
    </row>
    <row r="3620" spans="1:21" ht="48" x14ac:dyDescent="0.2">
      <c r="A3620">
        <v>3817</v>
      </c>
      <c r="B3620" s="3" t="s">
        <v>3814</v>
      </c>
      <c r="C3620" s="3" t="s">
        <v>7927</v>
      </c>
      <c r="D3620" s="6">
        <v>2000</v>
      </c>
      <c r="E3620" s="8">
        <v>2145</v>
      </c>
      <c r="F3620" t="s">
        <v>8218</v>
      </c>
      <c r="G3620" t="s">
        <v>8223</v>
      </c>
      <c r="H3620" t="s">
        <v>8245</v>
      </c>
      <c r="I3620">
        <v>1445659140</v>
      </c>
      <c r="J3620">
        <v>1444236216</v>
      </c>
      <c r="K3620" t="b">
        <v>0</v>
      </c>
      <c r="L3620">
        <v>20</v>
      </c>
      <c r="M3620" t="b">
        <v>1</v>
      </c>
      <c r="N3620" t="s">
        <v>8269</v>
      </c>
      <c r="O3620">
        <f>ROUND(E3620/D3620*100,0)</f>
        <v>107</v>
      </c>
      <c r="P3620">
        <f>IFERROR(ROUND(E3620/L3620,2),0)</f>
        <v>107.25</v>
      </c>
      <c r="Q3620" s="10" t="s">
        <v>8315</v>
      </c>
      <c r="R3620" t="s">
        <v>8316</v>
      </c>
      <c r="S3620" s="15">
        <f>(((J3620/60)/60)/24)+DATE(1970,1,1)</f>
        <v>42284.69694444444</v>
      </c>
      <c r="T3620" s="16">
        <f>(((I3620/60)/60)/24)+DATE(1970,1,1)</f>
        <v>42301.165972222225</v>
      </c>
      <c r="U3620" s="19">
        <f>YEAR(S:S)</f>
        <v>2015</v>
      </c>
    </row>
    <row r="3621" spans="1:21" ht="48" x14ac:dyDescent="0.2">
      <c r="A3621">
        <v>3818</v>
      </c>
      <c r="B3621" s="3" t="s">
        <v>3815</v>
      </c>
      <c r="C3621" s="3" t="s">
        <v>7928</v>
      </c>
      <c r="D3621" s="6">
        <v>250</v>
      </c>
      <c r="E3621" s="8">
        <v>570</v>
      </c>
      <c r="F3621" t="s">
        <v>8218</v>
      </c>
      <c r="G3621" t="s">
        <v>8223</v>
      </c>
      <c r="H3621" t="s">
        <v>8245</v>
      </c>
      <c r="I3621">
        <v>1426187582</v>
      </c>
      <c r="J3621">
        <v>1423599182</v>
      </c>
      <c r="K3621" t="b">
        <v>0</v>
      </c>
      <c r="L3621">
        <v>10</v>
      </c>
      <c r="M3621" t="b">
        <v>1</v>
      </c>
      <c r="N3621" t="s">
        <v>8269</v>
      </c>
      <c r="O3621">
        <f>ROUND(E3621/D3621*100,0)</f>
        <v>228</v>
      </c>
      <c r="P3621">
        <f>IFERROR(ROUND(E3621/L3621,2),0)</f>
        <v>57</v>
      </c>
      <c r="Q3621" s="10" t="s">
        <v>8315</v>
      </c>
      <c r="R3621" t="s">
        <v>8316</v>
      </c>
      <c r="S3621" s="15">
        <f>(((J3621/60)/60)/24)+DATE(1970,1,1)</f>
        <v>42045.84238425926</v>
      </c>
      <c r="T3621" s="16">
        <f>(((I3621/60)/60)/24)+DATE(1970,1,1)</f>
        <v>42075.800717592589</v>
      </c>
      <c r="U3621" s="19">
        <f>YEAR(S:S)</f>
        <v>2015</v>
      </c>
    </row>
    <row r="3622" spans="1:21" ht="32" x14ac:dyDescent="0.2">
      <c r="A3622">
        <v>3819</v>
      </c>
      <c r="B3622" s="3" t="s">
        <v>3816</v>
      </c>
      <c r="C3622" s="3" t="s">
        <v>7817</v>
      </c>
      <c r="D3622" s="6">
        <v>1000</v>
      </c>
      <c r="E3622" s="8">
        <v>1064</v>
      </c>
      <c r="F3622" t="s">
        <v>8218</v>
      </c>
      <c r="G3622" t="s">
        <v>8223</v>
      </c>
      <c r="H3622" t="s">
        <v>8245</v>
      </c>
      <c r="I3622">
        <v>1437166920</v>
      </c>
      <c r="J3622">
        <v>1435554104</v>
      </c>
      <c r="K3622" t="b">
        <v>0</v>
      </c>
      <c r="L3622">
        <v>26</v>
      </c>
      <c r="M3622" t="b">
        <v>1</v>
      </c>
      <c r="N3622" t="s">
        <v>8269</v>
      </c>
      <c r="O3622">
        <f>ROUND(E3622/D3622*100,0)</f>
        <v>106</v>
      </c>
      <c r="P3622">
        <f>IFERROR(ROUND(E3622/L3622,2),0)</f>
        <v>40.92</v>
      </c>
      <c r="Q3622" s="10" t="s">
        <v>8315</v>
      </c>
      <c r="R3622" t="s">
        <v>8316</v>
      </c>
      <c r="S3622" s="15">
        <f>(((J3622/60)/60)/24)+DATE(1970,1,1)</f>
        <v>42184.209537037037</v>
      </c>
      <c r="T3622" s="16">
        <f>(((I3622/60)/60)/24)+DATE(1970,1,1)</f>
        <v>42202.876388888893</v>
      </c>
      <c r="U3622" s="19">
        <f>YEAR(S:S)</f>
        <v>2015</v>
      </c>
    </row>
    <row r="3623" spans="1:21" ht="48" x14ac:dyDescent="0.2">
      <c r="A3623">
        <v>3820</v>
      </c>
      <c r="B3623" s="3" t="s">
        <v>3817</v>
      </c>
      <c r="C3623" s="3" t="s">
        <v>7929</v>
      </c>
      <c r="D3623" s="6">
        <v>300</v>
      </c>
      <c r="E3623" s="8">
        <v>430</v>
      </c>
      <c r="F3623" t="s">
        <v>8218</v>
      </c>
      <c r="G3623" t="s">
        <v>8224</v>
      </c>
      <c r="H3623" t="s">
        <v>8246</v>
      </c>
      <c r="I3623">
        <v>1436110717</v>
      </c>
      <c r="J3623">
        <v>1433518717</v>
      </c>
      <c r="K3623" t="b">
        <v>0</v>
      </c>
      <c r="L3623">
        <v>20</v>
      </c>
      <c r="M3623" t="b">
        <v>1</v>
      </c>
      <c r="N3623" t="s">
        <v>8269</v>
      </c>
      <c r="O3623">
        <f>ROUND(E3623/D3623*100,0)</f>
        <v>143</v>
      </c>
      <c r="P3623">
        <f>IFERROR(ROUND(E3623/L3623,2),0)</f>
        <v>21.5</v>
      </c>
      <c r="Q3623" s="10" t="s">
        <v>8315</v>
      </c>
      <c r="R3623" t="s">
        <v>8316</v>
      </c>
      <c r="S3623" s="15">
        <f>(((J3623/60)/60)/24)+DATE(1970,1,1)</f>
        <v>42160.651817129634</v>
      </c>
      <c r="T3623" s="16">
        <f>(((I3623/60)/60)/24)+DATE(1970,1,1)</f>
        <v>42190.651817129634</v>
      </c>
      <c r="U3623" s="19">
        <f>YEAR(S:S)</f>
        <v>2015</v>
      </c>
    </row>
    <row r="3624" spans="1:21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>ROUND(E3624/D3624*100,0)</f>
        <v>105</v>
      </c>
      <c r="P3624">
        <f>IFERROR(ROUND(E3624/L3624,2),0)</f>
        <v>79.540000000000006</v>
      </c>
      <c r="Q3624" s="10" t="s">
        <v>8315</v>
      </c>
      <c r="R3624" t="s">
        <v>8316</v>
      </c>
      <c r="S3624" s="15">
        <f>(((J3624/60)/60)/24)+DATE(1970,1,1)</f>
        <v>42341.180636574078</v>
      </c>
      <c r="T3624" s="16">
        <f>(((I3624/60)/60)/24)+DATE(1970,1,1)</f>
        <v>42373.180636574078</v>
      </c>
      <c r="U3624" s="19">
        <f>YEAR(S:S)</f>
        <v>2015</v>
      </c>
    </row>
    <row r="3625" spans="1:21" ht="48" x14ac:dyDescent="0.2">
      <c r="A3625">
        <v>3822</v>
      </c>
      <c r="B3625" s="3" t="s">
        <v>3819</v>
      </c>
      <c r="C3625" s="3" t="s">
        <v>7931</v>
      </c>
      <c r="D3625" s="6">
        <v>5000</v>
      </c>
      <c r="E3625" s="8">
        <v>5501</v>
      </c>
      <c r="F3625" t="s">
        <v>8218</v>
      </c>
      <c r="G3625" t="s">
        <v>8235</v>
      </c>
      <c r="H3625" t="s">
        <v>8248</v>
      </c>
      <c r="I3625">
        <v>1453244340</v>
      </c>
      <c r="J3625">
        <v>1448136417</v>
      </c>
      <c r="K3625" t="b">
        <v>0</v>
      </c>
      <c r="L3625">
        <v>76</v>
      </c>
      <c r="M3625" t="b">
        <v>1</v>
      </c>
      <c r="N3625" t="s">
        <v>8269</v>
      </c>
      <c r="O3625">
        <f>ROUND(E3625/D3625*100,0)</f>
        <v>110</v>
      </c>
      <c r="P3625">
        <f>IFERROR(ROUND(E3625/L3625,2),0)</f>
        <v>72.38</v>
      </c>
      <c r="Q3625" s="10" t="s">
        <v>8315</v>
      </c>
      <c r="R3625" t="s">
        <v>8316</v>
      </c>
      <c r="S3625" s="15">
        <f>(((J3625/60)/60)/24)+DATE(1970,1,1)</f>
        <v>42329.838159722218</v>
      </c>
      <c r="T3625" s="16">
        <f>(((I3625/60)/60)/24)+DATE(1970,1,1)</f>
        <v>42388.957638888889</v>
      </c>
      <c r="U3625" s="19">
        <f>YEAR(S:S)</f>
        <v>2015</v>
      </c>
    </row>
    <row r="3626" spans="1:21" ht="48" x14ac:dyDescent="0.2">
      <c r="A3626">
        <v>3823</v>
      </c>
      <c r="B3626" s="3" t="s">
        <v>3820</v>
      </c>
      <c r="C3626" s="3" t="s">
        <v>7932</v>
      </c>
      <c r="D3626" s="6">
        <v>2500</v>
      </c>
      <c r="E3626" s="8">
        <v>2650</v>
      </c>
      <c r="F3626" t="s">
        <v>8218</v>
      </c>
      <c r="G3626" t="s">
        <v>8223</v>
      </c>
      <c r="H3626" t="s">
        <v>8245</v>
      </c>
      <c r="I3626">
        <v>1437364740</v>
      </c>
      <c r="J3626">
        <v>1434405044</v>
      </c>
      <c r="K3626" t="b">
        <v>0</v>
      </c>
      <c r="L3626">
        <v>41</v>
      </c>
      <c r="M3626" t="b">
        <v>1</v>
      </c>
      <c r="N3626" t="s">
        <v>8269</v>
      </c>
      <c r="O3626">
        <f>ROUND(E3626/D3626*100,0)</f>
        <v>106</v>
      </c>
      <c r="P3626">
        <f>IFERROR(ROUND(E3626/L3626,2),0)</f>
        <v>64.63</v>
      </c>
      <c r="Q3626" s="10" t="s">
        <v>8315</v>
      </c>
      <c r="R3626" t="s">
        <v>8316</v>
      </c>
      <c r="S3626" s="15">
        <f>(((J3626/60)/60)/24)+DATE(1970,1,1)</f>
        <v>42170.910231481481</v>
      </c>
      <c r="T3626" s="16">
        <f>(((I3626/60)/60)/24)+DATE(1970,1,1)</f>
        <v>42205.165972222225</v>
      </c>
      <c r="U3626" s="19">
        <f>YEAR(S:S)</f>
        <v>2015</v>
      </c>
    </row>
    <row r="3627" spans="1:21" ht="48" x14ac:dyDescent="0.2">
      <c r="A3627">
        <v>3824</v>
      </c>
      <c r="B3627" s="3" t="s">
        <v>3821</v>
      </c>
      <c r="C3627" s="3" t="s">
        <v>7933</v>
      </c>
      <c r="D3627" s="6">
        <v>250</v>
      </c>
      <c r="E3627" s="8">
        <v>270</v>
      </c>
      <c r="F3627" t="s">
        <v>8218</v>
      </c>
      <c r="G3627" t="s">
        <v>8224</v>
      </c>
      <c r="H3627" t="s">
        <v>8246</v>
      </c>
      <c r="I3627">
        <v>1470058860</v>
      </c>
      <c r="J3627">
        <v>1469026903</v>
      </c>
      <c r="K3627" t="b">
        <v>0</v>
      </c>
      <c r="L3627">
        <v>7</v>
      </c>
      <c r="M3627" t="b">
        <v>1</v>
      </c>
      <c r="N3627" t="s">
        <v>8269</v>
      </c>
      <c r="O3627">
        <f>ROUND(E3627/D3627*100,0)</f>
        <v>108</v>
      </c>
      <c r="P3627">
        <f>IFERROR(ROUND(E3627/L3627,2),0)</f>
        <v>38.57</v>
      </c>
      <c r="Q3627" s="10" t="s">
        <v>8315</v>
      </c>
      <c r="R3627" t="s">
        <v>8316</v>
      </c>
      <c r="S3627" s="15">
        <f>(((J3627/60)/60)/24)+DATE(1970,1,1)</f>
        <v>42571.626192129625</v>
      </c>
      <c r="T3627" s="16">
        <f>(((I3627/60)/60)/24)+DATE(1970,1,1)</f>
        <v>42583.570138888885</v>
      </c>
      <c r="U3627" s="19">
        <f>YEAR(S:S)</f>
        <v>2016</v>
      </c>
    </row>
    <row r="3628" spans="1:21" ht="48" x14ac:dyDescent="0.2">
      <c r="A3628">
        <v>3825</v>
      </c>
      <c r="B3628" s="3" t="s">
        <v>3822</v>
      </c>
      <c r="C3628" s="3" t="s">
        <v>7934</v>
      </c>
      <c r="D3628" s="6">
        <v>5000</v>
      </c>
      <c r="E3628" s="8">
        <v>5271</v>
      </c>
      <c r="F3628" t="s">
        <v>8218</v>
      </c>
      <c r="G3628" t="s">
        <v>8223</v>
      </c>
      <c r="H3628" t="s">
        <v>8245</v>
      </c>
      <c r="I3628">
        <v>1434505214</v>
      </c>
      <c r="J3628">
        <v>1432690814</v>
      </c>
      <c r="K3628" t="b">
        <v>0</v>
      </c>
      <c r="L3628">
        <v>49</v>
      </c>
      <c r="M3628" t="b">
        <v>1</v>
      </c>
      <c r="N3628" t="s">
        <v>8269</v>
      </c>
      <c r="O3628">
        <f>ROUND(E3628/D3628*100,0)</f>
        <v>105</v>
      </c>
      <c r="P3628">
        <f>IFERROR(ROUND(E3628/L3628,2),0)</f>
        <v>107.57</v>
      </c>
      <c r="Q3628" s="10" t="s">
        <v>8315</v>
      </c>
      <c r="R3628" t="s">
        <v>8316</v>
      </c>
      <c r="S3628" s="15">
        <f>(((J3628/60)/60)/24)+DATE(1970,1,1)</f>
        <v>42151.069606481484</v>
      </c>
      <c r="T3628" s="16">
        <f>(((I3628/60)/60)/24)+DATE(1970,1,1)</f>
        <v>42172.069606481484</v>
      </c>
      <c r="U3628" s="19">
        <f>YEAR(S:S)</f>
        <v>2015</v>
      </c>
    </row>
    <row r="3629" spans="1:21" ht="32" x14ac:dyDescent="0.2">
      <c r="A3629">
        <v>3826</v>
      </c>
      <c r="B3629" s="3" t="s">
        <v>3823</v>
      </c>
      <c r="C3629" s="3" t="s">
        <v>7935</v>
      </c>
      <c r="D3629" s="6">
        <v>600</v>
      </c>
      <c r="E3629" s="8">
        <v>715</v>
      </c>
      <c r="F3629" t="s">
        <v>8218</v>
      </c>
      <c r="G3629" t="s">
        <v>8224</v>
      </c>
      <c r="H3629" t="s">
        <v>8246</v>
      </c>
      <c r="I3629">
        <v>1430993394</v>
      </c>
      <c r="J3629">
        <v>1428401394</v>
      </c>
      <c r="K3629" t="b">
        <v>0</v>
      </c>
      <c r="L3629">
        <v>26</v>
      </c>
      <c r="M3629" t="b">
        <v>1</v>
      </c>
      <c r="N3629" t="s">
        <v>8269</v>
      </c>
      <c r="O3629">
        <f>ROUND(E3629/D3629*100,0)</f>
        <v>119</v>
      </c>
      <c r="P3629">
        <f>IFERROR(ROUND(E3629/L3629,2),0)</f>
        <v>27.5</v>
      </c>
      <c r="Q3629" s="10" t="s">
        <v>8315</v>
      </c>
      <c r="R3629" t="s">
        <v>8316</v>
      </c>
      <c r="S3629" s="15">
        <f>(((J3629/60)/60)/24)+DATE(1970,1,1)</f>
        <v>42101.423541666663</v>
      </c>
      <c r="T3629" s="16">
        <f>(((I3629/60)/60)/24)+DATE(1970,1,1)</f>
        <v>42131.423541666663</v>
      </c>
      <c r="U3629" s="19">
        <f>YEAR(S:S)</f>
        <v>2015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6">
        <f>(((I3630/60)/60)/24)+DATE(1970,1,1)</f>
        <v>42351.874953703707</v>
      </c>
      <c r="U3630" s="19">
        <f>YEAR(S:S)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6">
        <f>(((I3631/60)/60)/24)+DATE(1970,1,1)</f>
        <v>42495.708333333328</v>
      </c>
      <c r="U3631" s="19">
        <f>YEAR(S:S)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6">
        <f>(((I3632/60)/60)/24)+DATE(1970,1,1)</f>
        <v>41972.888773148152</v>
      </c>
      <c r="U3632" s="19">
        <f>YEAR(S:S)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6">
        <f>(((I3633/60)/60)/24)+DATE(1970,1,1)</f>
        <v>41905.165972222225</v>
      </c>
      <c r="U3633" s="19">
        <f>YEAR(S:S)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6">
        <f>(((I3634/60)/60)/24)+DATE(1970,1,1)</f>
        <v>41966.936909722222</v>
      </c>
      <c r="U3634" s="19">
        <f>YEAR(S:S)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6">
        <f>(((I3635/60)/60)/24)+DATE(1970,1,1)</f>
        <v>42693.041666666672</v>
      </c>
      <c r="U3635" s="19">
        <f>YEAR(S:S)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6">
        <f>(((I3636/60)/60)/24)+DATE(1970,1,1)</f>
        <v>42749.165972222225</v>
      </c>
      <c r="U3636" s="19">
        <f>YEAR(S:S)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6">
        <f>(((I3637/60)/60)/24)+DATE(1970,1,1)</f>
        <v>42480.88282407407</v>
      </c>
      <c r="U3637" s="19">
        <f>YEAR(S:S)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6">
        <f>(((I3638/60)/60)/24)+DATE(1970,1,1)</f>
        <v>42261.694780092599</v>
      </c>
      <c r="U3638" s="19">
        <f>YEAR(S:S)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6">
        <f>(((I3639/60)/60)/24)+DATE(1970,1,1)</f>
        <v>42005.700636574074</v>
      </c>
      <c r="U3639" s="19">
        <f>YEAR(S:S)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6">
        <f>(((I3640/60)/60)/24)+DATE(1970,1,1)</f>
        <v>42113.631157407406</v>
      </c>
      <c r="U3640" s="19">
        <f>YEAR(S:S)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6">
        <f>(((I3641/60)/60)/24)+DATE(1970,1,1)</f>
        <v>42650.632638888885</v>
      </c>
      <c r="U3641" s="19">
        <f>YEAR(S:S)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6">
        <f>(((I3642/60)/60)/24)+DATE(1970,1,1)</f>
        <v>42134.781597222223</v>
      </c>
      <c r="U3642" s="19">
        <f>YEAR(S:S)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6">
        <f>(((I3643/60)/60)/24)+DATE(1970,1,1)</f>
        <v>41917.208333333336</v>
      </c>
      <c r="U3643" s="19">
        <f>YEAR(S:S)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6">
        <f>(((I3644/60)/60)/24)+DATE(1970,1,1)</f>
        <v>42338.708333333328</v>
      </c>
      <c r="U3644" s="19">
        <f>YEAR(S:S)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6">
        <f>(((I3645/60)/60)/24)+DATE(1970,1,1)</f>
        <v>42325.185636574075</v>
      </c>
      <c r="U3645" s="19">
        <f>YEAR(S:S)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6">
        <f>(((I3646/60)/60)/24)+DATE(1970,1,1)</f>
        <v>42437.207638888889</v>
      </c>
      <c r="U3646" s="19">
        <f>YEAR(S:S)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6">
        <f>(((I3647/60)/60)/24)+DATE(1970,1,1)</f>
        <v>42696.012013888889</v>
      </c>
      <c r="U3647" s="19">
        <f>YEAR(S:S)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6">
        <f>(((I3648/60)/60)/24)+DATE(1970,1,1)</f>
        <v>42171.979166666672</v>
      </c>
      <c r="U3648" s="19">
        <f>YEAR(S:S)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6">
        <f>(((I3649/60)/60)/24)+DATE(1970,1,1)</f>
        <v>42643.749155092592</v>
      </c>
      <c r="U3649" s="19">
        <f>YEAR(S:S)</f>
        <v>2016</v>
      </c>
    </row>
    <row r="3650" spans="1:21" ht="64" x14ac:dyDescent="0.2">
      <c r="A3650">
        <v>3827</v>
      </c>
      <c r="B3650" s="3" t="s">
        <v>3824</v>
      </c>
      <c r="C3650" s="3" t="s">
        <v>7936</v>
      </c>
      <c r="D3650" s="6">
        <v>3000</v>
      </c>
      <c r="E3650" s="8">
        <v>4580</v>
      </c>
      <c r="F3650" t="s">
        <v>8218</v>
      </c>
      <c r="G3650" t="s">
        <v>8224</v>
      </c>
      <c r="H3650" t="s">
        <v>8246</v>
      </c>
      <c r="I3650">
        <v>1427414400</v>
      </c>
      <c r="J3650">
        <v>1422656201</v>
      </c>
      <c r="K3650" t="b">
        <v>0</v>
      </c>
      <c r="L3650">
        <v>65</v>
      </c>
      <c r="M3650" t="b">
        <v>1</v>
      </c>
      <c r="N3650" t="s">
        <v>8269</v>
      </c>
      <c r="O3650">
        <f>ROUND(E3650/D3650*100,0)</f>
        <v>153</v>
      </c>
      <c r="P3650">
        <f>IFERROR(ROUND(E3650/L3650,2),0)</f>
        <v>70.459999999999994</v>
      </c>
      <c r="Q3650" s="10" t="s">
        <v>8315</v>
      </c>
      <c r="R3650" t="s">
        <v>8316</v>
      </c>
      <c r="S3650" s="15">
        <f>(((J3650/60)/60)/24)+DATE(1970,1,1)</f>
        <v>42034.928252314814</v>
      </c>
      <c r="T3650" s="16">
        <f>(((I3650/60)/60)/24)+DATE(1970,1,1)</f>
        <v>42090</v>
      </c>
      <c r="U3650" s="19">
        <f>YEAR(S:S)</f>
        <v>2015</v>
      </c>
    </row>
    <row r="3651" spans="1:21" ht="48" x14ac:dyDescent="0.2">
      <c r="A3651">
        <v>3828</v>
      </c>
      <c r="B3651" s="3" t="s">
        <v>3825</v>
      </c>
      <c r="C3651" s="3" t="s">
        <v>7937</v>
      </c>
      <c r="D3651" s="6">
        <v>5000</v>
      </c>
      <c r="E3651" s="8">
        <v>5000</v>
      </c>
      <c r="F3651" t="s">
        <v>8218</v>
      </c>
      <c r="G3651" t="s">
        <v>8223</v>
      </c>
      <c r="H3651" t="s">
        <v>8245</v>
      </c>
      <c r="I3651">
        <v>1420033187</v>
      </c>
      <c r="J3651">
        <v>1414845587</v>
      </c>
      <c r="K3651" t="b">
        <v>0</v>
      </c>
      <c r="L3651">
        <v>28</v>
      </c>
      <c r="M3651" t="b">
        <v>1</v>
      </c>
      <c r="N3651" t="s">
        <v>8269</v>
      </c>
      <c r="O3651">
        <f>ROUND(E3651/D3651*100,0)</f>
        <v>100</v>
      </c>
      <c r="P3651">
        <f>IFERROR(ROUND(E3651/L3651,2),0)</f>
        <v>178.57</v>
      </c>
      <c r="Q3651" s="10" t="s">
        <v>8315</v>
      </c>
      <c r="R3651" t="s">
        <v>8316</v>
      </c>
      <c r="S3651" s="15">
        <f>(((J3651/60)/60)/24)+DATE(1970,1,1)</f>
        <v>41944.527627314819</v>
      </c>
      <c r="T3651" s="16">
        <f>(((I3651/60)/60)/24)+DATE(1970,1,1)</f>
        <v>42004.569293981483</v>
      </c>
      <c r="U3651" s="19">
        <f>YEAR(S:S)</f>
        <v>2014</v>
      </c>
    </row>
    <row r="3652" spans="1:21" ht="48" x14ac:dyDescent="0.2">
      <c r="A3652">
        <v>3829</v>
      </c>
      <c r="B3652" s="3" t="s">
        <v>3826</v>
      </c>
      <c r="C3652" s="3" t="s">
        <v>7938</v>
      </c>
      <c r="D3652" s="6">
        <v>500</v>
      </c>
      <c r="E3652" s="8">
        <v>501</v>
      </c>
      <c r="F3652" t="s">
        <v>8218</v>
      </c>
      <c r="G3652" t="s">
        <v>8223</v>
      </c>
      <c r="H3652" t="s">
        <v>8245</v>
      </c>
      <c r="I3652">
        <v>1472676371</v>
      </c>
      <c r="J3652">
        <v>1470948371</v>
      </c>
      <c r="K3652" t="b">
        <v>0</v>
      </c>
      <c r="L3652">
        <v>8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62.63</v>
      </c>
      <c r="Q3652" s="10" t="s">
        <v>8315</v>
      </c>
      <c r="R3652" t="s">
        <v>8316</v>
      </c>
      <c r="S3652" s="15">
        <f>(((J3652/60)/60)/24)+DATE(1970,1,1)</f>
        <v>42593.865405092598</v>
      </c>
      <c r="T3652" s="16">
        <f>(((I3652/60)/60)/24)+DATE(1970,1,1)</f>
        <v>42613.865405092598</v>
      </c>
      <c r="U3652" s="19">
        <f>YEAR(S:S)</f>
        <v>2016</v>
      </c>
    </row>
    <row r="3653" spans="1:21" ht="48" x14ac:dyDescent="0.2">
      <c r="A3653">
        <v>3830</v>
      </c>
      <c r="B3653" s="3" t="s">
        <v>3827</v>
      </c>
      <c r="C3653" s="3" t="s">
        <v>7939</v>
      </c>
      <c r="D3653" s="6">
        <v>100</v>
      </c>
      <c r="E3653" s="8">
        <v>225</v>
      </c>
      <c r="F3653" t="s">
        <v>8218</v>
      </c>
      <c r="G3653" t="s">
        <v>8223</v>
      </c>
      <c r="H3653" t="s">
        <v>8245</v>
      </c>
      <c r="I3653">
        <v>1464371211</v>
      </c>
      <c r="J3653">
        <v>1463161611</v>
      </c>
      <c r="K3653" t="b">
        <v>0</v>
      </c>
      <c r="L3653">
        <v>3</v>
      </c>
      <c r="M3653" t="b">
        <v>1</v>
      </c>
      <c r="N3653" t="s">
        <v>8269</v>
      </c>
      <c r="O3653">
        <f>ROUND(E3653/D3653*100,0)</f>
        <v>225</v>
      </c>
      <c r="P3653">
        <f>IFERROR(ROUND(E3653/L3653,2),0)</f>
        <v>75</v>
      </c>
      <c r="Q3653" s="10" t="s">
        <v>8315</v>
      </c>
      <c r="R3653" t="s">
        <v>8316</v>
      </c>
      <c r="S3653" s="15">
        <f>(((J3653/60)/60)/24)+DATE(1970,1,1)</f>
        <v>42503.740868055553</v>
      </c>
      <c r="T3653" s="16">
        <f>(((I3653/60)/60)/24)+DATE(1970,1,1)</f>
        <v>42517.740868055553</v>
      </c>
      <c r="U3653" s="19">
        <f>YEAR(S:S)</f>
        <v>2016</v>
      </c>
    </row>
    <row r="3654" spans="1:21" ht="48" x14ac:dyDescent="0.2">
      <c r="A3654">
        <v>3831</v>
      </c>
      <c r="B3654" s="3" t="s">
        <v>3828</v>
      </c>
      <c r="C3654" s="3" t="s">
        <v>7940</v>
      </c>
      <c r="D3654" s="6">
        <v>500</v>
      </c>
      <c r="E3654" s="8">
        <v>530.11</v>
      </c>
      <c r="F3654" t="s">
        <v>8218</v>
      </c>
      <c r="G3654" t="s">
        <v>8223</v>
      </c>
      <c r="H3654" t="s">
        <v>8245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t="s">
        <v>8269</v>
      </c>
      <c r="O3654">
        <f>ROUND(E3654/D3654*100,0)</f>
        <v>106</v>
      </c>
      <c r="P3654">
        <f>IFERROR(ROUND(E3654/L3654,2),0)</f>
        <v>58.9</v>
      </c>
      <c r="Q3654" s="10" t="s">
        <v>8315</v>
      </c>
      <c r="R3654" t="s">
        <v>8316</v>
      </c>
      <c r="S3654" s="15">
        <f>(((J3654/60)/60)/24)+DATE(1970,1,1)</f>
        <v>41927.848900462966</v>
      </c>
      <c r="T3654" s="16">
        <f>(((I3654/60)/60)/24)+DATE(1970,1,1)</f>
        <v>41948.890567129631</v>
      </c>
      <c r="U3654" s="19">
        <f>YEAR(S:S)</f>
        <v>2014</v>
      </c>
    </row>
    <row r="3655" spans="1:21" ht="48" x14ac:dyDescent="0.2">
      <c r="A3655">
        <v>3832</v>
      </c>
      <c r="B3655" s="3" t="s">
        <v>3829</v>
      </c>
      <c r="C3655" s="3" t="s">
        <v>7941</v>
      </c>
      <c r="D3655" s="6">
        <v>1200</v>
      </c>
      <c r="E3655" s="8">
        <v>1256</v>
      </c>
      <c r="F3655" t="s">
        <v>8218</v>
      </c>
      <c r="G3655" t="s">
        <v>8223</v>
      </c>
      <c r="H3655" t="s">
        <v>8245</v>
      </c>
      <c r="I3655">
        <v>1455936335</v>
      </c>
      <c r="J3655">
        <v>1452048335</v>
      </c>
      <c r="K3655" t="b">
        <v>0</v>
      </c>
      <c r="L3655">
        <v>9</v>
      </c>
      <c r="M3655" t="b">
        <v>1</v>
      </c>
      <c r="N3655" t="s">
        <v>8269</v>
      </c>
      <c r="O3655">
        <f>ROUND(E3655/D3655*100,0)</f>
        <v>105</v>
      </c>
      <c r="P3655">
        <f>IFERROR(ROUND(E3655/L3655,2),0)</f>
        <v>139.56</v>
      </c>
      <c r="Q3655" s="10" t="s">
        <v>8315</v>
      </c>
      <c r="R3655" t="s">
        <v>8316</v>
      </c>
      <c r="S3655" s="15">
        <f>(((J3655/60)/60)/24)+DATE(1970,1,1)</f>
        <v>42375.114988425921</v>
      </c>
      <c r="T3655" s="16">
        <f>(((I3655/60)/60)/24)+DATE(1970,1,1)</f>
        <v>42420.114988425921</v>
      </c>
      <c r="U3655" s="19">
        <f>YEAR(S:S)</f>
        <v>2016</v>
      </c>
    </row>
    <row r="3656" spans="1:21" ht="48" x14ac:dyDescent="0.2">
      <c r="A3656">
        <v>3833</v>
      </c>
      <c r="B3656" s="3" t="s">
        <v>3830</v>
      </c>
      <c r="C3656" s="3" t="s">
        <v>7942</v>
      </c>
      <c r="D3656" s="6">
        <v>1200</v>
      </c>
      <c r="E3656" s="8">
        <v>1400</v>
      </c>
      <c r="F3656" t="s">
        <v>8218</v>
      </c>
      <c r="G3656" t="s">
        <v>8228</v>
      </c>
      <c r="H3656" t="s">
        <v>8250</v>
      </c>
      <c r="I3656">
        <v>1417460940</v>
      </c>
      <c r="J3656">
        <v>1416516972</v>
      </c>
      <c r="K3656" t="b">
        <v>0</v>
      </c>
      <c r="L3656">
        <v>20</v>
      </c>
      <c r="M3656" t="b">
        <v>1</v>
      </c>
      <c r="N3656" t="s">
        <v>8269</v>
      </c>
      <c r="O3656">
        <f>ROUND(E3656/D3656*100,0)</f>
        <v>117</v>
      </c>
      <c r="P3656">
        <f>IFERROR(ROUND(E3656/L3656,2),0)</f>
        <v>70</v>
      </c>
      <c r="Q3656" s="10" t="s">
        <v>8315</v>
      </c>
      <c r="R3656" t="s">
        <v>8316</v>
      </c>
      <c r="S3656" s="15">
        <f>(((J3656/60)/60)/24)+DATE(1970,1,1)</f>
        <v>41963.872361111105</v>
      </c>
      <c r="T3656" s="16">
        <f>(((I3656/60)/60)/24)+DATE(1970,1,1)</f>
        <v>41974.797916666663</v>
      </c>
      <c r="U3656" s="19">
        <f>YEAR(S:S)</f>
        <v>2014</v>
      </c>
    </row>
    <row r="3657" spans="1:21" ht="48" x14ac:dyDescent="0.2">
      <c r="A3657">
        <v>3834</v>
      </c>
      <c r="B3657" s="3" t="s">
        <v>3831</v>
      </c>
      <c r="C3657" s="3" t="s">
        <v>7943</v>
      </c>
      <c r="D3657" s="6">
        <v>3000</v>
      </c>
      <c r="E3657" s="8">
        <v>3271</v>
      </c>
      <c r="F3657" t="s">
        <v>8218</v>
      </c>
      <c r="G3657" t="s">
        <v>8224</v>
      </c>
      <c r="H3657" t="s">
        <v>8246</v>
      </c>
      <c r="I3657">
        <v>1434624067</v>
      </c>
      <c r="J3657">
        <v>1432032067</v>
      </c>
      <c r="K3657" t="b">
        <v>0</v>
      </c>
      <c r="L3657">
        <v>57</v>
      </c>
      <c r="M3657" t="b">
        <v>1</v>
      </c>
      <c r="N3657" t="s">
        <v>8269</v>
      </c>
      <c r="O3657">
        <f>ROUND(E3657/D3657*100,0)</f>
        <v>109</v>
      </c>
      <c r="P3657">
        <f>IFERROR(ROUND(E3657/L3657,2),0)</f>
        <v>57.39</v>
      </c>
      <c r="Q3657" s="10" t="s">
        <v>8315</v>
      </c>
      <c r="R3657" t="s">
        <v>8316</v>
      </c>
      <c r="S3657" s="15">
        <f>(((J3657/60)/60)/24)+DATE(1970,1,1)</f>
        <v>42143.445219907408</v>
      </c>
      <c r="T3657" s="16">
        <f>(((I3657/60)/60)/24)+DATE(1970,1,1)</f>
        <v>42173.445219907408</v>
      </c>
      <c r="U3657" s="19">
        <f>YEAR(S:S)</f>
        <v>2015</v>
      </c>
    </row>
    <row r="3658" spans="1:21" ht="48" x14ac:dyDescent="0.2">
      <c r="A3658">
        <v>3835</v>
      </c>
      <c r="B3658" s="3" t="s">
        <v>3832</v>
      </c>
      <c r="C3658" s="3" t="s">
        <v>7944</v>
      </c>
      <c r="D3658" s="6">
        <v>200</v>
      </c>
      <c r="E3658" s="8">
        <v>320</v>
      </c>
      <c r="F3658" t="s">
        <v>8218</v>
      </c>
      <c r="G3658" t="s">
        <v>8224</v>
      </c>
      <c r="H3658" t="s">
        <v>8246</v>
      </c>
      <c r="I3658">
        <v>1461278208</v>
      </c>
      <c r="J3658">
        <v>1459463808</v>
      </c>
      <c r="K3658" t="b">
        <v>0</v>
      </c>
      <c r="L3658">
        <v>8</v>
      </c>
      <c r="M3658" t="b">
        <v>1</v>
      </c>
      <c r="N3658" t="s">
        <v>8269</v>
      </c>
      <c r="O3658">
        <f>ROUND(E3658/D3658*100,0)</f>
        <v>160</v>
      </c>
      <c r="P3658">
        <f>IFERROR(ROUND(E3658/L3658,2),0)</f>
        <v>40</v>
      </c>
      <c r="Q3658" s="10" t="s">
        <v>8315</v>
      </c>
      <c r="R3658" t="s">
        <v>8316</v>
      </c>
      <c r="S3658" s="15">
        <f>(((J3658/60)/60)/24)+DATE(1970,1,1)</f>
        <v>42460.94222222222</v>
      </c>
      <c r="T3658" s="16">
        <f>(((I3658/60)/60)/24)+DATE(1970,1,1)</f>
        <v>42481.94222222222</v>
      </c>
      <c r="U3658" s="19">
        <f>YEAR(S:S)</f>
        <v>2016</v>
      </c>
    </row>
    <row r="3659" spans="1:21" ht="48" x14ac:dyDescent="0.2">
      <c r="A3659">
        <v>3836</v>
      </c>
      <c r="B3659" s="3" t="s">
        <v>3833</v>
      </c>
      <c r="C3659" s="3" t="s">
        <v>7945</v>
      </c>
      <c r="D3659" s="6">
        <v>800</v>
      </c>
      <c r="E3659" s="8">
        <v>900</v>
      </c>
      <c r="F3659" t="s">
        <v>8218</v>
      </c>
      <c r="G3659" t="s">
        <v>8223</v>
      </c>
      <c r="H3659" t="s">
        <v>8245</v>
      </c>
      <c r="I3659">
        <v>1470197340</v>
      </c>
      <c r="J3659">
        <v>1467497652</v>
      </c>
      <c r="K3659" t="b">
        <v>0</v>
      </c>
      <c r="L3659">
        <v>14</v>
      </c>
      <c r="M3659" t="b">
        <v>1</v>
      </c>
      <c r="N3659" t="s">
        <v>8269</v>
      </c>
      <c r="O3659">
        <f>ROUND(E3659/D3659*100,0)</f>
        <v>113</v>
      </c>
      <c r="P3659">
        <f>IFERROR(ROUND(E3659/L3659,2),0)</f>
        <v>64.290000000000006</v>
      </c>
      <c r="Q3659" s="10" t="s">
        <v>8315</v>
      </c>
      <c r="R3659" t="s">
        <v>8316</v>
      </c>
      <c r="S3659" s="15">
        <f>(((J3659/60)/60)/24)+DATE(1970,1,1)</f>
        <v>42553.926527777774</v>
      </c>
      <c r="T3659" s="16">
        <f>(((I3659/60)/60)/24)+DATE(1970,1,1)</f>
        <v>42585.172916666663</v>
      </c>
      <c r="U3659" s="19">
        <f>YEAR(S:S)</f>
        <v>2016</v>
      </c>
    </row>
    <row r="3660" spans="1:21" ht="32" x14ac:dyDescent="0.2">
      <c r="A3660">
        <v>3837</v>
      </c>
      <c r="B3660" s="3" t="s">
        <v>3834</v>
      </c>
      <c r="C3660" s="3" t="s">
        <v>7946</v>
      </c>
      <c r="D3660" s="6">
        <v>2000</v>
      </c>
      <c r="E3660" s="8">
        <v>2042</v>
      </c>
      <c r="F3660" t="s">
        <v>8218</v>
      </c>
      <c r="G3660" t="s">
        <v>8224</v>
      </c>
      <c r="H3660" t="s">
        <v>8246</v>
      </c>
      <c r="I3660">
        <v>1435947758</v>
      </c>
      <c r="J3660">
        <v>1432837358</v>
      </c>
      <c r="K3660" t="b">
        <v>0</v>
      </c>
      <c r="L3660">
        <v>17</v>
      </c>
      <c r="M3660" t="b">
        <v>1</v>
      </c>
      <c r="N3660" t="s">
        <v>8269</v>
      </c>
      <c r="O3660">
        <f>ROUND(E3660/D3660*100,0)</f>
        <v>102</v>
      </c>
      <c r="P3660">
        <f>IFERROR(ROUND(E3660/L3660,2),0)</f>
        <v>120.12</v>
      </c>
      <c r="Q3660" s="10" t="s">
        <v>8315</v>
      </c>
      <c r="R3660" t="s">
        <v>8316</v>
      </c>
      <c r="S3660" s="15">
        <f>(((J3660/60)/60)/24)+DATE(1970,1,1)</f>
        <v>42152.765717592592</v>
      </c>
      <c r="T3660" s="16">
        <f>(((I3660/60)/60)/24)+DATE(1970,1,1)</f>
        <v>42188.765717592592</v>
      </c>
      <c r="U3660" s="19">
        <f>YEAR(S:S)</f>
        <v>2015</v>
      </c>
    </row>
    <row r="3661" spans="1:21" ht="48" x14ac:dyDescent="0.2">
      <c r="A3661">
        <v>3838</v>
      </c>
      <c r="B3661" s="3" t="s">
        <v>3835</v>
      </c>
      <c r="C3661" s="3" t="s">
        <v>7947</v>
      </c>
      <c r="D3661" s="6">
        <v>100000</v>
      </c>
      <c r="E3661" s="8">
        <v>100824</v>
      </c>
      <c r="F3661" t="s">
        <v>8218</v>
      </c>
      <c r="G3661" t="s">
        <v>8234</v>
      </c>
      <c r="H3661" t="s">
        <v>8254</v>
      </c>
      <c r="I3661">
        <v>1432314209</v>
      </c>
      <c r="J3661">
        <v>1429722209</v>
      </c>
      <c r="K3661" t="b">
        <v>0</v>
      </c>
      <c r="L3661">
        <v>100</v>
      </c>
      <c r="M3661" t="b">
        <v>1</v>
      </c>
      <c r="N3661" t="s">
        <v>8269</v>
      </c>
      <c r="O3661">
        <f>ROUND(E3661/D3661*100,0)</f>
        <v>101</v>
      </c>
      <c r="P3661">
        <f>IFERROR(ROUND(E3661/L3661,2),0)</f>
        <v>1008.24</v>
      </c>
      <c r="Q3661" s="10" t="s">
        <v>8315</v>
      </c>
      <c r="R3661" t="s">
        <v>8316</v>
      </c>
      <c r="S3661" s="15">
        <f>(((J3661/60)/60)/24)+DATE(1970,1,1)</f>
        <v>42116.710752314815</v>
      </c>
      <c r="T3661" s="16">
        <f>(((I3661/60)/60)/24)+DATE(1970,1,1)</f>
        <v>42146.710752314815</v>
      </c>
      <c r="U3661" s="19">
        <f>YEAR(S:S)</f>
        <v>2015</v>
      </c>
    </row>
    <row r="3662" spans="1:21" ht="48" x14ac:dyDescent="0.2">
      <c r="A3662">
        <v>3839</v>
      </c>
      <c r="B3662" s="3" t="s">
        <v>3836</v>
      </c>
      <c r="C3662" s="3" t="s">
        <v>7948</v>
      </c>
      <c r="D3662" s="6">
        <v>2000</v>
      </c>
      <c r="E3662" s="8">
        <v>2025</v>
      </c>
      <c r="F3662" t="s">
        <v>8218</v>
      </c>
      <c r="G3662" t="s">
        <v>8223</v>
      </c>
      <c r="H3662" t="s">
        <v>8245</v>
      </c>
      <c r="I3662">
        <v>1438226724</v>
      </c>
      <c r="J3662">
        <v>1433042724</v>
      </c>
      <c r="K3662" t="b">
        <v>0</v>
      </c>
      <c r="L3662">
        <v>32</v>
      </c>
      <c r="M3662" t="b">
        <v>1</v>
      </c>
      <c r="N3662" t="s">
        <v>8269</v>
      </c>
      <c r="O3662">
        <f>ROUND(E3662/D3662*100,0)</f>
        <v>101</v>
      </c>
      <c r="P3662">
        <f>IFERROR(ROUND(E3662/L3662,2),0)</f>
        <v>63.28</v>
      </c>
      <c r="Q3662" s="10" t="s">
        <v>8315</v>
      </c>
      <c r="R3662" t="s">
        <v>8316</v>
      </c>
      <c r="S3662" s="15">
        <f>(((J3662/60)/60)/24)+DATE(1970,1,1)</f>
        <v>42155.142638888887</v>
      </c>
      <c r="T3662" s="16">
        <f>(((I3662/60)/60)/24)+DATE(1970,1,1)</f>
        <v>42215.142638888887</v>
      </c>
      <c r="U3662" s="19">
        <f>YEAR(S:S)</f>
        <v>2015</v>
      </c>
    </row>
    <row r="3663" spans="1:21" ht="48" x14ac:dyDescent="0.2">
      <c r="A3663">
        <v>3840</v>
      </c>
      <c r="B3663" s="3" t="s">
        <v>3837</v>
      </c>
      <c r="C3663" s="3" t="s">
        <v>7949</v>
      </c>
      <c r="D3663" s="6">
        <v>1</v>
      </c>
      <c r="E3663" s="8">
        <v>65</v>
      </c>
      <c r="F3663" t="s">
        <v>8218</v>
      </c>
      <c r="G3663" t="s">
        <v>8224</v>
      </c>
      <c r="H3663" t="s">
        <v>8246</v>
      </c>
      <c r="I3663">
        <v>1459180229</v>
      </c>
      <c r="J3663">
        <v>1457023829</v>
      </c>
      <c r="K3663" t="b">
        <v>0</v>
      </c>
      <c r="L3663">
        <v>3</v>
      </c>
      <c r="M3663" t="b">
        <v>1</v>
      </c>
      <c r="N3663" t="s">
        <v>8269</v>
      </c>
      <c r="O3663">
        <f>ROUND(E3663/D3663*100,0)</f>
        <v>6500</v>
      </c>
      <c r="P3663">
        <f>IFERROR(ROUND(E3663/L3663,2),0)</f>
        <v>21.67</v>
      </c>
      <c r="Q3663" s="10" t="s">
        <v>8315</v>
      </c>
      <c r="R3663" t="s">
        <v>8316</v>
      </c>
      <c r="S3663" s="15">
        <f>(((J3663/60)/60)/24)+DATE(1970,1,1)</f>
        <v>42432.701724537037</v>
      </c>
      <c r="T3663" s="16">
        <f>(((I3663/60)/60)/24)+DATE(1970,1,1)</f>
        <v>42457.660057870366</v>
      </c>
      <c r="U3663" s="19">
        <f>YEAR(S:S)</f>
        <v>2016</v>
      </c>
    </row>
    <row r="3664" spans="1:21" ht="48" x14ac:dyDescent="0.2">
      <c r="A3664">
        <v>3128</v>
      </c>
      <c r="B3664" s="3" t="s">
        <v>3128</v>
      </c>
      <c r="C3664" s="3" t="s">
        <v>7238</v>
      </c>
      <c r="D3664" s="6">
        <v>15000</v>
      </c>
      <c r="E3664" s="8">
        <v>16291</v>
      </c>
      <c r="F3664" t="s">
        <v>8221</v>
      </c>
      <c r="G3664" t="s">
        <v>8223</v>
      </c>
      <c r="H3664" t="s">
        <v>8245</v>
      </c>
      <c r="I3664">
        <v>1489690141</v>
      </c>
      <c r="J3664">
        <v>1487101741</v>
      </c>
      <c r="K3664" t="b">
        <v>0</v>
      </c>
      <c r="L3664">
        <v>117</v>
      </c>
      <c r="M3664" t="b">
        <v>0</v>
      </c>
      <c r="N3664" t="s">
        <v>8269</v>
      </c>
      <c r="O3664">
        <f>ROUND(E3664/D3664*100,0)</f>
        <v>109</v>
      </c>
      <c r="P3664">
        <f>IFERROR(ROUND(E3664/L3664,2),0)</f>
        <v>139.24</v>
      </c>
      <c r="Q3664" s="10" t="s">
        <v>8315</v>
      </c>
      <c r="R3664" t="s">
        <v>8316</v>
      </c>
      <c r="S3664" s="15">
        <f>(((J3664/60)/60)/24)+DATE(1970,1,1)</f>
        <v>42780.825706018513</v>
      </c>
      <c r="T3664" s="16">
        <f>(((I3664/60)/60)/24)+DATE(1970,1,1)</f>
        <v>42810.784039351856</v>
      </c>
      <c r="U3664" s="19">
        <f>YEAR(S:S)</f>
        <v>2017</v>
      </c>
    </row>
    <row r="3665" spans="1:21" ht="48" x14ac:dyDescent="0.2">
      <c r="A3665">
        <v>3129</v>
      </c>
      <c r="B3665" s="3" t="s">
        <v>3129</v>
      </c>
      <c r="C3665" s="3" t="s">
        <v>7239</v>
      </c>
      <c r="D3665" s="6">
        <v>1250</v>
      </c>
      <c r="E3665" s="8">
        <v>10</v>
      </c>
      <c r="F3665" t="s">
        <v>8221</v>
      </c>
      <c r="G3665" t="s">
        <v>8223</v>
      </c>
      <c r="H3665" t="s">
        <v>8245</v>
      </c>
      <c r="I3665">
        <v>1492542819</v>
      </c>
      <c r="J3665">
        <v>1489090419</v>
      </c>
      <c r="K3665" t="b">
        <v>0</v>
      </c>
      <c r="L3665">
        <v>1</v>
      </c>
      <c r="M3665" t="b">
        <v>0</v>
      </c>
      <c r="N3665" t="s">
        <v>8269</v>
      </c>
      <c r="O3665">
        <f>ROUND(E3665/D3665*100,0)</f>
        <v>1</v>
      </c>
      <c r="P3665">
        <f>IFERROR(ROUND(E3665/L3665,2),0)</f>
        <v>10</v>
      </c>
      <c r="Q3665" s="10" t="s">
        <v>8315</v>
      </c>
      <c r="R3665" t="s">
        <v>8316</v>
      </c>
      <c r="S3665" s="15">
        <f>(((J3665/60)/60)/24)+DATE(1970,1,1)</f>
        <v>42803.842812499999</v>
      </c>
      <c r="T3665" s="16">
        <f>(((I3665/60)/60)/24)+DATE(1970,1,1)</f>
        <v>42843.801145833335</v>
      </c>
      <c r="U3665" s="19">
        <f>YEAR(S:S)</f>
        <v>2017</v>
      </c>
    </row>
    <row r="3666" spans="1:21" ht="32" x14ac:dyDescent="0.2">
      <c r="A3666">
        <v>3130</v>
      </c>
      <c r="B3666" s="3" t="s">
        <v>3130</v>
      </c>
      <c r="C3666" s="3" t="s">
        <v>7240</v>
      </c>
      <c r="D3666" s="6">
        <v>10000</v>
      </c>
      <c r="E3666" s="8">
        <v>375</v>
      </c>
      <c r="F3666" t="s">
        <v>8221</v>
      </c>
      <c r="G3666" t="s">
        <v>8223</v>
      </c>
      <c r="H3666" t="s">
        <v>8245</v>
      </c>
      <c r="I3666">
        <v>1492145940</v>
      </c>
      <c r="J3666">
        <v>1489504916</v>
      </c>
      <c r="K3666" t="b">
        <v>0</v>
      </c>
      <c r="L3666">
        <v>4</v>
      </c>
      <c r="M3666" t="b">
        <v>0</v>
      </c>
      <c r="N3666" t="s">
        <v>8269</v>
      </c>
      <c r="O3666">
        <f>ROUND(E3666/D3666*100,0)</f>
        <v>4</v>
      </c>
      <c r="P3666">
        <f>IFERROR(ROUND(E3666/L3666,2),0)</f>
        <v>93.75</v>
      </c>
      <c r="Q3666" s="10" t="s">
        <v>8315</v>
      </c>
      <c r="R3666" t="s">
        <v>8316</v>
      </c>
      <c r="S3666" s="15">
        <f>(((J3666/60)/60)/24)+DATE(1970,1,1)</f>
        <v>42808.640231481477</v>
      </c>
      <c r="T3666" s="16">
        <f>(((I3666/60)/60)/24)+DATE(1970,1,1)</f>
        <v>42839.207638888889</v>
      </c>
      <c r="U3666" s="19">
        <f>YEAR(S:S)</f>
        <v>2017</v>
      </c>
    </row>
    <row r="3667" spans="1:21" ht="32" x14ac:dyDescent="0.2">
      <c r="A3667">
        <v>3131</v>
      </c>
      <c r="B3667" s="3" t="s">
        <v>3131</v>
      </c>
      <c r="C3667" s="3" t="s">
        <v>7241</v>
      </c>
      <c r="D3667" s="6">
        <v>4100</v>
      </c>
      <c r="E3667" s="8">
        <v>645</v>
      </c>
      <c r="F3667" t="s">
        <v>8221</v>
      </c>
      <c r="G3667" t="s">
        <v>8223</v>
      </c>
      <c r="H3667" t="s">
        <v>8245</v>
      </c>
      <c r="I3667">
        <v>1491656045</v>
      </c>
      <c r="J3667">
        <v>1489067645</v>
      </c>
      <c r="K3667" t="b">
        <v>0</v>
      </c>
      <c r="L3667">
        <v>12</v>
      </c>
      <c r="M3667" t="b">
        <v>0</v>
      </c>
      <c r="N3667" t="s">
        <v>8269</v>
      </c>
      <c r="O3667">
        <f>ROUND(E3667/D3667*100,0)</f>
        <v>16</v>
      </c>
      <c r="P3667">
        <f>IFERROR(ROUND(E3667/L3667,2),0)</f>
        <v>53.75</v>
      </c>
      <c r="Q3667" s="10" t="s">
        <v>8315</v>
      </c>
      <c r="R3667" t="s">
        <v>8316</v>
      </c>
      <c r="S3667" s="15">
        <f>(((J3667/60)/60)/24)+DATE(1970,1,1)</f>
        <v>42803.579224537039</v>
      </c>
      <c r="T3667" s="16">
        <f>(((I3667/60)/60)/24)+DATE(1970,1,1)</f>
        <v>42833.537557870368</v>
      </c>
      <c r="U3667" s="19">
        <f>YEAR(S:S)</f>
        <v>2017</v>
      </c>
    </row>
    <row r="3668" spans="1:21" ht="32" x14ac:dyDescent="0.2">
      <c r="A3668">
        <v>3132</v>
      </c>
      <c r="B3668" s="3" t="s">
        <v>3132</v>
      </c>
      <c r="C3668" s="3" t="s">
        <v>7242</v>
      </c>
      <c r="D3668" s="6">
        <v>30000</v>
      </c>
      <c r="E3668" s="8">
        <v>10</v>
      </c>
      <c r="F3668" t="s">
        <v>8221</v>
      </c>
      <c r="G3668" t="s">
        <v>8223</v>
      </c>
      <c r="H3668" t="s">
        <v>8245</v>
      </c>
      <c r="I3668">
        <v>1492759460</v>
      </c>
      <c r="J3668">
        <v>1487579060</v>
      </c>
      <c r="K3668" t="b">
        <v>0</v>
      </c>
      <c r="L3668">
        <v>1</v>
      </c>
      <c r="M3668" t="b">
        <v>0</v>
      </c>
      <c r="N3668" t="s">
        <v>8269</v>
      </c>
      <c r="O3668">
        <f>ROUND(E3668/D3668*100,0)</f>
        <v>0</v>
      </c>
      <c r="P3668">
        <f>IFERROR(ROUND(E3668/L3668,2),0)</f>
        <v>10</v>
      </c>
      <c r="Q3668" s="10" t="s">
        <v>8315</v>
      </c>
      <c r="R3668" t="s">
        <v>8316</v>
      </c>
      <c r="S3668" s="15">
        <f>(((J3668/60)/60)/24)+DATE(1970,1,1)</f>
        <v>42786.350231481483</v>
      </c>
      <c r="T3668" s="16">
        <f>(((I3668/60)/60)/24)+DATE(1970,1,1)</f>
        <v>42846.308564814812</v>
      </c>
      <c r="U3668" s="19">
        <f>YEAR(S:S)</f>
        <v>2017</v>
      </c>
    </row>
    <row r="3669" spans="1:21" ht="48" x14ac:dyDescent="0.2">
      <c r="A3669">
        <v>3133</v>
      </c>
      <c r="B3669" s="3" t="s">
        <v>3133</v>
      </c>
      <c r="C3669" s="3" t="s">
        <v>7243</v>
      </c>
      <c r="D3669" s="6">
        <v>500</v>
      </c>
      <c r="E3669" s="8">
        <v>540</v>
      </c>
      <c r="F3669" t="s">
        <v>8221</v>
      </c>
      <c r="G3669" t="s">
        <v>8224</v>
      </c>
      <c r="H3669" t="s">
        <v>8246</v>
      </c>
      <c r="I3669">
        <v>1490358834</v>
      </c>
      <c r="J3669">
        <v>1487770434</v>
      </c>
      <c r="K3669" t="b">
        <v>0</v>
      </c>
      <c r="L3669">
        <v>16</v>
      </c>
      <c r="M3669" t="b">
        <v>0</v>
      </c>
      <c r="N3669" t="s">
        <v>8269</v>
      </c>
      <c r="O3669">
        <f>ROUND(E3669/D3669*100,0)</f>
        <v>108</v>
      </c>
      <c r="P3669">
        <f>IFERROR(ROUND(E3669/L3669,2),0)</f>
        <v>33.75</v>
      </c>
      <c r="Q3669" s="10" t="s">
        <v>8315</v>
      </c>
      <c r="R3669" t="s">
        <v>8316</v>
      </c>
      <c r="S3669" s="15">
        <f>(((J3669/60)/60)/24)+DATE(1970,1,1)</f>
        <v>42788.565208333333</v>
      </c>
      <c r="T3669" s="16">
        <f>(((I3669/60)/60)/24)+DATE(1970,1,1)</f>
        <v>42818.523541666669</v>
      </c>
      <c r="U3669" s="19">
        <f>YEAR(S:S)</f>
        <v>2017</v>
      </c>
    </row>
    <row r="3670" spans="1:21" ht="48" x14ac:dyDescent="0.2">
      <c r="A3670">
        <v>3134</v>
      </c>
      <c r="B3670" s="3" t="s">
        <v>3134</v>
      </c>
      <c r="C3670" s="3" t="s">
        <v>7244</v>
      </c>
      <c r="D3670" s="6">
        <v>1000</v>
      </c>
      <c r="E3670" s="8">
        <v>225</v>
      </c>
      <c r="F3670" t="s">
        <v>8221</v>
      </c>
      <c r="G3670" t="s">
        <v>8224</v>
      </c>
      <c r="H3670" t="s">
        <v>8246</v>
      </c>
      <c r="I3670">
        <v>1490631419</v>
      </c>
      <c r="J3670">
        <v>1488820619</v>
      </c>
      <c r="K3670" t="b">
        <v>0</v>
      </c>
      <c r="L3670">
        <v>12</v>
      </c>
      <c r="M3670" t="b">
        <v>0</v>
      </c>
      <c r="N3670" t="s">
        <v>8269</v>
      </c>
      <c r="O3670">
        <f>ROUND(E3670/D3670*100,0)</f>
        <v>23</v>
      </c>
      <c r="P3670">
        <f>IFERROR(ROUND(E3670/L3670,2),0)</f>
        <v>18.75</v>
      </c>
      <c r="Q3670" s="10" t="s">
        <v>8315</v>
      </c>
      <c r="R3670" t="s">
        <v>8316</v>
      </c>
      <c r="S3670" s="15">
        <f>(((J3670/60)/60)/24)+DATE(1970,1,1)</f>
        <v>42800.720127314817</v>
      </c>
      <c r="T3670" s="16">
        <f>(((I3670/60)/60)/24)+DATE(1970,1,1)</f>
        <v>42821.678460648152</v>
      </c>
      <c r="U3670" s="19">
        <f>YEAR(S:S)</f>
        <v>2017</v>
      </c>
    </row>
    <row r="3671" spans="1:21" ht="48" x14ac:dyDescent="0.2">
      <c r="A3671">
        <v>3135</v>
      </c>
      <c r="B3671" s="3" t="s">
        <v>3135</v>
      </c>
      <c r="C3671" s="3" t="s">
        <v>7245</v>
      </c>
      <c r="D3671" s="6">
        <v>777</v>
      </c>
      <c r="E3671" s="8">
        <v>162</v>
      </c>
      <c r="F3671" t="s">
        <v>8221</v>
      </c>
      <c r="G3671" t="s">
        <v>8223</v>
      </c>
      <c r="H3671" t="s">
        <v>8245</v>
      </c>
      <c r="I3671">
        <v>1491277121</v>
      </c>
      <c r="J3671">
        <v>1489376321</v>
      </c>
      <c r="K3671" t="b">
        <v>0</v>
      </c>
      <c r="L3671">
        <v>7</v>
      </c>
      <c r="M3671" t="b">
        <v>0</v>
      </c>
      <c r="N3671" t="s">
        <v>8269</v>
      </c>
      <c r="O3671">
        <f>ROUND(E3671/D3671*100,0)</f>
        <v>21</v>
      </c>
      <c r="P3671">
        <f>IFERROR(ROUND(E3671/L3671,2),0)</f>
        <v>23.14</v>
      </c>
      <c r="Q3671" s="10" t="s">
        <v>8315</v>
      </c>
      <c r="R3671" t="s">
        <v>8316</v>
      </c>
      <c r="S3671" s="15">
        <f>(((J3671/60)/60)/24)+DATE(1970,1,1)</f>
        <v>42807.151863425926</v>
      </c>
      <c r="T3671" s="16">
        <f>(((I3671/60)/60)/24)+DATE(1970,1,1)</f>
        <v>42829.151863425926</v>
      </c>
      <c r="U3671" s="19">
        <f>YEAR(S:S)</f>
        <v>2017</v>
      </c>
    </row>
    <row r="3672" spans="1:21" ht="48" x14ac:dyDescent="0.2">
      <c r="A3672">
        <v>3136</v>
      </c>
      <c r="B3672" s="3" t="s">
        <v>3136</v>
      </c>
      <c r="C3672" s="3" t="s">
        <v>7246</v>
      </c>
      <c r="D3672" s="6">
        <v>500</v>
      </c>
      <c r="E3672" s="8">
        <v>639</v>
      </c>
      <c r="F3672" t="s">
        <v>8221</v>
      </c>
      <c r="G3672" t="s">
        <v>8224</v>
      </c>
      <c r="H3672" t="s">
        <v>8246</v>
      </c>
      <c r="I3672">
        <v>1491001140</v>
      </c>
      <c r="J3672">
        <v>1487847954</v>
      </c>
      <c r="K3672" t="b">
        <v>0</v>
      </c>
      <c r="L3672">
        <v>22</v>
      </c>
      <c r="M3672" t="b">
        <v>0</v>
      </c>
      <c r="N3672" t="s">
        <v>8269</v>
      </c>
      <c r="O3672">
        <f>ROUND(E3672/D3672*100,0)</f>
        <v>128</v>
      </c>
      <c r="P3672">
        <f>IFERROR(ROUND(E3672/L3672,2),0)</f>
        <v>29.05</v>
      </c>
      <c r="Q3672" s="10" t="s">
        <v>8315</v>
      </c>
      <c r="R3672" t="s">
        <v>8316</v>
      </c>
      <c r="S3672" s="15">
        <f>(((J3672/60)/60)/24)+DATE(1970,1,1)</f>
        <v>42789.462430555555</v>
      </c>
      <c r="T3672" s="16">
        <f>(((I3672/60)/60)/24)+DATE(1970,1,1)</f>
        <v>42825.957638888889</v>
      </c>
      <c r="U3672" s="19">
        <f>YEAR(S:S)</f>
        <v>2017</v>
      </c>
    </row>
    <row r="3673" spans="1:21" ht="32" x14ac:dyDescent="0.2">
      <c r="A3673">
        <v>3137</v>
      </c>
      <c r="B3673" s="3" t="s">
        <v>3137</v>
      </c>
      <c r="C3673" s="3" t="s">
        <v>7247</v>
      </c>
      <c r="D3673" s="6">
        <v>1500</v>
      </c>
      <c r="E3673" s="8">
        <v>50</v>
      </c>
      <c r="F3673" t="s">
        <v>8221</v>
      </c>
      <c r="G3673" t="s">
        <v>8223</v>
      </c>
      <c r="H3673" t="s">
        <v>8245</v>
      </c>
      <c r="I3673">
        <v>1493838720</v>
      </c>
      <c r="J3673">
        <v>1489439669</v>
      </c>
      <c r="K3673" t="b">
        <v>0</v>
      </c>
      <c r="L3673">
        <v>1</v>
      </c>
      <c r="M3673" t="b">
        <v>0</v>
      </c>
      <c r="N3673" t="s">
        <v>8269</v>
      </c>
      <c r="O3673">
        <f>ROUND(E3673/D3673*100,0)</f>
        <v>3</v>
      </c>
      <c r="P3673">
        <f>IFERROR(ROUND(E3673/L3673,2),0)</f>
        <v>50</v>
      </c>
      <c r="Q3673" s="10" t="s">
        <v>8315</v>
      </c>
      <c r="R3673" t="s">
        <v>8316</v>
      </c>
      <c r="S3673" s="15">
        <f>(((J3673/60)/60)/24)+DATE(1970,1,1)</f>
        <v>42807.885057870371</v>
      </c>
      <c r="T3673" s="16">
        <f>(((I3673/60)/60)/24)+DATE(1970,1,1)</f>
        <v>42858.8</v>
      </c>
      <c r="U3673" s="19">
        <f>YEAR(S:S)</f>
        <v>2017</v>
      </c>
    </row>
    <row r="3674" spans="1:21" ht="64" x14ac:dyDescent="0.2">
      <c r="A3674">
        <v>3138</v>
      </c>
      <c r="B3674" s="3" t="s">
        <v>3138</v>
      </c>
      <c r="C3674" s="3" t="s">
        <v>7248</v>
      </c>
      <c r="D3674" s="6">
        <v>200</v>
      </c>
      <c r="E3674" s="8">
        <v>0</v>
      </c>
      <c r="F3674" t="s">
        <v>8221</v>
      </c>
      <c r="G3674" t="s">
        <v>8224</v>
      </c>
      <c r="H3674" t="s">
        <v>8246</v>
      </c>
      <c r="I3674">
        <v>1491233407</v>
      </c>
      <c r="J3674">
        <v>1489591807</v>
      </c>
      <c r="K3674" t="b">
        <v>0</v>
      </c>
      <c r="L3674">
        <v>0</v>
      </c>
      <c r="M3674" t="b">
        <v>0</v>
      </c>
      <c r="N3674" t="s">
        <v>8269</v>
      </c>
      <c r="O3674">
        <f>ROUND(E3674/D3674*100,0)</f>
        <v>0</v>
      </c>
      <c r="P3674">
        <f>IFERROR(ROUND(E3674/L3674,2),0)</f>
        <v>0</v>
      </c>
      <c r="Q3674" s="10" t="s">
        <v>8315</v>
      </c>
      <c r="R3674" t="s">
        <v>8316</v>
      </c>
      <c r="S3674" s="15">
        <f>(((J3674/60)/60)/24)+DATE(1970,1,1)</f>
        <v>42809.645914351851</v>
      </c>
      <c r="T3674" s="16">
        <f>(((I3674/60)/60)/24)+DATE(1970,1,1)</f>
        <v>42828.645914351851</v>
      </c>
      <c r="U3674" s="19">
        <f>YEAR(S:S)</f>
        <v>2017</v>
      </c>
    </row>
    <row r="3675" spans="1:21" ht="48" x14ac:dyDescent="0.2">
      <c r="A3675">
        <v>3139</v>
      </c>
      <c r="B3675" s="3" t="s">
        <v>3139</v>
      </c>
      <c r="C3675" s="3" t="s">
        <v>7249</v>
      </c>
      <c r="D3675" s="6">
        <v>50000</v>
      </c>
      <c r="E3675" s="8">
        <v>2700</v>
      </c>
      <c r="F3675" t="s">
        <v>8221</v>
      </c>
      <c r="G3675" t="s">
        <v>8237</v>
      </c>
      <c r="H3675" t="s">
        <v>8255</v>
      </c>
      <c r="I3675">
        <v>1490416380</v>
      </c>
      <c r="J3675">
        <v>1487485760</v>
      </c>
      <c r="K3675" t="b">
        <v>0</v>
      </c>
      <c r="L3675">
        <v>6</v>
      </c>
      <c r="M3675" t="b">
        <v>0</v>
      </c>
      <c r="N3675" t="s">
        <v>8269</v>
      </c>
      <c r="O3675">
        <f>ROUND(E3675/D3675*100,0)</f>
        <v>5</v>
      </c>
      <c r="P3675">
        <f>IFERROR(ROUND(E3675/L3675,2),0)</f>
        <v>450</v>
      </c>
      <c r="Q3675" s="10" t="s">
        <v>8315</v>
      </c>
      <c r="R3675" t="s">
        <v>8316</v>
      </c>
      <c r="S3675" s="15">
        <f>(((J3675/60)/60)/24)+DATE(1970,1,1)</f>
        <v>42785.270370370374</v>
      </c>
      <c r="T3675" s="16">
        <f>(((I3675/60)/60)/24)+DATE(1970,1,1)</f>
        <v>42819.189583333333</v>
      </c>
      <c r="U3675" s="19">
        <f>YEAR(S:S)</f>
        <v>2017</v>
      </c>
    </row>
    <row r="3676" spans="1:21" ht="48" x14ac:dyDescent="0.2">
      <c r="A3676">
        <v>3140</v>
      </c>
      <c r="B3676" s="3" t="s">
        <v>3140</v>
      </c>
      <c r="C3676" s="3" t="s">
        <v>7250</v>
      </c>
      <c r="D3676" s="6">
        <v>10000</v>
      </c>
      <c r="E3676" s="8">
        <v>96</v>
      </c>
      <c r="F3676" t="s">
        <v>8221</v>
      </c>
      <c r="G3676" t="s">
        <v>8229</v>
      </c>
      <c r="H3676" t="s">
        <v>8248</v>
      </c>
      <c r="I3676">
        <v>1491581703</v>
      </c>
      <c r="J3676">
        <v>1488993303</v>
      </c>
      <c r="K3676" t="b">
        <v>0</v>
      </c>
      <c r="L3676">
        <v>4</v>
      </c>
      <c r="M3676" t="b">
        <v>0</v>
      </c>
      <c r="N3676" t="s">
        <v>8269</v>
      </c>
      <c r="O3676">
        <f>ROUND(E3676/D3676*100,0)</f>
        <v>1</v>
      </c>
      <c r="P3676">
        <f>IFERROR(ROUND(E3676/L3676,2),0)</f>
        <v>24</v>
      </c>
      <c r="Q3676" s="10" t="s">
        <v>8315</v>
      </c>
      <c r="R3676" t="s">
        <v>8316</v>
      </c>
      <c r="S3676" s="15">
        <f>(((J3676/60)/60)/24)+DATE(1970,1,1)</f>
        <v>42802.718784722223</v>
      </c>
      <c r="T3676" s="16">
        <f>(((I3676/60)/60)/24)+DATE(1970,1,1)</f>
        <v>42832.677118055552</v>
      </c>
      <c r="U3676" s="19">
        <f>YEAR(S:S)</f>
        <v>2017</v>
      </c>
    </row>
    <row r="3677" spans="1:21" ht="64" x14ac:dyDescent="0.2">
      <c r="A3677">
        <v>3141</v>
      </c>
      <c r="B3677" s="3" t="s">
        <v>3141</v>
      </c>
      <c r="C3677" s="3" t="s">
        <v>7251</v>
      </c>
      <c r="D3677" s="6">
        <v>500</v>
      </c>
      <c r="E3677" s="8">
        <v>258</v>
      </c>
      <c r="F3677" t="s">
        <v>8221</v>
      </c>
      <c r="G3677" t="s">
        <v>8232</v>
      </c>
      <c r="H3677" t="s">
        <v>8248</v>
      </c>
      <c r="I3677">
        <v>1492372800</v>
      </c>
      <c r="J3677">
        <v>1488823488</v>
      </c>
      <c r="K3677" t="b">
        <v>0</v>
      </c>
      <c r="L3677">
        <v>8</v>
      </c>
      <c r="M3677" t="b">
        <v>0</v>
      </c>
      <c r="N3677" t="s">
        <v>8269</v>
      </c>
      <c r="O3677">
        <f>ROUND(E3677/D3677*100,0)</f>
        <v>52</v>
      </c>
      <c r="P3677">
        <f>IFERROR(ROUND(E3677/L3677,2),0)</f>
        <v>32.25</v>
      </c>
      <c r="Q3677" s="10" t="s">
        <v>8315</v>
      </c>
      <c r="R3677" t="s">
        <v>8316</v>
      </c>
      <c r="S3677" s="15">
        <f>(((J3677/60)/60)/24)+DATE(1970,1,1)</f>
        <v>42800.753333333334</v>
      </c>
      <c r="T3677" s="16">
        <f>(((I3677/60)/60)/24)+DATE(1970,1,1)</f>
        <v>42841.833333333328</v>
      </c>
      <c r="U3677" s="19">
        <f>YEAR(S:S)</f>
        <v>2017</v>
      </c>
    </row>
    <row r="3678" spans="1:21" ht="48" x14ac:dyDescent="0.2">
      <c r="A3678">
        <v>3142</v>
      </c>
      <c r="B3678" s="3" t="s">
        <v>3142</v>
      </c>
      <c r="C3678" s="3" t="s">
        <v>7252</v>
      </c>
      <c r="D3678" s="6">
        <v>2750</v>
      </c>
      <c r="E3678" s="8">
        <v>45</v>
      </c>
      <c r="F3678" t="s">
        <v>8221</v>
      </c>
      <c r="G3678" t="s">
        <v>8224</v>
      </c>
      <c r="H3678" t="s">
        <v>8246</v>
      </c>
      <c r="I3678">
        <v>1489922339</v>
      </c>
      <c r="J3678">
        <v>1487333939</v>
      </c>
      <c r="K3678" t="b">
        <v>0</v>
      </c>
      <c r="L3678">
        <v>3</v>
      </c>
      <c r="M3678" t="b">
        <v>0</v>
      </c>
      <c r="N3678" t="s">
        <v>8269</v>
      </c>
      <c r="O3678">
        <f>ROUND(E3678/D3678*100,0)</f>
        <v>2</v>
      </c>
      <c r="P3678">
        <f>IFERROR(ROUND(E3678/L3678,2),0)</f>
        <v>15</v>
      </c>
      <c r="Q3678" s="10" t="s">
        <v>8315</v>
      </c>
      <c r="R3678" t="s">
        <v>8316</v>
      </c>
      <c r="S3678" s="15">
        <f>(((J3678/60)/60)/24)+DATE(1970,1,1)</f>
        <v>42783.513182870374</v>
      </c>
      <c r="T3678" s="16">
        <f>(((I3678/60)/60)/24)+DATE(1970,1,1)</f>
        <v>42813.471516203703</v>
      </c>
      <c r="U3678" s="19">
        <f>YEAR(S:S)</f>
        <v>2017</v>
      </c>
    </row>
    <row r="3679" spans="1:21" ht="64" x14ac:dyDescent="0.2">
      <c r="A3679">
        <v>3143</v>
      </c>
      <c r="B3679" s="3" t="s">
        <v>3143</v>
      </c>
      <c r="C3679" s="3" t="s">
        <v>7253</v>
      </c>
      <c r="D3679" s="6">
        <v>700</v>
      </c>
      <c r="E3679" s="8">
        <v>0</v>
      </c>
      <c r="F3679" t="s">
        <v>8221</v>
      </c>
      <c r="G3679" t="s">
        <v>8224</v>
      </c>
      <c r="H3679" t="s">
        <v>8246</v>
      </c>
      <c r="I3679">
        <v>1491726956</v>
      </c>
      <c r="J3679">
        <v>1489480556</v>
      </c>
      <c r="K3679" t="b">
        <v>0</v>
      </c>
      <c r="L3679">
        <v>0</v>
      </c>
      <c r="M3679" t="b">
        <v>0</v>
      </c>
      <c r="N3679" t="s">
        <v>8269</v>
      </c>
      <c r="O3679">
        <f>ROUND(E3679/D3679*100,0)</f>
        <v>0</v>
      </c>
      <c r="P3679">
        <f>IFERROR(ROUND(E3679/L3679,2),0)</f>
        <v>0</v>
      </c>
      <c r="Q3679" s="10" t="s">
        <v>8315</v>
      </c>
      <c r="R3679" t="s">
        <v>8316</v>
      </c>
      <c r="S3679" s="15">
        <f>(((J3679/60)/60)/24)+DATE(1970,1,1)</f>
        <v>42808.358287037037</v>
      </c>
      <c r="T3679" s="16">
        <f>(((I3679/60)/60)/24)+DATE(1970,1,1)</f>
        <v>42834.358287037037</v>
      </c>
      <c r="U3679" s="19">
        <f>YEAR(S:S)</f>
        <v>2017</v>
      </c>
    </row>
    <row r="3680" spans="1:21" ht="64" x14ac:dyDescent="0.2">
      <c r="A3680">
        <v>3144</v>
      </c>
      <c r="B3680" s="3" t="s">
        <v>3144</v>
      </c>
      <c r="C3680" s="3" t="s">
        <v>7254</v>
      </c>
      <c r="D3680" s="6">
        <v>10000</v>
      </c>
      <c r="E3680" s="8">
        <v>7540</v>
      </c>
      <c r="F3680" t="s">
        <v>8221</v>
      </c>
      <c r="G3680" t="s">
        <v>8223</v>
      </c>
      <c r="H3680" t="s">
        <v>8245</v>
      </c>
      <c r="I3680">
        <v>1489903200</v>
      </c>
      <c r="J3680">
        <v>1488459307</v>
      </c>
      <c r="K3680" t="b">
        <v>0</v>
      </c>
      <c r="L3680">
        <v>30</v>
      </c>
      <c r="M3680" t="b">
        <v>0</v>
      </c>
      <c r="N3680" t="s">
        <v>8269</v>
      </c>
      <c r="O3680">
        <f>ROUND(E3680/D3680*100,0)</f>
        <v>75</v>
      </c>
      <c r="P3680">
        <f>IFERROR(ROUND(E3680/L3680,2),0)</f>
        <v>251.33</v>
      </c>
      <c r="Q3680" s="10" t="s">
        <v>8315</v>
      </c>
      <c r="R3680" t="s">
        <v>8316</v>
      </c>
      <c r="S3680" s="15">
        <f>(((J3680/60)/60)/24)+DATE(1970,1,1)</f>
        <v>42796.538275462968</v>
      </c>
      <c r="T3680" s="16">
        <f>(((I3680/60)/60)/24)+DATE(1970,1,1)</f>
        <v>42813.25</v>
      </c>
      <c r="U3680" s="19">
        <f>YEAR(S:S)</f>
        <v>2017</v>
      </c>
    </row>
    <row r="3681" spans="1:21" ht="32" x14ac:dyDescent="0.2">
      <c r="A3681">
        <v>3145</v>
      </c>
      <c r="B3681" s="3" t="s">
        <v>3145</v>
      </c>
      <c r="C3681" s="3" t="s">
        <v>7255</v>
      </c>
      <c r="D3681" s="6">
        <v>25000</v>
      </c>
      <c r="E3681" s="8">
        <v>0</v>
      </c>
      <c r="F3681" t="s">
        <v>8221</v>
      </c>
      <c r="G3681" t="s">
        <v>8223</v>
      </c>
      <c r="H3681" t="s">
        <v>8245</v>
      </c>
      <c r="I3681">
        <v>1490659134</v>
      </c>
      <c r="J3681">
        <v>1485478734</v>
      </c>
      <c r="K3681" t="b">
        <v>0</v>
      </c>
      <c r="L3681">
        <v>0</v>
      </c>
      <c r="M3681" t="b">
        <v>0</v>
      </c>
      <c r="N3681" t="s">
        <v>8269</v>
      </c>
      <c r="O3681">
        <f>ROUND(E3681/D3681*100,0)</f>
        <v>0</v>
      </c>
      <c r="P3681">
        <f>IFERROR(ROUND(E3681/L3681,2),0)</f>
        <v>0</v>
      </c>
      <c r="Q3681" s="10" t="s">
        <v>8315</v>
      </c>
      <c r="R3681" t="s">
        <v>8316</v>
      </c>
      <c r="S3681" s="15">
        <f>(((J3681/60)/60)/24)+DATE(1970,1,1)</f>
        <v>42762.040902777779</v>
      </c>
      <c r="T3681" s="16">
        <f>(((I3681/60)/60)/24)+DATE(1970,1,1)</f>
        <v>42821.999236111107</v>
      </c>
      <c r="U3681" s="19">
        <f>YEAR(S:S)</f>
        <v>2017</v>
      </c>
    </row>
    <row r="3682" spans="1:21" ht="32" x14ac:dyDescent="0.2">
      <c r="A3682">
        <v>3146</v>
      </c>
      <c r="B3682" s="3" t="s">
        <v>3146</v>
      </c>
      <c r="C3682" s="3" t="s">
        <v>7256</v>
      </c>
      <c r="D3682" s="6">
        <v>50000</v>
      </c>
      <c r="E3682" s="8">
        <v>5250</v>
      </c>
      <c r="F3682" t="s">
        <v>8221</v>
      </c>
      <c r="G3682" t="s">
        <v>8237</v>
      </c>
      <c r="H3682" t="s">
        <v>8255</v>
      </c>
      <c r="I3682">
        <v>1492356166</v>
      </c>
      <c r="J3682">
        <v>1488471766</v>
      </c>
      <c r="K3682" t="b">
        <v>0</v>
      </c>
      <c r="L3682">
        <v>12</v>
      </c>
      <c r="M3682" t="b">
        <v>0</v>
      </c>
      <c r="N3682" t="s">
        <v>8269</v>
      </c>
      <c r="O3682">
        <f>ROUND(E3682/D3682*100,0)</f>
        <v>11</v>
      </c>
      <c r="P3682">
        <f>IFERROR(ROUND(E3682/L3682,2),0)</f>
        <v>437.5</v>
      </c>
      <c r="Q3682" s="10" t="s">
        <v>8315</v>
      </c>
      <c r="R3682" t="s">
        <v>8316</v>
      </c>
      <c r="S3682" s="15">
        <f>(((J3682/60)/60)/24)+DATE(1970,1,1)</f>
        <v>42796.682476851856</v>
      </c>
      <c r="T3682" s="16">
        <f>(((I3682/60)/60)/24)+DATE(1970,1,1)</f>
        <v>42841.640810185185</v>
      </c>
      <c r="U3682" s="19">
        <f>YEAR(S:S)</f>
        <v>2017</v>
      </c>
    </row>
    <row r="3683" spans="1:21" ht="48" x14ac:dyDescent="0.2">
      <c r="A3683">
        <v>2841</v>
      </c>
      <c r="B3683" s="3" t="s">
        <v>2841</v>
      </c>
      <c r="C3683" s="3" t="s">
        <v>6951</v>
      </c>
      <c r="D3683" s="6">
        <v>1000</v>
      </c>
      <c r="E3683" s="8">
        <v>10</v>
      </c>
      <c r="F3683" t="s">
        <v>8220</v>
      </c>
      <c r="G3683" t="s">
        <v>8224</v>
      </c>
      <c r="H3683" t="s">
        <v>8246</v>
      </c>
      <c r="I3683">
        <v>1450032297</v>
      </c>
      <c r="J3683">
        <v>1444844697</v>
      </c>
      <c r="K3683" t="b">
        <v>0</v>
      </c>
      <c r="L3683">
        <v>1</v>
      </c>
      <c r="M3683" t="b">
        <v>0</v>
      </c>
      <c r="N3683" t="s">
        <v>8269</v>
      </c>
      <c r="O3683">
        <f>ROUND(E3683/D3683*100,0)</f>
        <v>1</v>
      </c>
      <c r="P3683">
        <f>IFERROR(ROUND(E3683/L3683,2),0)</f>
        <v>10</v>
      </c>
      <c r="Q3683" s="10" t="s">
        <v>8315</v>
      </c>
      <c r="R3683" t="s">
        <v>8316</v>
      </c>
      <c r="S3683" s="15">
        <f>(((J3683/60)/60)/24)+DATE(1970,1,1)</f>
        <v>42291.739548611105</v>
      </c>
      <c r="T3683" s="16">
        <f>(((I3683/60)/60)/24)+DATE(1970,1,1)</f>
        <v>42351.781215277777</v>
      </c>
      <c r="U3683" s="19">
        <f>YEAR(S:S)</f>
        <v>2015</v>
      </c>
    </row>
    <row r="3684" spans="1:21" ht="48" x14ac:dyDescent="0.2">
      <c r="A3684">
        <v>2842</v>
      </c>
      <c r="B3684" s="3" t="s">
        <v>2842</v>
      </c>
      <c r="C3684" s="3" t="s">
        <v>6952</v>
      </c>
      <c r="D3684" s="6">
        <v>1500</v>
      </c>
      <c r="E3684" s="8">
        <v>0</v>
      </c>
      <c r="F3684" t="s">
        <v>8220</v>
      </c>
      <c r="G3684" t="s">
        <v>8224</v>
      </c>
      <c r="H3684" t="s">
        <v>8246</v>
      </c>
      <c r="I3684">
        <v>1403348400</v>
      </c>
      <c r="J3684">
        <v>1401058295</v>
      </c>
      <c r="K3684" t="b">
        <v>0</v>
      </c>
      <c r="L3684">
        <v>0</v>
      </c>
      <c r="M3684" t="b">
        <v>0</v>
      </c>
      <c r="N3684" t="s">
        <v>8269</v>
      </c>
      <c r="O3684">
        <f>ROUND(E3684/D3684*100,0)</f>
        <v>0</v>
      </c>
      <c r="P3684">
        <f>IFERROR(ROUND(E3684/L3684,2),0)</f>
        <v>0</v>
      </c>
      <c r="Q3684" s="10" t="s">
        <v>8315</v>
      </c>
      <c r="R3684" t="s">
        <v>8316</v>
      </c>
      <c r="S3684" s="15">
        <f>(((J3684/60)/60)/24)+DATE(1970,1,1)</f>
        <v>41784.952488425923</v>
      </c>
      <c r="T3684" s="16">
        <f>(((I3684/60)/60)/24)+DATE(1970,1,1)</f>
        <v>41811.458333333336</v>
      </c>
      <c r="U3684" s="19">
        <f>YEAR(S:S)</f>
        <v>2014</v>
      </c>
    </row>
    <row r="3685" spans="1:21" ht="48" x14ac:dyDescent="0.2">
      <c r="A3685">
        <v>2843</v>
      </c>
      <c r="B3685" s="3" t="s">
        <v>2843</v>
      </c>
      <c r="C3685" s="3" t="s">
        <v>6953</v>
      </c>
      <c r="D3685" s="6">
        <v>1200</v>
      </c>
      <c r="E3685" s="8">
        <v>0</v>
      </c>
      <c r="F3685" t="s">
        <v>8220</v>
      </c>
      <c r="G3685" t="s">
        <v>8223</v>
      </c>
      <c r="H3685" t="s">
        <v>8245</v>
      </c>
      <c r="I3685">
        <v>1465790400</v>
      </c>
      <c r="J3685">
        <v>1462210950</v>
      </c>
      <c r="K3685" t="b">
        <v>0</v>
      </c>
      <c r="L3685">
        <v>0</v>
      </c>
      <c r="M3685" t="b">
        <v>0</v>
      </c>
      <c r="N3685" t="s">
        <v>8269</v>
      </c>
      <c r="O3685">
        <f>ROUND(E3685/D3685*100,0)</f>
        <v>0</v>
      </c>
      <c r="P3685">
        <f>IFERROR(ROUND(E3685/L3685,2),0)</f>
        <v>0</v>
      </c>
      <c r="Q3685" s="10" t="s">
        <v>8315</v>
      </c>
      <c r="R3685" t="s">
        <v>8316</v>
      </c>
      <c r="S3685" s="15">
        <f>(((J3685/60)/60)/24)+DATE(1970,1,1)</f>
        <v>42492.737847222219</v>
      </c>
      <c r="T3685" s="16">
        <f>(((I3685/60)/60)/24)+DATE(1970,1,1)</f>
        <v>42534.166666666672</v>
      </c>
      <c r="U3685" s="19">
        <f>YEAR(S:S)</f>
        <v>2016</v>
      </c>
    </row>
    <row r="3686" spans="1:21" ht="48" x14ac:dyDescent="0.2">
      <c r="A3686">
        <v>2844</v>
      </c>
      <c r="B3686" s="3" t="s">
        <v>2844</v>
      </c>
      <c r="C3686" s="3" t="s">
        <v>6954</v>
      </c>
      <c r="D3686" s="6">
        <v>550</v>
      </c>
      <c r="E3686" s="8">
        <v>30</v>
      </c>
      <c r="F3686" t="s">
        <v>8220</v>
      </c>
      <c r="G3686" t="s">
        <v>8238</v>
      </c>
      <c r="H3686" t="s">
        <v>8248</v>
      </c>
      <c r="I3686">
        <v>1483535180</v>
      </c>
      <c r="J3686">
        <v>1480943180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5</v>
      </c>
      <c r="P3686">
        <f>IFERROR(ROUND(E3686/L3686,2),0)</f>
        <v>30</v>
      </c>
      <c r="Q3686" s="10" t="s">
        <v>8315</v>
      </c>
      <c r="R3686" t="s">
        <v>8316</v>
      </c>
      <c r="S3686" s="15">
        <f>(((J3686/60)/60)/24)+DATE(1970,1,1)</f>
        <v>42709.546064814815</v>
      </c>
      <c r="T3686" s="16">
        <f>(((I3686/60)/60)/24)+DATE(1970,1,1)</f>
        <v>42739.546064814815</v>
      </c>
      <c r="U3686" s="19">
        <f>YEAR(S:S)</f>
        <v>2016</v>
      </c>
    </row>
    <row r="3687" spans="1:21" ht="48" x14ac:dyDescent="0.2">
      <c r="A3687">
        <v>2845</v>
      </c>
      <c r="B3687" s="3" t="s">
        <v>2845</v>
      </c>
      <c r="C3687" s="3" t="s">
        <v>6955</v>
      </c>
      <c r="D3687" s="6">
        <v>7500</v>
      </c>
      <c r="E3687" s="8">
        <v>2366</v>
      </c>
      <c r="F3687" t="s">
        <v>8220</v>
      </c>
      <c r="G3687" t="s">
        <v>8223</v>
      </c>
      <c r="H3687" t="s">
        <v>8245</v>
      </c>
      <c r="I3687">
        <v>1433723033</v>
      </c>
      <c r="J3687">
        <v>1428539033</v>
      </c>
      <c r="K3687" t="b">
        <v>0</v>
      </c>
      <c r="L3687">
        <v>39</v>
      </c>
      <c r="M3687" t="b">
        <v>0</v>
      </c>
      <c r="N3687" t="s">
        <v>8269</v>
      </c>
      <c r="O3687">
        <f>ROUND(E3687/D3687*100,0)</f>
        <v>32</v>
      </c>
      <c r="P3687">
        <f>IFERROR(ROUND(E3687/L3687,2),0)</f>
        <v>60.67</v>
      </c>
      <c r="Q3687" s="10" t="s">
        <v>8315</v>
      </c>
      <c r="R3687" t="s">
        <v>8316</v>
      </c>
      <c r="S3687" s="15">
        <f>(((J3687/60)/60)/24)+DATE(1970,1,1)</f>
        <v>42103.016585648147</v>
      </c>
      <c r="T3687" s="16">
        <f>(((I3687/60)/60)/24)+DATE(1970,1,1)</f>
        <v>42163.016585648147</v>
      </c>
      <c r="U3687" s="19">
        <f>YEAR(S:S)</f>
        <v>2015</v>
      </c>
    </row>
    <row r="3688" spans="1:21" ht="48" x14ac:dyDescent="0.2">
      <c r="A3688">
        <v>2846</v>
      </c>
      <c r="B3688" s="3" t="s">
        <v>2846</v>
      </c>
      <c r="C3688" s="3" t="s">
        <v>6956</v>
      </c>
      <c r="D3688" s="6">
        <v>8000</v>
      </c>
      <c r="E3688" s="8">
        <v>0</v>
      </c>
      <c r="F3688" t="s">
        <v>8220</v>
      </c>
      <c r="G3688" t="s">
        <v>8223</v>
      </c>
      <c r="H3688" t="s">
        <v>8245</v>
      </c>
      <c r="I3688">
        <v>1432917394</v>
      </c>
      <c r="J3688">
        <v>1429029394</v>
      </c>
      <c r="K3688" t="b">
        <v>0</v>
      </c>
      <c r="L3688">
        <v>0</v>
      </c>
      <c r="M3688" t="b">
        <v>0</v>
      </c>
      <c r="N3688" t="s">
        <v>8269</v>
      </c>
      <c r="O3688">
        <f>ROUND(E3688/D3688*100,0)</f>
        <v>0</v>
      </c>
      <c r="P3688">
        <f>IFERROR(ROUND(E3688/L3688,2),0)</f>
        <v>0</v>
      </c>
      <c r="Q3688" s="10" t="s">
        <v>8315</v>
      </c>
      <c r="R3688" t="s">
        <v>8316</v>
      </c>
      <c r="S3688" s="15">
        <f>(((J3688/60)/60)/24)+DATE(1970,1,1)</f>
        <v>42108.692060185189</v>
      </c>
      <c r="T3688" s="16">
        <f>(((I3688/60)/60)/24)+DATE(1970,1,1)</f>
        <v>42153.692060185189</v>
      </c>
      <c r="U3688" s="19">
        <f>YEAR(S:S)</f>
        <v>2015</v>
      </c>
    </row>
    <row r="3689" spans="1:21" ht="48" x14ac:dyDescent="0.2">
      <c r="A3689">
        <v>2847</v>
      </c>
      <c r="B3689" s="3" t="s">
        <v>2847</v>
      </c>
      <c r="C3689" s="3" t="s">
        <v>6957</v>
      </c>
      <c r="D3689" s="6">
        <v>2000</v>
      </c>
      <c r="E3689" s="8">
        <v>0</v>
      </c>
      <c r="F3689" t="s">
        <v>8220</v>
      </c>
      <c r="G3689" t="s">
        <v>8223</v>
      </c>
      <c r="H3689" t="s">
        <v>8245</v>
      </c>
      <c r="I3689">
        <v>1464031265</v>
      </c>
      <c r="J3689">
        <v>1458847265</v>
      </c>
      <c r="K3689" t="b">
        <v>0</v>
      </c>
      <c r="L3689">
        <v>0</v>
      </c>
      <c r="M3689" t="b">
        <v>0</v>
      </c>
      <c r="N3689" t="s">
        <v>8269</v>
      </c>
      <c r="O3689">
        <f>ROUND(E3689/D3689*100,0)</f>
        <v>0</v>
      </c>
      <c r="P3689">
        <f>IFERROR(ROUND(E3689/L3689,2),0)</f>
        <v>0</v>
      </c>
      <c r="Q3689" s="10" t="s">
        <v>8315</v>
      </c>
      <c r="R3689" t="s">
        <v>8316</v>
      </c>
      <c r="S3689" s="15">
        <f>(((J3689/60)/60)/24)+DATE(1970,1,1)</f>
        <v>42453.806307870371</v>
      </c>
      <c r="T3689" s="16">
        <f>(((I3689/60)/60)/24)+DATE(1970,1,1)</f>
        <v>42513.806307870371</v>
      </c>
      <c r="U3689" s="19">
        <f>YEAR(S:S)</f>
        <v>2016</v>
      </c>
    </row>
    <row r="3690" spans="1:21" ht="48" x14ac:dyDescent="0.2">
      <c r="A3690">
        <v>2848</v>
      </c>
      <c r="B3690" s="3" t="s">
        <v>2848</v>
      </c>
      <c r="C3690" s="3" t="s">
        <v>6958</v>
      </c>
      <c r="D3690" s="6">
        <v>35000</v>
      </c>
      <c r="E3690" s="8">
        <v>70</v>
      </c>
      <c r="F3690" t="s">
        <v>8220</v>
      </c>
      <c r="G3690" t="s">
        <v>8223</v>
      </c>
      <c r="H3690" t="s">
        <v>8245</v>
      </c>
      <c r="I3690">
        <v>1432913659</v>
      </c>
      <c r="J3690">
        <v>1430321659</v>
      </c>
      <c r="K3690" t="b">
        <v>0</v>
      </c>
      <c r="L3690">
        <v>3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23.33</v>
      </c>
      <c r="Q3690" s="10" t="s">
        <v>8315</v>
      </c>
      <c r="R3690" t="s">
        <v>8316</v>
      </c>
      <c r="S3690" s="15">
        <f>(((J3690/60)/60)/24)+DATE(1970,1,1)</f>
        <v>42123.648831018523</v>
      </c>
      <c r="T3690" s="16">
        <f>(((I3690/60)/60)/24)+DATE(1970,1,1)</f>
        <v>42153.648831018523</v>
      </c>
      <c r="U3690" s="19">
        <f>YEAR(S:S)</f>
        <v>2015</v>
      </c>
    </row>
    <row r="3691" spans="1:21" ht="48" x14ac:dyDescent="0.2">
      <c r="A3691">
        <v>2849</v>
      </c>
      <c r="B3691" s="3" t="s">
        <v>2849</v>
      </c>
      <c r="C3691" s="3" t="s">
        <v>6959</v>
      </c>
      <c r="D3691" s="6">
        <v>500</v>
      </c>
      <c r="E3691" s="8">
        <v>5</v>
      </c>
      <c r="F3691" t="s">
        <v>8220</v>
      </c>
      <c r="G3691" t="s">
        <v>8224</v>
      </c>
      <c r="H3691" t="s">
        <v>8246</v>
      </c>
      <c r="I3691">
        <v>1461406600</v>
      </c>
      <c r="J3691">
        <v>1458814600</v>
      </c>
      <c r="K3691" t="b">
        <v>0</v>
      </c>
      <c r="L3691">
        <v>1</v>
      </c>
      <c r="M3691" t="b">
        <v>0</v>
      </c>
      <c r="N3691" t="s">
        <v>8269</v>
      </c>
      <c r="O3691">
        <f>ROUND(E3691/D3691*100,0)</f>
        <v>1</v>
      </c>
      <c r="P3691">
        <f>IFERROR(ROUND(E3691/L3691,2),0)</f>
        <v>5</v>
      </c>
      <c r="Q3691" s="10" t="s">
        <v>8315</v>
      </c>
      <c r="R3691" t="s">
        <v>8316</v>
      </c>
      <c r="S3691" s="15">
        <f>(((J3691/60)/60)/24)+DATE(1970,1,1)</f>
        <v>42453.428240740745</v>
      </c>
      <c r="T3691" s="16">
        <f>(((I3691/60)/60)/24)+DATE(1970,1,1)</f>
        <v>42483.428240740745</v>
      </c>
      <c r="U3691" s="19">
        <f>YEAR(S:S)</f>
        <v>2016</v>
      </c>
    </row>
    <row r="3692" spans="1:21" ht="48" x14ac:dyDescent="0.2">
      <c r="A3692">
        <v>2850</v>
      </c>
      <c r="B3692" s="3" t="s">
        <v>2850</v>
      </c>
      <c r="C3692" s="3" t="s">
        <v>6960</v>
      </c>
      <c r="D3692" s="6">
        <v>8000</v>
      </c>
      <c r="E3692" s="8">
        <v>311</v>
      </c>
      <c r="F3692" t="s">
        <v>8220</v>
      </c>
      <c r="G3692" t="s">
        <v>8223</v>
      </c>
      <c r="H3692" t="s">
        <v>8245</v>
      </c>
      <c r="I3692">
        <v>1409962211</v>
      </c>
      <c r="J3692">
        <v>1407370211</v>
      </c>
      <c r="K3692" t="b">
        <v>0</v>
      </c>
      <c r="L3692">
        <v>13</v>
      </c>
      <c r="M3692" t="b">
        <v>0</v>
      </c>
      <c r="N3692" t="s">
        <v>8269</v>
      </c>
      <c r="O3692">
        <f>ROUND(E3692/D3692*100,0)</f>
        <v>4</v>
      </c>
      <c r="P3692">
        <f>IFERROR(ROUND(E3692/L3692,2),0)</f>
        <v>23.92</v>
      </c>
      <c r="Q3692" s="10" t="s">
        <v>8315</v>
      </c>
      <c r="R3692" t="s">
        <v>8316</v>
      </c>
      <c r="S3692" s="15">
        <f>(((J3692/60)/60)/24)+DATE(1970,1,1)</f>
        <v>41858.007071759261</v>
      </c>
      <c r="T3692" s="16">
        <f>(((I3692/60)/60)/24)+DATE(1970,1,1)</f>
        <v>41888.007071759261</v>
      </c>
      <c r="U3692" s="19">
        <f>YEAR(S:S)</f>
        <v>2014</v>
      </c>
    </row>
    <row r="3693" spans="1:21" ht="48" x14ac:dyDescent="0.2">
      <c r="A3693">
        <v>2851</v>
      </c>
      <c r="B3693" s="3" t="s">
        <v>2851</v>
      </c>
      <c r="C3693" s="3" t="s">
        <v>6961</v>
      </c>
      <c r="D3693" s="6">
        <v>4500</v>
      </c>
      <c r="E3693" s="8">
        <v>0</v>
      </c>
      <c r="F3693" t="s">
        <v>8220</v>
      </c>
      <c r="G3693" t="s">
        <v>8240</v>
      </c>
      <c r="H3693" t="s">
        <v>8248</v>
      </c>
      <c r="I3693">
        <v>1454109420</v>
      </c>
      <c r="J3693">
        <v>1453334629</v>
      </c>
      <c r="K3693" t="b">
        <v>0</v>
      </c>
      <c r="L3693">
        <v>0</v>
      </c>
      <c r="M3693" t="b">
        <v>0</v>
      </c>
      <c r="N3693" t="s">
        <v>8269</v>
      </c>
      <c r="O3693">
        <f>ROUND(E3693/D3693*100,0)</f>
        <v>0</v>
      </c>
      <c r="P3693">
        <f>IFERROR(ROUND(E3693/L3693,2),0)</f>
        <v>0</v>
      </c>
      <c r="Q3693" s="10" t="s">
        <v>8315</v>
      </c>
      <c r="R3693" t="s">
        <v>8316</v>
      </c>
      <c r="S3693" s="15">
        <f>(((J3693/60)/60)/24)+DATE(1970,1,1)</f>
        <v>42390.002650462964</v>
      </c>
      <c r="T3693" s="16">
        <f>(((I3693/60)/60)/24)+DATE(1970,1,1)</f>
        <v>42398.970138888893</v>
      </c>
      <c r="U3693" s="19">
        <f>YEAR(S:S)</f>
        <v>2016</v>
      </c>
    </row>
    <row r="3694" spans="1:21" ht="48" x14ac:dyDescent="0.2">
      <c r="A3694">
        <v>2852</v>
      </c>
      <c r="B3694" s="3" t="s">
        <v>2852</v>
      </c>
      <c r="C3694" s="3" t="s">
        <v>6962</v>
      </c>
      <c r="D3694" s="6">
        <v>5000</v>
      </c>
      <c r="E3694" s="8">
        <v>95</v>
      </c>
      <c r="F3694" t="s">
        <v>8220</v>
      </c>
      <c r="G3694" t="s">
        <v>8223</v>
      </c>
      <c r="H3694" t="s">
        <v>8245</v>
      </c>
      <c r="I3694">
        <v>1403312703</v>
      </c>
      <c r="J3694">
        <v>1400720703</v>
      </c>
      <c r="K3694" t="b">
        <v>0</v>
      </c>
      <c r="L3694">
        <v>6</v>
      </c>
      <c r="M3694" t="b">
        <v>0</v>
      </c>
      <c r="N3694" t="s">
        <v>8269</v>
      </c>
      <c r="O3694">
        <f>ROUND(E3694/D3694*100,0)</f>
        <v>2</v>
      </c>
      <c r="P3694">
        <f>IFERROR(ROUND(E3694/L3694,2),0)</f>
        <v>15.83</v>
      </c>
      <c r="Q3694" s="10" t="s">
        <v>8315</v>
      </c>
      <c r="R3694" t="s">
        <v>8316</v>
      </c>
      <c r="S3694" s="15">
        <f>(((J3694/60)/60)/24)+DATE(1970,1,1)</f>
        <v>41781.045173611114</v>
      </c>
      <c r="T3694" s="16">
        <f>(((I3694/60)/60)/24)+DATE(1970,1,1)</f>
        <v>41811.045173611114</v>
      </c>
      <c r="U3694" s="19">
        <f>YEAR(S:S)</f>
        <v>2014</v>
      </c>
    </row>
    <row r="3695" spans="1:21" ht="48" x14ac:dyDescent="0.2">
      <c r="A3695">
        <v>2853</v>
      </c>
      <c r="B3695" s="3" t="s">
        <v>2853</v>
      </c>
      <c r="C3695" s="3" t="s">
        <v>6963</v>
      </c>
      <c r="D3695" s="6">
        <v>9500</v>
      </c>
      <c r="E3695" s="8">
        <v>0</v>
      </c>
      <c r="F3695" t="s">
        <v>8220</v>
      </c>
      <c r="G3695" t="s">
        <v>8228</v>
      </c>
      <c r="H3695" t="s">
        <v>8250</v>
      </c>
      <c r="I3695">
        <v>1410669297</v>
      </c>
      <c r="J3695">
        <v>1405485297</v>
      </c>
      <c r="K3695" t="b">
        <v>0</v>
      </c>
      <c r="L3695">
        <v>0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0</v>
      </c>
      <c r="Q3695" s="10" t="s">
        <v>8315</v>
      </c>
      <c r="R3695" t="s">
        <v>8316</v>
      </c>
      <c r="S3695" s="15">
        <f>(((J3695/60)/60)/24)+DATE(1970,1,1)</f>
        <v>41836.190937499996</v>
      </c>
      <c r="T3695" s="16">
        <f>(((I3695/60)/60)/24)+DATE(1970,1,1)</f>
        <v>41896.190937499996</v>
      </c>
      <c r="U3695" s="19">
        <f>YEAR(S:S)</f>
        <v>2014</v>
      </c>
    </row>
    <row r="3696" spans="1:21" ht="48" x14ac:dyDescent="0.2">
      <c r="A3696">
        <v>2854</v>
      </c>
      <c r="B3696" s="3" t="s">
        <v>2854</v>
      </c>
      <c r="C3696" s="3" t="s">
        <v>6964</v>
      </c>
      <c r="D3696" s="6">
        <v>1000</v>
      </c>
      <c r="E3696" s="8">
        <v>417</v>
      </c>
      <c r="F3696" t="s">
        <v>8220</v>
      </c>
      <c r="G3696" t="s">
        <v>8224</v>
      </c>
      <c r="H3696" t="s">
        <v>8246</v>
      </c>
      <c r="I3696">
        <v>1431018719</v>
      </c>
      <c r="J3696">
        <v>1429290719</v>
      </c>
      <c r="K3696" t="b">
        <v>0</v>
      </c>
      <c r="L3696">
        <v>14</v>
      </c>
      <c r="M3696" t="b">
        <v>0</v>
      </c>
      <c r="N3696" t="s">
        <v>8269</v>
      </c>
      <c r="O3696">
        <f>ROUND(E3696/D3696*100,0)</f>
        <v>42</v>
      </c>
      <c r="P3696">
        <f>IFERROR(ROUND(E3696/L3696,2),0)</f>
        <v>29.79</v>
      </c>
      <c r="Q3696" s="10" t="s">
        <v>8315</v>
      </c>
      <c r="R3696" t="s">
        <v>8316</v>
      </c>
      <c r="S3696" s="15">
        <f>(((J3696/60)/60)/24)+DATE(1970,1,1)</f>
        <v>42111.71665509259</v>
      </c>
      <c r="T3696" s="16">
        <f>(((I3696/60)/60)/24)+DATE(1970,1,1)</f>
        <v>42131.71665509259</v>
      </c>
      <c r="U3696" s="19">
        <f>YEAR(S:S)</f>
        <v>2015</v>
      </c>
    </row>
    <row r="3697" spans="1:21" ht="48" x14ac:dyDescent="0.2">
      <c r="A3697">
        <v>2855</v>
      </c>
      <c r="B3697" s="3" t="s">
        <v>2855</v>
      </c>
      <c r="C3697" s="3" t="s">
        <v>6965</v>
      </c>
      <c r="D3697" s="6">
        <v>600</v>
      </c>
      <c r="E3697" s="8">
        <v>300</v>
      </c>
      <c r="F3697" t="s">
        <v>8220</v>
      </c>
      <c r="G3697" t="s">
        <v>8223</v>
      </c>
      <c r="H3697" t="s">
        <v>8245</v>
      </c>
      <c r="I3697">
        <v>1454110440</v>
      </c>
      <c r="J3697">
        <v>1451607071</v>
      </c>
      <c r="K3697" t="b">
        <v>0</v>
      </c>
      <c r="L3697">
        <v>5</v>
      </c>
      <c r="M3697" t="b">
        <v>0</v>
      </c>
      <c r="N3697" t="s">
        <v>8269</v>
      </c>
      <c r="O3697">
        <f>ROUND(E3697/D3697*100,0)</f>
        <v>50</v>
      </c>
      <c r="P3697">
        <f>IFERROR(ROUND(E3697/L3697,2),0)</f>
        <v>60</v>
      </c>
      <c r="Q3697" s="10" t="s">
        <v>8315</v>
      </c>
      <c r="R3697" t="s">
        <v>8316</v>
      </c>
      <c r="S3697" s="15">
        <f>(((J3697/60)/60)/24)+DATE(1970,1,1)</f>
        <v>42370.007766203707</v>
      </c>
      <c r="T3697" s="16">
        <f>(((I3697/60)/60)/24)+DATE(1970,1,1)</f>
        <v>42398.981944444444</v>
      </c>
      <c r="U3697" s="19">
        <f>YEAR(S:S)</f>
        <v>2016</v>
      </c>
    </row>
    <row r="3698" spans="1:21" ht="48" x14ac:dyDescent="0.2">
      <c r="A3698">
        <v>2856</v>
      </c>
      <c r="B3698" s="3" t="s">
        <v>2856</v>
      </c>
      <c r="C3698" s="3" t="s">
        <v>6966</v>
      </c>
      <c r="D3698" s="6">
        <v>3000</v>
      </c>
      <c r="E3698" s="8">
        <v>146</v>
      </c>
      <c r="F3698" t="s">
        <v>8220</v>
      </c>
      <c r="G3698" t="s">
        <v>8223</v>
      </c>
      <c r="H3698" t="s">
        <v>8245</v>
      </c>
      <c r="I3698">
        <v>1439069640</v>
      </c>
      <c r="J3698">
        <v>1433897647</v>
      </c>
      <c r="K3698" t="b">
        <v>0</v>
      </c>
      <c r="L3698">
        <v>6</v>
      </c>
      <c r="M3698" t="b">
        <v>0</v>
      </c>
      <c r="N3698" t="s">
        <v>8269</v>
      </c>
      <c r="O3698">
        <f>ROUND(E3698/D3698*100,0)</f>
        <v>5</v>
      </c>
      <c r="P3698">
        <f>IFERROR(ROUND(E3698/L3698,2),0)</f>
        <v>24.33</v>
      </c>
      <c r="Q3698" s="10" t="s">
        <v>8315</v>
      </c>
      <c r="R3698" t="s">
        <v>8316</v>
      </c>
      <c r="S3698" s="15">
        <f>(((J3698/60)/60)/24)+DATE(1970,1,1)</f>
        <v>42165.037581018521</v>
      </c>
      <c r="T3698" s="16">
        <f>(((I3698/60)/60)/24)+DATE(1970,1,1)</f>
        <v>42224.898611111115</v>
      </c>
      <c r="U3698" s="19">
        <f>YEAR(S:S)</f>
        <v>2015</v>
      </c>
    </row>
    <row r="3699" spans="1:21" ht="64" x14ac:dyDescent="0.2">
      <c r="A3699">
        <v>2857</v>
      </c>
      <c r="B3699" s="3" t="s">
        <v>2857</v>
      </c>
      <c r="C3699" s="3" t="s">
        <v>6967</v>
      </c>
      <c r="D3699" s="6">
        <v>38000</v>
      </c>
      <c r="E3699" s="8">
        <v>7500</v>
      </c>
      <c r="F3699" t="s">
        <v>8220</v>
      </c>
      <c r="G3699" t="s">
        <v>8237</v>
      </c>
      <c r="H3699" t="s">
        <v>8255</v>
      </c>
      <c r="I3699">
        <v>1487613600</v>
      </c>
      <c r="J3699">
        <v>1482444295</v>
      </c>
      <c r="K3699" t="b">
        <v>0</v>
      </c>
      <c r="L3699">
        <v>15</v>
      </c>
      <c r="M3699" t="b">
        <v>0</v>
      </c>
      <c r="N3699" t="s">
        <v>8269</v>
      </c>
      <c r="O3699">
        <f>ROUND(E3699/D3699*100,0)</f>
        <v>20</v>
      </c>
      <c r="P3699">
        <f>IFERROR(ROUND(E3699/L3699,2),0)</f>
        <v>500</v>
      </c>
      <c r="Q3699" s="10" t="s">
        <v>8315</v>
      </c>
      <c r="R3699" t="s">
        <v>8316</v>
      </c>
      <c r="S3699" s="15">
        <f>(((J3699/60)/60)/24)+DATE(1970,1,1)</f>
        <v>42726.920081018514</v>
      </c>
      <c r="T3699" s="16">
        <f>(((I3699/60)/60)/24)+DATE(1970,1,1)</f>
        <v>42786.75</v>
      </c>
      <c r="U3699" s="19">
        <f>YEAR(S:S)</f>
        <v>2016</v>
      </c>
    </row>
    <row r="3700" spans="1:21" ht="48" x14ac:dyDescent="0.2">
      <c r="A3700">
        <v>2858</v>
      </c>
      <c r="B3700" s="3" t="s">
        <v>2858</v>
      </c>
      <c r="C3700" s="3" t="s">
        <v>6968</v>
      </c>
      <c r="D3700" s="6">
        <v>1000</v>
      </c>
      <c r="E3700" s="8">
        <v>0</v>
      </c>
      <c r="F3700" t="s">
        <v>8220</v>
      </c>
      <c r="G3700" t="s">
        <v>8232</v>
      </c>
      <c r="H3700" t="s">
        <v>8248</v>
      </c>
      <c r="I3700">
        <v>1417778880</v>
      </c>
      <c r="J3700">
        <v>1415711095</v>
      </c>
      <c r="K3700" t="b">
        <v>0</v>
      </c>
      <c r="L3700">
        <v>0</v>
      </c>
      <c r="M3700" t="b">
        <v>0</v>
      </c>
      <c r="N3700" t="s">
        <v>8269</v>
      </c>
      <c r="O3700">
        <f>ROUND(E3700/D3700*100,0)</f>
        <v>0</v>
      </c>
      <c r="P3700">
        <f>IFERROR(ROUND(E3700/L3700,2),0)</f>
        <v>0</v>
      </c>
      <c r="Q3700" s="10" t="s">
        <v>8315</v>
      </c>
      <c r="R3700" t="s">
        <v>8316</v>
      </c>
      <c r="S3700" s="15">
        <f>(((J3700/60)/60)/24)+DATE(1970,1,1)</f>
        <v>41954.545081018514</v>
      </c>
      <c r="T3700" s="16">
        <f>(((I3700/60)/60)/24)+DATE(1970,1,1)</f>
        <v>41978.477777777778</v>
      </c>
      <c r="U3700" s="19">
        <f>YEAR(S:S)</f>
        <v>2014</v>
      </c>
    </row>
    <row r="3701" spans="1:21" ht="32" x14ac:dyDescent="0.2">
      <c r="A3701">
        <v>2859</v>
      </c>
      <c r="B3701" s="3" t="s">
        <v>2859</v>
      </c>
      <c r="C3701" s="3" t="s">
        <v>6969</v>
      </c>
      <c r="D3701" s="6">
        <v>2000</v>
      </c>
      <c r="E3701" s="8">
        <v>35</v>
      </c>
      <c r="F3701" t="s">
        <v>8220</v>
      </c>
      <c r="G3701" t="s">
        <v>8225</v>
      </c>
      <c r="H3701" t="s">
        <v>8247</v>
      </c>
      <c r="I3701">
        <v>1444984904</v>
      </c>
      <c r="J3701">
        <v>1439800904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2</v>
      </c>
      <c r="P3701">
        <f>IFERROR(ROUND(E3701/L3701,2),0)</f>
        <v>35</v>
      </c>
      <c r="Q3701" s="10" t="s">
        <v>8315</v>
      </c>
      <c r="R3701" t="s">
        <v>8316</v>
      </c>
      <c r="S3701" s="15">
        <f>(((J3701/60)/60)/24)+DATE(1970,1,1)</f>
        <v>42233.362314814818</v>
      </c>
      <c r="T3701" s="16">
        <f>(((I3701/60)/60)/24)+DATE(1970,1,1)</f>
        <v>42293.362314814818</v>
      </c>
      <c r="U3701" s="19">
        <f>YEAR(S:S)</f>
        <v>2015</v>
      </c>
    </row>
    <row r="3702" spans="1:21" ht="48" x14ac:dyDescent="0.2">
      <c r="A3702">
        <v>2860</v>
      </c>
      <c r="B3702" s="3" t="s">
        <v>2860</v>
      </c>
      <c r="C3702" s="3" t="s">
        <v>6970</v>
      </c>
      <c r="D3702" s="6">
        <v>4000</v>
      </c>
      <c r="E3702" s="8">
        <v>266</v>
      </c>
      <c r="F3702" t="s">
        <v>8220</v>
      </c>
      <c r="G3702" t="s">
        <v>8223</v>
      </c>
      <c r="H3702" t="s">
        <v>8245</v>
      </c>
      <c r="I3702">
        <v>1466363576</v>
      </c>
      <c r="J3702">
        <v>1461179576</v>
      </c>
      <c r="K3702" t="b">
        <v>0</v>
      </c>
      <c r="L3702">
        <v>9</v>
      </c>
      <c r="M3702" t="b">
        <v>0</v>
      </c>
      <c r="N3702" t="s">
        <v>8269</v>
      </c>
      <c r="O3702">
        <f>ROUND(E3702/D3702*100,0)</f>
        <v>7</v>
      </c>
      <c r="P3702">
        <f>IFERROR(ROUND(E3702/L3702,2),0)</f>
        <v>29.56</v>
      </c>
      <c r="Q3702" s="10" t="s">
        <v>8315</v>
      </c>
      <c r="R3702" t="s">
        <v>8316</v>
      </c>
      <c r="S3702" s="15">
        <f>(((J3702/60)/60)/24)+DATE(1970,1,1)</f>
        <v>42480.800648148142</v>
      </c>
      <c r="T3702" s="16">
        <f>(((I3702/60)/60)/24)+DATE(1970,1,1)</f>
        <v>42540.800648148142</v>
      </c>
      <c r="U3702" s="19">
        <f>YEAR(S:S)</f>
        <v>2016</v>
      </c>
    </row>
    <row r="3703" spans="1:21" ht="48" x14ac:dyDescent="0.2">
      <c r="A3703">
        <v>2861</v>
      </c>
      <c r="B3703" s="3" t="s">
        <v>2861</v>
      </c>
      <c r="C3703" s="3" t="s">
        <v>6971</v>
      </c>
      <c r="D3703" s="6">
        <v>250</v>
      </c>
      <c r="E3703" s="8">
        <v>80</v>
      </c>
      <c r="F3703" t="s">
        <v>8220</v>
      </c>
      <c r="G3703" t="s">
        <v>8225</v>
      </c>
      <c r="H3703" t="s">
        <v>8247</v>
      </c>
      <c r="I3703">
        <v>1443103848</v>
      </c>
      <c r="J3703">
        <v>1441894248</v>
      </c>
      <c r="K3703" t="b">
        <v>0</v>
      </c>
      <c r="L3703">
        <v>3</v>
      </c>
      <c r="M3703" t="b">
        <v>0</v>
      </c>
      <c r="N3703" t="s">
        <v>8269</v>
      </c>
      <c r="O3703">
        <f>ROUND(E3703/D3703*100,0)</f>
        <v>32</v>
      </c>
      <c r="P3703">
        <f>IFERROR(ROUND(E3703/L3703,2),0)</f>
        <v>26.67</v>
      </c>
      <c r="Q3703" s="10" t="s">
        <v>8315</v>
      </c>
      <c r="R3703" t="s">
        <v>8316</v>
      </c>
      <c r="S3703" s="15">
        <f>(((J3703/60)/60)/24)+DATE(1970,1,1)</f>
        <v>42257.590833333335</v>
      </c>
      <c r="T3703" s="16">
        <f>(((I3703/60)/60)/24)+DATE(1970,1,1)</f>
        <v>42271.590833333335</v>
      </c>
      <c r="U3703" s="19">
        <f>YEAR(S:S)</f>
        <v>2015</v>
      </c>
    </row>
    <row r="3704" spans="1:21" ht="48" x14ac:dyDescent="0.2">
      <c r="A3704">
        <v>2862</v>
      </c>
      <c r="B3704" s="3" t="s">
        <v>2862</v>
      </c>
      <c r="C3704" s="3" t="s">
        <v>6972</v>
      </c>
      <c r="D3704" s="6">
        <v>12700</v>
      </c>
      <c r="E3704" s="8">
        <v>55</v>
      </c>
      <c r="F3704" t="s">
        <v>8220</v>
      </c>
      <c r="G3704" t="s">
        <v>8223</v>
      </c>
      <c r="H3704" t="s">
        <v>8245</v>
      </c>
      <c r="I3704">
        <v>1403636229</v>
      </c>
      <c r="J3704">
        <v>1401044229</v>
      </c>
      <c r="K3704" t="b">
        <v>0</v>
      </c>
      <c r="L3704">
        <v>3</v>
      </c>
      <c r="M3704" t="b">
        <v>0</v>
      </c>
      <c r="N3704" t="s">
        <v>8269</v>
      </c>
      <c r="O3704">
        <f>ROUND(E3704/D3704*100,0)</f>
        <v>0</v>
      </c>
      <c r="P3704">
        <f>IFERROR(ROUND(E3704/L3704,2),0)</f>
        <v>18.329999999999998</v>
      </c>
      <c r="Q3704" s="10" t="s">
        <v>8315</v>
      </c>
      <c r="R3704" t="s">
        <v>8316</v>
      </c>
      <c r="S3704" s="15">
        <f>(((J3704/60)/60)/24)+DATE(1970,1,1)</f>
        <v>41784.789687500001</v>
      </c>
      <c r="T3704" s="16">
        <f>(((I3704/60)/60)/24)+DATE(1970,1,1)</f>
        <v>41814.789687500001</v>
      </c>
      <c r="U3704" s="19">
        <f>YEAR(S:S)</f>
        <v>2014</v>
      </c>
    </row>
    <row r="3705" spans="1:21" ht="48" x14ac:dyDescent="0.2">
      <c r="A3705">
        <v>2863</v>
      </c>
      <c r="B3705" s="3" t="s">
        <v>2863</v>
      </c>
      <c r="C3705" s="3" t="s">
        <v>6973</v>
      </c>
      <c r="D3705" s="6">
        <v>50000</v>
      </c>
      <c r="E3705" s="8">
        <v>20</v>
      </c>
      <c r="F3705" t="s">
        <v>8220</v>
      </c>
      <c r="G3705" t="s">
        <v>8223</v>
      </c>
      <c r="H3705" t="s">
        <v>8245</v>
      </c>
      <c r="I3705">
        <v>1410279123</v>
      </c>
      <c r="J3705">
        <v>1405095123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>IFERROR(ROUND(E3705/L3705,2),0)</f>
        <v>20</v>
      </c>
      <c r="Q3705" s="10" t="s">
        <v>8315</v>
      </c>
      <c r="R3705" t="s">
        <v>8316</v>
      </c>
      <c r="S3705" s="15">
        <f>(((J3705/60)/60)/24)+DATE(1970,1,1)</f>
        <v>41831.675034722226</v>
      </c>
      <c r="T3705" s="16">
        <f>(((I3705/60)/60)/24)+DATE(1970,1,1)</f>
        <v>41891.675034722226</v>
      </c>
      <c r="U3705" s="19">
        <f>YEAR(S:S)</f>
        <v>2014</v>
      </c>
    </row>
    <row r="3706" spans="1:21" ht="16" x14ac:dyDescent="0.2">
      <c r="A3706">
        <v>2864</v>
      </c>
      <c r="B3706" s="3" t="s">
        <v>2864</v>
      </c>
      <c r="C3706" s="3" t="s">
        <v>6974</v>
      </c>
      <c r="D3706" s="6">
        <v>2500</v>
      </c>
      <c r="E3706" s="8">
        <v>40</v>
      </c>
      <c r="F3706" t="s">
        <v>8220</v>
      </c>
      <c r="G3706" t="s">
        <v>8224</v>
      </c>
      <c r="H3706" t="s">
        <v>8246</v>
      </c>
      <c r="I3706">
        <v>1437139080</v>
      </c>
      <c r="J3706">
        <v>1434552207</v>
      </c>
      <c r="K3706" t="b">
        <v>0</v>
      </c>
      <c r="L3706">
        <v>3</v>
      </c>
      <c r="M3706" t="b">
        <v>0</v>
      </c>
      <c r="N3706" t="s">
        <v>8269</v>
      </c>
      <c r="O3706">
        <f>ROUND(E3706/D3706*100,0)</f>
        <v>2</v>
      </c>
      <c r="P3706">
        <f>IFERROR(ROUND(E3706/L3706,2),0)</f>
        <v>13.33</v>
      </c>
      <c r="Q3706" s="10" t="s">
        <v>8315</v>
      </c>
      <c r="R3706" t="s">
        <v>8316</v>
      </c>
      <c r="S3706" s="15">
        <f>(((J3706/60)/60)/24)+DATE(1970,1,1)</f>
        <v>42172.613506944443</v>
      </c>
      <c r="T3706" s="16">
        <f>(((I3706/60)/60)/24)+DATE(1970,1,1)</f>
        <v>42202.554166666669</v>
      </c>
      <c r="U3706" s="19">
        <f>YEAR(S:S)</f>
        <v>2015</v>
      </c>
    </row>
    <row r="3707" spans="1:21" ht="48" x14ac:dyDescent="0.2">
      <c r="A3707">
        <v>2865</v>
      </c>
      <c r="B3707" s="3" t="s">
        <v>2865</v>
      </c>
      <c r="C3707" s="3" t="s">
        <v>6975</v>
      </c>
      <c r="D3707" s="6">
        <v>2888</v>
      </c>
      <c r="E3707" s="8">
        <v>0</v>
      </c>
      <c r="F3707" t="s">
        <v>8220</v>
      </c>
      <c r="G3707" t="s">
        <v>8223</v>
      </c>
      <c r="H3707" t="s">
        <v>8245</v>
      </c>
      <c r="I3707">
        <v>1420512259</v>
      </c>
      <c r="J3707">
        <v>1415328259</v>
      </c>
      <c r="K3707" t="b">
        <v>0</v>
      </c>
      <c r="L3707">
        <v>0</v>
      </c>
      <c r="M3707" t="b">
        <v>0</v>
      </c>
      <c r="N3707" t="s">
        <v>8269</v>
      </c>
      <c r="O3707">
        <f>ROUND(E3707/D3707*100,0)</f>
        <v>0</v>
      </c>
      <c r="P3707">
        <f>IFERROR(ROUND(E3707/L3707,2),0)</f>
        <v>0</v>
      </c>
      <c r="Q3707" s="10" t="s">
        <v>8315</v>
      </c>
      <c r="R3707" t="s">
        <v>8316</v>
      </c>
      <c r="S3707" s="15">
        <f>(((J3707/60)/60)/24)+DATE(1970,1,1)</f>
        <v>41950.114108796297</v>
      </c>
      <c r="T3707" s="16">
        <f>(((I3707/60)/60)/24)+DATE(1970,1,1)</f>
        <v>42010.114108796297</v>
      </c>
      <c r="U3707" s="19">
        <f>YEAR(S:S)</f>
        <v>2014</v>
      </c>
    </row>
    <row r="3708" spans="1:21" ht="48" x14ac:dyDescent="0.2">
      <c r="A3708">
        <v>2866</v>
      </c>
      <c r="B3708" s="3" t="s">
        <v>2866</v>
      </c>
      <c r="C3708" s="3" t="s">
        <v>6976</v>
      </c>
      <c r="D3708" s="6">
        <v>5000</v>
      </c>
      <c r="E3708" s="8">
        <v>45</v>
      </c>
      <c r="F3708" t="s">
        <v>8220</v>
      </c>
      <c r="G3708" t="s">
        <v>8223</v>
      </c>
      <c r="H3708" t="s">
        <v>8245</v>
      </c>
      <c r="I3708">
        <v>1476482400</v>
      </c>
      <c r="J3708">
        <v>1473893721</v>
      </c>
      <c r="K3708" t="b">
        <v>0</v>
      </c>
      <c r="L3708">
        <v>2</v>
      </c>
      <c r="M3708" t="b">
        <v>0</v>
      </c>
      <c r="N3708" t="s">
        <v>8269</v>
      </c>
      <c r="O3708">
        <f>ROUND(E3708/D3708*100,0)</f>
        <v>1</v>
      </c>
      <c r="P3708">
        <f>IFERROR(ROUND(E3708/L3708,2),0)</f>
        <v>22.5</v>
      </c>
      <c r="Q3708" s="10" t="s">
        <v>8315</v>
      </c>
      <c r="R3708" t="s">
        <v>8316</v>
      </c>
      <c r="S3708" s="15">
        <f>(((J3708/60)/60)/24)+DATE(1970,1,1)</f>
        <v>42627.955104166671</v>
      </c>
      <c r="T3708" s="16">
        <f>(((I3708/60)/60)/24)+DATE(1970,1,1)</f>
        <v>42657.916666666672</v>
      </c>
      <c r="U3708" s="19">
        <f>YEAR(S:S)</f>
        <v>2016</v>
      </c>
    </row>
    <row r="3709" spans="1:21" ht="48" x14ac:dyDescent="0.2">
      <c r="A3709">
        <v>2867</v>
      </c>
      <c r="B3709" s="3" t="s">
        <v>2867</v>
      </c>
      <c r="C3709" s="3" t="s">
        <v>6977</v>
      </c>
      <c r="D3709" s="6">
        <v>2500</v>
      </c>
      <c r="E3709" s="8">
        <v>504</v>
      </c>
      <c r="F3709" t="s">
        <v>8220</v>
      </c>
      <c r="G3709" t="s">
        <v>8223</v>
      </c>
      <c r="H3709" t="s">
        <v>8245</v>
      </c>
      <c r="I3709">
        <v>1467604800</v>
      </c>
      <c r="J3709">
        <v>1465533672</v>
      </c>
      <c r="K3709" t="b">
        <v>0</v>
      </c>
      <c r="L3709">
        <v>10</v>
      </c>
      <c r="M3709" t="b">
        <v>0</v>
      </c>
      <c r="N3709" t="s">
        <v>8269</v>
      </c>
      <c r="O3709">
        <f>ROUND(E3709/D3709*100,0)</f>
        <v>20</v>
      </c>
      <c r="P3709">
        <f>IFERROR(ROUND(E3709/L3709,2),0)</f>
        <v>50.4</v>
      </c>
      <c r="Q3709" s="10" t="s">
        <v>8315</v>
      </c>
      <c r="R3709" t="s">
        <v>8316</v>
      </c>
      <c r="S3709" s="15">
        <f>(((J3709/60)/60)/24)+DATE(1970,1,1)</f>
        <v>42531.195277777777</v>
      </c>
      <c r="T3709" s="16">
        <f>(((I3709/60)/60)/24)+DATE(1970,1,1)</f>
        <v>42555.166666666672</v>
      </c>
      <c r="U3709" s="19">
        <f>YEAR(S:S)</f>
        <v>2016</v>
      </c>
    </row>
    <row r="3710" spans="1:21" ht="48" x14ac:dyDescent="0.2">
      <c r="A3710">
        <v>2868</v>
      </c>
      <c r="B3710" s="3" t="s">
        <v>2868</v>
      </c>
      <c r="C3710" s="3" t="s">
        <v>6978</v>
      </c>
      <c r="D3710" s="6">
        <v>15000</v>
      </c>
      <c r="E3710" s="8">
        <v>6301.76</v>
      </c>
      <c r="F3710" t="s">
        <v>8220</v>
      </c>
      <c r="G3710" t="s">
        <v>8223</v>
      </c>
      <c r="H3710" t="s">
        <v>8245</v>
      </c>
      <c r="I3710">
        <v>1475697054</v>
      </c>
      <c r="J3710">
        <v>1473105054</v>
      </c>
      <c r="K3710" t="b">
        <v>0</v>
      </c>
      <c r="L3710">
        <v>60</v>
      </c>
      <c r="M3710" t="b">
        <v>0</v>
      </c>
      <c r="N3710" t="s">
        <v>8269</v>
      </c>
      <c r="O3710">
        <f>ROUND(E3710/D3710*100,0)</f>
        <v>42</v>
      </c>
      <c r="P3710">
        <f>IFERROR(ROUND(E3710/L3710,2),0)</f>
        <v>105.03</v>
      </c>
      <c r="Q3710" s="10" t="s">
        <v>8315</v>
      </c>
      <c r="R3710" t="s">
        <v>8316</v>
      </c>
      <c r="S3710" s="15">
        <f>(((J3710/60)/60)/24)+DATE(1970,1,1)</f>
        <v>42618.827013888891</v>
      </c>
      <c r="T3710" s="16">
        <f>(((I3710/60)/60)/24)+DATE(1970,1,1)</f>
        <v>42648.827013888891</v>
      </c>
      <c r="U3710" s="19">
        <f>YEAR(S:S)</f>
        <v>2016</v>
      </c>
    </row>
    <row r="3711" spans="1:21" ht="48" x14ac:dyDescent="0.2">
      <c r="A3711">
        <v>2869</v>
      </c>
      <c r="B3711" s="3" t="s">
        <v>2869</v>
      </c>
      <c r="C3711" s="3" t="s">
        <v>6979</v>
      </c>
      <c r="D3711" s="6">
        <v>20000</v>
      </c>
      <c r="E3711" s="8">
        <v>177</v>
      </c>
      <c r="F3711" t="s">
        <v>8220</v>
      </c>
      <c r="G3711" t="s">
        <v>8223</v>
      </c>
      <c r="H3711" t="s">
        <v>8245</v>
      </c>
      <c r="I3711">
        <v>1468937681</v>
      </c>
      <c r="J3711">
        <v>1466345681</v>
      </c>
      <c r="K3711" t="b">
        <v>0</v>
      </c>
      <c r="L3711">
        <v>5</v>
      </c>
      <c r="M3711" t="b">
        <v>0</v>
      </c>
      <c r="N3711" t="s">
        <v>8269</v>
      </c>
      <c r="O3711">
        <f>ROUND(E3711/D3711*100,0)</f>
        <v>1</v>
      </c>
      <c r="P3711">
        <f>IFERROR(ROUND(E3711/L3711,2),0)</f>
        <v>35.4</v>
      </c>
      <c r="Q3711" s="10" t="s">
        <v>8315</v>
      </c>
      <c r="R3711" t="s">
        <v>8316</v>
      </c>
      <c r="S3711" s="15">
        <f>(((J3711/60)/60)/24)+DATE(1970,1,1)</f>
        <v>42540.593530092592</v>
      </c>
      <c r="T3711" s="16">
        <f>(((I3711/60)/60)/24)+DATE(1970,1,1)</f>
        <v>42570.593530092592</v>
      </c>
      <c r="U3711" s="19">
        <f>YEAR(S:S)</f>
        <v>2016</v>
      </c>
    </row>
    <row r="3712" spans="1:21" ht="48" x14ac:dyDescent="0.2">
      <c r="A3712">
        <v>2870</v>
      </c>
      <c r="B3712" s="3" t="s">
        <v>2870</v>
      </c>
      <c r="C3712" s="3" t="s">
        <v>6980</v>
      </c>
      <c r="D3712" s="6">
        <v>5000</v>
      </c>
      <c r="E3712" s="8">
        <v>750</v>
      </c>
      <c r="F3712" t="s">
        <v>8220</v>
      </c>
      <c r="G3712" t="s">
        <v>8223</v>
      </c>
      <c r="H3712" t="s">
        <v>8245</v>
      </c>
      <c r="I3712">
        <v>1400301165</v>
      </c>
      <c r="J3712">
        <v>1397709165</v>
      </c>
      <c r="K3712" t="b">
        <v>0</v>
      </c>
      <c r="L3712">
        <v>9</v>
      </c>
      <c r="M3712" t="b">
        <v>0</v>
      </c>
      <c r="N3712" t="s">
        <v>8269</v>
      </c>
      <c r="O3712">
        <f>ROUND(E3712/D3712*100,0)</f>
        <v>15</v>
      </c>
      <c r="P3712">
        <f>IFERROR(ROUND(E3712/L3712,2),0)</f>
        <v>83.33</v>
      </c>
      <c r="Q3712" s="10" t="s">
        <v>8315</v>
      </c>
      <c r="R3712" t="s">
        <v>8316</v>
      </c>
      <c r="S3712" s="15">
        <f>(((J3712/60)/60)/24)+DATE(1970,1,1)</f>
        <v>41746.189409722225</v>
      </c>
      <c r="T3712" s="16">
        <f>(((I3712/60)/60)/24)+DATE(1970,1,1)</f>
        <v>41776.189409722225</v>
      </c>
      <c r="U3712" s="19">
        <f>YEAR(S:S)</f>
        <v>2014</v>
      </c>
    </row>
    <row r="3713" spans="1:21" ht="48" x14ac:dyDescent="0.2">
      <c r="A3713">
        <v>2871</v>
      </c>
      <c r="B3713" s="3" t="s">
        <v>2871</v>
      </c>
      <c r="C3713" s="3" t="s">
        <v>6981</v>
      </c>
      <c r="D3713" s="6">
        <v>10000</v>
      </c>
      <c r="E3713" s="8">
        <v>467</v>
      </c>
      <c r="F3713" t="s">
        <v>8220</v>
      </c>
      <c r="G3713" t="s">
        <v>8223</v>
      </c>
      <c r="H3713" t="s">
        <v>8245</v>
      </c>
      <c r="I3713">
        <v>1419183813</v>
      </c>
      <c r="J3713">
        <v>1417455813</v>
      </c>
      <c r="K3713" t="b">
        <v>0</v>
      </c>
      <c r="L3713">
        <v>13</v>
      </c>
      <c r="M3713" t="b">
        <v>0</v>
      </c>
      <c r="N3713" t="s">
        <v>8269</v>
      </c>
      <c r="O3713">
        <f>ROUND(E3713/D3713*100,0)</f>
        <v>5</v>
      </c>
      <c r="P3713">
        <f>IFERROR(ROUND(E3713/L3713,2),0)</f>
        <v>35.92</v>
      </c>
      <c r="Q3713" s="10" t="s">
        <v>8315</v>
      </c>
      <c r="R3713" t="s">
        <v>8316</v>
      </c>
      <c r="S3713" s="15">
        <f>(((J3713/60)/60)/24)+DATE(1970,1,1)</f>
        <v>41974.738576388889</v>
      </c>
      <c r="T3713" s="16">
        <f>(((I3713/60)/60)/24)+DATE(1970,1,1)</f>
        <v>41994.738576388889</v>
      </c>
      <c r="U3713" s="19">
        <f>YEAR(S:S)</f>
        <v>2014</v>
      </c>
    </row>
    <row r="3714" spans="1:21" ht="32" x14ac:dyDescent="0.2">
      <c r="A3714">
        <v>2872</v>
      </c>
      <c r="B3714" s="3" t="s">
        <v>2872</v>
      </c>
      <c r="C3714" s="3" t="s">
        <v>6982</v>
      </c>
      <c r="D3714" s="6">
        <v>3000</v>
      </c>
      <c r="E3714" s="8">
        <v>0</v>
      </c>
      <c r="F3714" t="s">
        <v>8220</v>
      </c>
      <c r="G3714" t="s">
        <v>8223</v>
      </c>
      <c r="H3714" t="s">
        <v>8245</v>
      </c>
      <c r="I3714">
        <v>1434768438</v>
      </c>
      <c r="J3714">
        <v>1429584438</v>
      </c>
      <c r="K3714" t="b">
        <v>0</v>
      </c>
      <c r="L3714">
        <v>0</v>
      </c>
      <c r="M3714" t="b">
        <v>0</v>
      </c>
      <c r="N3714" t="s">
        <v>8269</v>
      </c>
      <c r="O3714">
        <f>ROUND(E3714/D3714*100,0)</f>
        <v>0</v>
      </c>
      <c r="P3714">
        <f>IFERROR(ROUND(E3714/L3714,2),0)</f>
        <v>0</v>
      </c>
      <c r="Q3714" s="10" t="s">
        <v>8315</v>
      </c>
      <c r="R3714" t="s">
        <v>8316</v>
      </c>
      <c r="S3714" s="15">
        <f>(((J3714/60)/60)/24)+DATE(1970,1,1)</f>
        <v>42115.11618055556</v>
      </c>
      <c r="T3714" s="16">
        <f>(((I3714/60)/60)/24)+DATE(1970,1,1)</f>
        <v>42175.11618055556</v>
      </c>
      <c r="U3714" s="19">
        <f>YEAR(S:S)</f>
        <v>2015</v>
      </c>
    </row>
    <row r="3715" spans="1:21" ht="48" x14ac:dyDescent="0.2">
      <c r="A3715">
        <v>2873</v>
      </c>
      <c r="B3715" s="3" t="s">
        <v>2873</v>
      </c>
      <c r="C3715" s="3" t="s">
        <v>6983</v>
      </c>
      <c r="D3715" s="6">
        <v>2500</v>
      </c>
      <c r="E3715" s="8">
        <v>953</v>
      </c>
      <c r="F3715" t="s">
        <v>8220</v>
      </c>
      <c r="G3715" t="s">
        <v>8223</v>
      </c>
      <c r="H3715" t="s">
        <v>8245</v>
      </c>
      <c r="I3715">
        <v>1422473831</v>
      </c>
      <c r="J3715">
        <v>1419881831</v>
      </c>
      <c r="K3715" t="b">
        <v>0</v>
      </c>
      <c r="L3715">
        <v>8</v>
      </c>
      <c r="M3715" t="b">
        <v>0</v>
      </c>
      <c r="N3715" t="s">
        <v>8269</v>
      </c>
      <c r="O3715">
        <f>ROUND(E3715/D3715*100,0)</f>
        <v>38</v>
      </c>
      <c r="P3715">
        <f>IFERROR(ROUND(E3715/L3715,2),0)</f>
        <v>119.13</v>
      </c>
      <c r="Q3715" s="10" t="s">
        <v>8315</v>
      </c>
      <c r="R3715" t="s">
        <v>8316</v>
      </c>
      <c r="S3715" s="15">
        <f>(((J3715/60)/60)/24)+DATE(1970,1,1)</f>
        <v>42002.817488425921</v>
      </c>
      <c r="T3715" s="16">
        <f>(((I3715/60)/60)/24)+DATE(1970,1,1)</f>
        <v>42032.817488425921</v>
      </c>
      <c r="U3715" s="19">
        <f>YEAR(S:S)</f>
        <v>2014</v>
      </c>
    </row>
    <row r="3716" spans="1:21" ht="48" x14ac:dyDescent="0.2">
      <c r="A3716">
        <v>2874</v>
      </c>
      <c r="B3716" s="3" t="s">
        <v>2874</v>
      </c>
      <c r="C3716" s="3" t="s">
        <v>6984</v>
      </c>
      <c r="D3716" s="6">
        <v>5000</v>
      </c>
      <c r="E3716" s="8">
        <v>271</v>
      </c>
      <c r="F3716" t="s">
        <v>8220</v>
      </c>
      <c r="G3716" t="s">
        <v>8223</v>
      </c>
      <c r="H3716" t="s">
        <v>8245</v>
      </c>
      <c r="I3716">
        <v>1484684186</v>
      </c>
      <c r="J3716">
        <v>1482092186</v>
      </c>
      <c r="K3716" t="b">
        <v>0</v>
      </c>
      <c r="L3716">
        <v>3</v>
      </c>
      <c r="M3716" t="b">
        <v>0</v>
      </c>
      <c r="N3716" t="s">
        <v>8269</v>
      </c>
      <c r="O3716">
        <f>ROUND(E3716/D3716*100,0)</f>
        <v>5</v>
      </c>
      <c r="P3716">
        <f>IFERROR(ROUND(E3716/L3716,2),0)</f>
        <v>90.33</v>
      </c>
      <c r="Q3716" s="10" t="s">
        <v>8315</v>
      </c>
      <c r="R3716" t="s">
        <v>8316</v>
      </c>
      <c r="S3716" s="15">
        <f>(((J3716/60)/60)/24)+DATE(1970,1,1)</f>
        <v>42722.84474537037</v>
      </c>
      <c r="T3716" s="16">
        <f>(((I3716/60)/60)/24)+DATE(1970,1,1)</f>
        <v>42752.84474537037</v>
      </c>
      <c r="U3716" s="19">
        <f>YEAR(S:S)</f>
        <v>2016</v>
      </c>
    </row>
    <row r="3717" spans="1:21" ht="48" x14ac:dyDescent="0.2">
      <c r="A3717">
        <v>2875</v>
      </c>
      <c r="B3717" s="3" t="s">
        <v>2875</v>
      </c>
      <c r="C3717" s="3" t="s">
        <v>6985</v>
      </c>
      <c r="D3717" s="6">
        <v>20000</v>
      </c>
      <c r="E3717" s="8">
        <v>7</v>
      </c>
      <c r="F3717" t="s">
        <v>8220</v>
      </c>
      <c r="G3717" t="s">
        <v>8223</v>
      </c>
      <c r="H3717" t="s">
        <v>8245</v>
      </c>
      <c r="I3717">
        <v>1462417493</v>
      </c>
      <c r="J3717">
        <v>1459825493</v>
      </c>
      <c r="K3717" t="b">
        <v>0</v>
      </c>
      <c r="L3717">
        <v>3</v>
      </c>
      <c r="M3717" t="b">
        <v>0</v>
      </c>
      <c r="N3717" t="s">
        <v>8269</v>
      </c>
      <c r="O3717">
        <f>ROUND(E3717/D3717*100,0)</f>
        <v>0</v>
      </c>
      <c r="P3717">
        <f>IFERROR(ROUND(E3717/L3717,2),0)</f>
        <v>2.33</v>
      </c>
      <c r="Q3717" s="10" t="s">
        <v>8315</v>
      </c>
      <c r="R3717" t="s">
        <v>8316</v>
      </c>
      <c r="S3717" s="15">
        <f>(((J3717/60)/60)/24)+DATE(1970,1,1)</f>
        <v>42465.128391203703</v>
      </c>
      <c r="T3717" s="16">
        <f>(((I3717/60)/60)/24)+DATE(1970,1,1)</f>
        <v>42495.128391203703</v>
      </c>
      <c r="U3717" s="19">
        <f>YEAR(S:S)</f>
        <v>2016</v>
      </c>
    </row>
    <row r="3718" spans="1:21" ht="48" x14ac:dyDescent="0.2">
      <c r="A3718">
        <v>2876</v>
      </c>
      <c r="B3718" s="3" t="s">
        <v>2876</v>
      </c>
      <c r="C3718" s="3" t="s">
        <v>6986</v>
      </c>
      <c r="D3718" s="6">
        <v>150000</v>
      </c>
      <c r="E3718" s="8">
        <v>0</v>
      </c>
      <c r="F3718" t="s">
        <v>8220</v>
      </c>
      <c r="G3718" t="s">
        <v>8223</v>
      </c>
      <c r="H3718" t="s">
        <v>8245</v>
      </c>
      <c r="I3718">
        <v>1437069079</v>
      </c>
      <c r="J3718">
        <v>1434477079</v>
      </c>
      <c r="K3718" t="b">
        <v>0</v>
      </c>
      <c r="L3718">
        <v>0</v>
      </c>
      <c r="M3718" t="b">
        <v>0</v>
      </c>
      <c r="N3718" t="s">
        <v>8269</v>
      </c>
      <c r="O3718">
        <f>ROUND(E3718/D3718*100,0)</f>
        <v>0</v>
      </c>
      <c r="P3718">
        <f>IFERROR(ROUND(E3718/L3718,2),0)</f>
        <v>0</v>
      </c>
      <c r="Q3718" s="10" t="s">
        <v>8315</v>
      </c>
      <c r="R3718" t="s">
        <v>8316</v>
      </c>
      <c r="S3718" s="15">
        <f>(((J3718/60)/60)/24)+DATE(1970,1,1)</f>
        <v>42171.743969907402</v>
      </c>
      <c r="T3718" s="16">
        <f>(((I3718/60)/60)/24)+DATE(1970,1,1)</f>
        <v>42201.743969907402</v>
      </c>
      <c r="U3718" s="19">
        <f>YEAR(S:S)</f>
        <v>2015</v>
      </c>
    </row>
    <row r="3719" spans="1:21" ht="48" x14ac:dyDescent="0.2">
      <c r="A3719">
        <v>2877</v>
      </c>
      <c r="B3719" s="3" t="s">
        <v>2877</v>
      </c>
      <c r="C3719" s="3" t="s">
        <v>6987</v>
      </c>
      <c r="D3719" s="6">
        <v>6000</v>
      </c>
      <c r="E3719" s="8">
        <v>650</v>
      </c>
      <c r="F3719" t="s">
        <v>8220</v>
      </c>
      <c r="G3719" t="s">
        <v>8223</v>
      </c>
      <c r="H3719" t="s">
        <v>8245</v>
      </c>
      <c r="I3719">
        <v>1480525200</v>
      </c>
      <c r="J3719">
        <v>1477781724</v>
      </c>
      <c r="K3719" t="b">
        <v>0</v>
      </c>
      <c r="L3719">
        <v>6</v>
      </c>
      <c r="M3719" t="b">
        <v>0</v>
      </c>
      <c r="N3719" t="s">
        <v>8269</v>
      </c>
      <c r="O3719">
        <f>ROUND(E3719/D3719*100,0)</f>
        <v>11</v>
      </c>
      <c r="P3719">
        <f>IFERROR(ROUND(E3719/L3719,2),0)</f>
        <v>108.33</v>
      </c>
      <c r="Q3719" s="10" t="s">
        <v>8315</v>
      </c>
      <c r="R3719" t="s">
        <v>8316</v>
      </c>
      <c r="S3719" s="15">
        <f>(((J3719/60)/60)/24)+DATE(1970,1,1)</f>
        <v>42672.955138888887</v>
      </c>
      <c r="T3719" s="16">
        <f>(((I3719/60)/60)/24)+DATE(1970,1,1)</f>
        <v>42704.708333333328</v>
      </c>
      <c r="U3719" s="19">
        <f>YEAR(S:S)</f>
        <v>2016</v>
      </c>
    </row>
    <row r="3720" spans="1:21" ht="48" x14ac:dyDescent="0.2">
      <c r="A3720">
        <v>2878</v>
      </c>
      <c r="B3720" s="3" t="s">
        <v>2878</v>
      </c>
      <c r="C3720" s="3" t="s">
        <v>6988</v>
      </c>
      <c r="D3720" s="6">
        <v>3000</v>
      </c>
      <c r="E3720" s="8">
        <v>63</v>
      </c>
      <c r="F3720" t="s">
        <v>8220</v>
      </c>
      <c r="G3720" t="s">
        <v>8224</v>
      </c>
      <c r="H3720" t="s">
        <v>8246</v>
      </c>
      <c r="I3720">
        <v>1435934795</v>
      </c>
      <c r="J3720">
        <v>1430750795</v>
      </c>
      <c r="K3720" t="b">
        <v>0</v>
      </c>
      <c r="L3720">
        <v>4</v>
      </c>
      <c r="M3720" t="b">
        <v>0</v>
      </c>
      <c r="N3720" t="s">
        <v>8269</v>
      </c>
      <c r="O3720">
        <f>ROUND(E3720/D3720*100,0)</f>
        <v>2</v>
      </c>
      <c r="P3720">
        <f>IFERROR(ROUND(E3720/L3720,2),0)</f>
        <v>15.75</v>
      </c>
      <c r="Q3720" s="10" t="s">
        <v>8315</v>
      </c>
      <c r="R3720" t="s">
        <v>8316</v>
      </c>
      <c r="S3720" s="15">
        <f>(((J3720/60)/60)/24)+DATE(1970,1,1)</f>
        <v>42128.615682870368</v>
      </c>
      <c r="T3720" s="16">
        <f>(((I3720/60)/60)/24)+DATE(1970,1,1)</f>
        <v>42188.615682870368</v>
      </c>
      <c r="U3720" s="19">
        <f>YEAR(S:S)</f>
        <v>2015</v>
      </c>
    </row>
    <row r="3721" spans="1:21" ht="48" x14ac:dyDescent="0.2">
      <c r="A3721">
        <v>2879</v>
      </c>
      <c r="B3721" s="3" t="s">
        <v>2879</v>
      </c>
      <c r="C3721" s="3" t="s">
        <v>6989</v>
      </c>
      <c r="D3721" s="6">
        <v>11200</v>
      </c>
      <c r="E3721" s="8">
        <v>29</v>
      </c>
      <c r="F3721" t="s">
        <v>8220</v>
      </c>
      <c r="G3721" t="s">
        <v>8223</v>
      </c>
      <c r="H3721" t="s">
        <v>8245</v>
      </c>
      <c r="I3721">
        <v>1453310661</v>
      </c>
      <c r="J3721">
        <v>1450718661</v>
      </c>
      <c r="K3721" t="b">
        <v>0</v>
      </c>
      <c r="L3721">
        <v>1</v>
      </c>
      <c r="M3721" t="b">
        <v>0</v>
      </c>
      <c r="N3721" t="s">
        <v>8269</v>
      </c>
      <c r="O3721">
        <f>ROUND(E3721/D3721*100,0)</f>
        <v>0</v>
      </c>
      <c r="P3721">
        <f>IFERROR(ROUND(E3721/L3721,2),0)</f>
        <v>29</v>
      </c>
      <c r="Q3721" s="10" t="s">
        <v>8315</v>
      </c>
      <c r="R3721" t="s">
        <v>8316</v>
      </c>
      <c r="S3721" s="15">
        <f>(((J3721/60)/60)/24)+DATE(1970,1,1)</f>
        <v>42359.725243055553</v>
      </c>
      <c r="T3721" s="16">
        <f>(((I3721/60)/60)/24)+DATE(1970,1,1)</f>
        <v>42389.725243055553</v>
      </c>
      <c r="U3721" s="19">
        <f>YEAR(S:S)</f>
        <v>2015</v>
      </c>
    </row>
    <row r="3722" spans="1:21" ht="48" x14ac:dyDescent="0.2">
      <c r="A3722">
        <v>2880</v>
      </c>
      <c r="B3722" s="3" t="s">
        <v>2880</v>
      </c>
      <c r="C3722" s="3" t="s">
        <v>6990</v>
      </c>
      <c r="D3722" s="6">
        <v>12000</v>
      </c>
      <c r="E3722" s="8">
        <v>2800</v>
      </c>
      <c r="F3722" t="s">
        <v>8220</v>
      </c>
      <c r="G3722" t="s">
        <v>8223</v>
      </c>
      <c r="H3722" t="s">
        <v>8245</v>
      </c>
      <c r="I3722">
        <v>1440090300</v>
      </c>
      <c r="J3722">
        <v>1436305452</v>
      </c>
      <c r="K3722" t="b">
        <v>0</v>
      </c>
      <c r="L3722">
        <v>29</v>
      </c>
      <c r="M3722" t="b">
        <v>0</v>
      </c>
      <c r="N3722" t="s">
        <v>8269</v>
      </c>
      <c r="O3722">
        <f>ROUND(E3722/D3722*100,0)</f>
        <v>23</v>
      </c>
      <c r="P3722">
        <f>IFERROR(ROUND(E3722/L3722,2),0)</f>
        <v>96.55</v>
      </c>
      <c r="Q3722" s="10" t="s">
        <v>8315</v>
      </c>
      <c r="R3722" t="s">
        <v>8316</v>
      </c>
      <c r="S3722" s="15">
        <f>(((J3722/60)/60)/24)+DATE(1970,1,1)</f>
        <v>42192.905694444446</v>
      </c>
      <c r="T3722" s="16">
        <f>(((I3722/60)/60)/24)+DATE(1970,1,1)</f>
        <v>42236.711805555555</v>
      </c>
      <c r="U3722" s="19">
        <f>YEAR(S:S)</f>
        <v>2015</v>
      </c>
    </row>
    <row r="3723" spans="1:21" ht="48" x14ac:dyDescent="0.2">
      <c r="A3723">
        <v>2881</v>
      </c>
      <c r="B3723" s="3" t="s">
        <v>2881</v>
      </c>
      <c r="C3723" s="3" t="s">
        <v>6991</v>
      </c>
      <c r="D3723" s="6">
        <v>5500</v>
      </c>
      <c r="E3723" s="8">
        <v>0</v>
      </c>
      <c r="F3723" t="s">
        <v>8220</v>
      </c>
      <c r="G3723" t="s">
        <v>8223</v>
      </c>
      <c r="H3723" t="s">
        <v>8245</v>
      </c>
      <c r="I3723">
        <v>1417620036</v>
      </c>
      <c r="J3723">
        <v>1412432436</v>
      </c>
      <c r="K3723" t="b">
        <v>0</v>
      </c>
      <c r="L3723">
        <v>0</v>
      </c>
      <c r="M3723" t="b">
        <v>0</v>
      </c>
      <c r="N3723" t="s">
        <v>8269</v>
      </c>
      <c r="O3723">
        <f>ROUND(E3723/D3723*100,0)</f>
        <v>0</v>
      </c>
      <c r="P3723">
        <f>IFERROR(ROUND(E3723/L3723,2),0)</f>
        <v>0</v>
      </c>
      <c r="Q3723" s="10" t="s">
        <v>8315</v>
      </c>
      <c r="R3723" t="s">
        <v>8316</v>
      </c>
      <c r="S3723" s="15">
        <f>(((J3723/60)/60)/24)+DATE(1970,1,1)</f>
        <v>41916.597638888888</v>
      </c>
      <c r="T3723" s="16">
        <f>(((I3723/60)/60)/24)+DATE(1970,1,1)</f>
        <v>41976.639305555553</v>
      </c>
      <c r="U3723" s="19">
        <f>YEAR(S:S)</f>
        <v>2014</v>
      </c>
    </row>
    <row r="3724" spans="1:21" ht="48" x14ac:dyDescent="0.2">
      <c r="A3724">
        <v>2882</v>
      </c>
      <c r="B3724" s="3" t="s">
        <v>2882</v>
      </c>
      <c r="C3724" s="3" t="s">
        <v>6992</v>
      </c>
      <c r="D3724" s="6">
        <v>750</v>
      </c>
      <c r="E3724" s="8">
        <v>252</v>
      </c>
      <c r="F3724" t="s">
        <v>8220</v>
      </c>
      <c r="G3724" t="s">
        <v>8223</v>
      </c>
      <c r="H3724" t="s">
        <v>8245</v>
      </c>
      <c r="I3724">
        <v>1462112318</v>
      </c>
      <c r="J3724">
        <v>1459520318</v>
      </c>
      <c r="K3724" t="b">
        <v>0</v>
      </c>
      <c r="L3724">
        <v>4</v>
      </c>
      <c r="M3724" t="b">
        <v>0</v>
      </c>
      <c r="N3724" t="s">
        <v>8269</v>
      </c>
      <c r="O3724">
        <f>ROUND(E3724/D3724*100,0)</f>
        <v>34</v>
      </c>
      <c r="P3724">
        <f>IFERROR(ROUND(E3724/L3724,2),0)</f>
        <v>63</v>
      </c>
      <c r="Q3724" s="10" t="s">
        <v>8315</v>
      </c>
      <c r="R3724" t="s">
        <v>8316</v>
      </c>
      <c r="S3724" s="15">
        <f>(((J3724/60)/60)/24)+DATE(1970,1,1)</f>
        <v>42461.596273148149</v>
      </c>
      <c r="T3724" s="16">
        <f>(((I3724/60)/60)/24)+DATE(1970,1,1)</f>
        <v>42491.596273148149</v>
      </c>
      <c r="U3724" s="19">
        <f>YEAR(S:S)</f>
        <v>2016</v>
      </c>
    </row>
    <row r="3725" spans="1:21" ht="48" x14ac:dyDescent="0.2">
      <c r="A3725">
        <v>2883</v>
      </c>
      <c r="B3725" s="3" t="s">
        <v>2883</v>
      </c>
      <c r="C3725" s="3" t="s">
        <v>6993</v>
      </c>
      <c r="D3725" s="6">
        <v>10000</v>
      </c>
      <c r="E3725" s="8">
        <v>1908</v>
      </c>
      <c r="F3725" t="s">
        <v>8220</v>
      </c>
      <c r="G3725" t="s">
        <v>8223</v>
      </c>
      <c r="H3725" t="s">
        <v>8245</v>
      </c>
      <c r="I3725">
        <v>1454734740</v>
      </c>
      <c r="J3725">
        <v>1451684437</v>
      </c>
      <c r="K3725" t="b">
        <v>0</v>
      </c>
      <c r="L3725">
        <v>5</v>
      </c>
      <c r="M3725" t="b">
        <v>0</v>
      </c>
      <c r="N3725" t="s">
        <v>8269</v>
      </c>
      <c r="O3725">
        <f>ROUND(E3725/D3725*100,0)</f>
        <v>19</v>
      </c>
      <c r="P3725">
        <f>IFERROR(ROUND(E3725/L3725,2),0)</f>
        <v>381.6</v>
      </c>
      <c r="Q3725" s="10" t="s">
        <v>8315</v>
      </c>
      <c r="R3725" t="s">
        <v>8316</v>
      </c>
      <c r="S3725" s="15">
        <f>(((J3725/60)/60)/24)+DATE(1970,1,1)</f>
        <v>42370.90320601852</v>
      </c>
      <c r="T3725" s="16">
        <f>(((I3725/60)/60)/24)+DATE(1970,1,1)</f>
        <v>42406.207638888889</v>
      </c>
      <c r="U3725" s="19">
        <f>YEAR(S:S)</f>
        <v>2016</v>
      </c>
    </row>
    <row r="3726" spans="1:21" ht="32" x14ac:dyDescent="0.2">
      <c r="A3726">
        <v>2884</v>
      </c>
      <c r="B3726" s="3" t="s">
        <v>2884</v>
      </c>
      <c r="C3726" s="3" t="s">
        <v>6994</v>
      </c>
      <c r="D3726" s="6">
        <v>45000</v>
      </c>
      <c r="E3726" s="8">
        <v>185</v>
      </c>
      <c r="F3726" t="s">
        <v>8220</v>
      </c>
      <c r="G3726" t="s">
        <v>8223</v>
      </c>
      <c r="H3726" t="s">
        <v>8245</v>
      </c>
      <c r="I3726">
        <v>1417800435</v>
      </c>
      <c r="J3726">
        <v>1415208435</v>
      </c>
      <c r="K3726" t="b">
        <v>0</v>
      </c>
      <c r="L3726">
        <v>4</v>
      </c>
      <c r="M3726" t="b">
        <v>0</v>
      </c>
      <c r="N3726" t="s">
        <v>8269</v>
      </c>
      <c r="O3726">
        <f>ROUND(E3726/D3726*100,0)</f>
        <v>0</v>
      </c>
      <c r="P3726">
        <f>IFERROR(ROUND(E3726/L3726,2),0)</f>
        <v>46.25</v>
      </c>
      <c r="Q3726" s="10" t="s">
        <v>8315</v>
      </c>
      <c r="R3726" t="s">
        <v>8316</v>
      </c>
      <c r="S3726" s="15">
        <f>(((J3726/60)/60)/24)+DATE(1970,1,1)</f>
        <v>41948.727256944447</v>
      </c>
      <c r="T3726" s="16">
        <f>(((I3726/60)/60)/24)+DATE(1970,1,1)</f>
        <v>41978.727256944447</v>
      </c>
      <c r="U3726" s="19">
        <f>YEAR(S:S)</f>
        <v>2014</v>
      </c>
    </row>
    <row r="3727" spans="1:21" ht="32" x14ac:dyDescent="0.2">
      <c r="A3727">
        <v>2885</v>
      </c>
      <c r="B3727" s="3" t="s">
        <v>2885</v>
      </c>
      <c r="C3727" s="3" t="s">
        <v>6995</v>
      </c>
      <c r="D3727" s="6">
        <v>400</v>
      </c>
      <c r="E3727" s="8">
        <v>130</v>
      </c>
      <c r="F3727" t="s">
        <v>8220</v>
      </c>
      <c r="G3727" t="s">
        <v>8223</v>
      </c>
      <c r="H3727" t="s">
        <v>8245</v>
      </c>
      <c r="I3727">
        <v>1426294201</v>
      </c>
      <c r="J3727">
        <v>1423705801</v>
      </c>
      <c r="K3727" t="b">
        <v>0</v>
      </c>
      <c r="L3727">
        <v>5</v>
      </c>
      <c r="M3727" t="b">
        <v>0</v>
      </c>
      <c r="N3727" t="s">
        <v>8269</v>
      </c>
      <c r="O3727">
        <f>ROUND(E3727/D3727*100,0)</f>
        <v>33</v>
      </c>
      <c r="P3727">
        <f>IFERROR(ROUND(E3727/L3727,2),0)</f>
        <v>26</v>
      </c>
      <c r="Q3727" s="10" t="s">
        <v>8315</v>
      </c>
      <c r="R3727" t="s">
        <v>8316</v>
      </c>
      <c r="S3727" s="15">
        <f>(((J3727/60)/60)/24)+DATE(1970,1,1)</f>
        <v>42047.07640046296</v>
      </c>
      <c r="T3727" s="16">
        <f>(((I3727/60)/60)/24)+DATE(1970,1,1)</f>
        <v>42077.034733796296</v>
      </c>
      <c r="U3727" s="19">
        <f>YEAR(S:S)</f>
        <v>2015</v>
      </c>
    </row>
    <row r="3728" spans="1:21" ht="48" x14ac:dyDescent="0.2">
      <c r="A3728">
        <v>2886</v>
      </c>
      <c r="B3728" s="3" t="s">
        <v>2886</v>
      </c>
      <c r="C3728" s="3" t="s">
        <v>6996</v>
      </c>
      <c r="D3728" s="6">
        <v>200</v>
      </c>
      <c r="E3728" s="8">
        <v>10</v>
      </c>
      <c r="F3728" t="s">
        <v>8220</v>
      </c>
      <c r="G3728" t="s">
        <v>8223</v>
      </c>
      <c r="H3728" t="s">
        <v>8245</v>
      </c>
      <c r="I3728">
        <v>1442635140</v>
      </c>
      <c r="J3728">
        <v>1442243484</v>
      </c>
      <c r="K3728" t="b">
        <v>0</v>
      </c>
      <c r="L3728">
        <v>1</v>
      </c>
      <c r="M3728" t="b">
        <v>0</v>
      </c>
      <c r="N3728" t="s">
        <v>8269</v>
      </c>
      <c r="O3728">
        <f>ROUND(E3728/D3728*100,0)</f>
        <v>5</v>
      </c>
      <c r="P3728">
        <f>IFERROR(ROUND(E3728/L3728,2),0)</f>
        <v>10</v>
      </c>
      <c r="Q3728" s="10" t="s">
        <v>8315</v>
      </c>
      <c r="R3728" t="s">
        <v>8316</v>
      </c>
      <c r="S3728" s="15">
        <f>(((J3728/60)/60)/24)+DATE(1970,1,1)</f>
        <v>42261.632916666669</v>
      </c>
      <c r="T3728" s="16">
        <f>(((I3728/60)/60)/24)+DATE(1970,1,1)</f>
        <v>42266.165972222225</v>
      </c>
      <c r="U3728" s="19">
        <f>YEAR(S:S)</f>
        <v>2015</v>
      </c>
    </row>
    <row r="3729" spans="1:21" ht="48" x14ac:dyDescent="0.2">
      <c r="A3729">
        <v>2887</v>
      </c>
      <c r="B3729" s="3" t="s">
        <v>2887</v>
      </c>
      <c r="C3729" s="3" t="s">
        <v>6997</v>
      </c>
      <c r="D3729" s="6">
        <v>3000</v>
      </c>
      <c r="E3729" s="8">
        <v>5</v>
      </c>
      <c r="F3729" t="s">
        <v>8220</v>
      </c>
      <c r="G3729" t="s">
        <v>8223</v>
      </c>
      <c r="H3729" t="s">
        <v>8245</v>
      </c>
      <c r="I3729">
        <v>1420971324</v>
      </c>
      <c r="J3729">
        <v>1418379324</v>
      </c>
      <c r="K3729" t="b">
        <v>0</v>
      </c>
      <c r="L3729">
        <v>1</v>
      </c>
      <c r="M3729" t="b">
        <v>0</v>
      </c>
      <c r="N3729" t="s">
        <v>8269</v>
      </c>
      <c r="O3729">
        <f>ROUND(E3729/D3729*100,0)</f>
        <v>0</v>
      </c>
      <c r="P3729">
        <f>IFERROR(ROUND(E3729/L3729,2),0)</f>
        <v>5</v>
      </c>
      <c r="Q3729" s="10" t="s">
        <v>8315</v>
      </c>
      <c r="R3729" t="s">
        <v>8316</v>
      </c>
      <c r="S3729" s="15">
        <f>(((J3729/60)/60)/24)+DATE(1970,1,1)</f>
        <v>41985.427361111113</v>
      </c>
      <c r="T3729" s="16">
        <f>(((I3729/60)/60)/24)+DATE(1970,1,1)</f>
        <v>42015.427361111113</v>
      </c>
      <c r="U3729" s="19">
        <f>YEAR(S:S)</f>
        <v>2014</v>
      </c>
    </row>
    <row r="3730" spans="1:21" ht="48" x14ac:dyDescent="0.2">
      <c r="A3730">
        <v>2888</v>
      </c>
      <c r="B3730" s="3" t="s">
        <v>2888</v>
      </c>
      <c r="C3730" s="3" t="s">
        <v>6998</v>
      </c>
      <c r="D3730" s="6">
        <v>30000</v>
      </c>
      <c r="E3730" s="8">
        <v>0</v>
      </c>
      <c r="F3730" t="s">
        <v>8220</v>
      </c>
      <c r="G3730" t="s">
        <v>8223</v>
      </c>
      <c r="H3730" t="s">
        <v>8245</v>
      </c>
      <c r="I3730">
        <v>1413608340</v>
      </c>
      <c r="J3730">
        <v>1412945440</v>
      </c>
      <c r="K3730" t="b">
        <v>0</v>
      </c>
      <c r="L3730">
        <v>0</v>
      </c>
      <c r="M3730" t="b">
        <v>0</v>
      </c>
      <c r="N3730" t="s">
        <v>8269</v>
      </c>
      <c r="O3730">
        <f>ROUND(E3730/D3730*100,0)</f>
        <v>0</v>
      </c>
      <c r="P3730">
        <f>IFERROR(ROUND(E3730/L3730,2),0)</f>
        <v>0</v>
      </c>
      <c r="Q3730" s="10" t="s">
        <v>8315</v>
      </c>
      <c r="R3730" t="s">
        <v>8316</v>
      </c>
      <c r="S3730" s="15">
        <f>(((J3730/60)/60)/24)+DATE(1970,1,1)</f>
        <v>41922.535185185188</v>
      </c>
      <c r="T3730" s="16">
        <f>(((I3730/60)/60)/24)+DATE(1970,1,1)</f>
        <v>41930.207638888889</v>
      </c>
      <c r="U3730" s="19">
        <f>YEAR(S:S)</f>
        <v>2014</v>
      </c>
    </row>
    <row r="3731" spans="1:21" ht="48" x14ac:dyDescent="0.2">
      <c r="A3731">
        <v>2889</v>
      </c>
      <c r="B3731" s="3" t="s">
        <v>2889</v>
      </c>
      <c r="C3731" s="3" t="s">
        <v>6999</v>
      </c>
      <c r="D3731" s="6">
        <v>3000</v>
      </c>
      <c r="E3731" s="8">
        <v>1142</v>
      </c>
      <c r="F3731" t="s">
        <v>8220</v>
      </c>
      <c r="G3731" t="s">
        <v>8223</v>
      </c>
      <c r="H3731" t="s">
        <v>8245</v>
      </c>
      <c r="I3731">
        <v>1409344985</v>
      </c>
      <c r="J3731">
        <v>1406752985</v>
      </c>
      <c r="K3731" t="b">
        <v>0</v>
      </c>
      <c r="L3731">
        <v>14</v>
      </c>
      <c r="M3731" t="b">
        <v>0</v>
      </c>
      <c r="N3731" t="s">
        <v>8269</v>
      </c>
      <c r="O3731">
        <f>ROUND(E3731/D3731*100,0)</f>
        <v>38</v>
      </c>
      <c r="P3731">
        <f>IFERROR(ROUND(E3731/L3731,2),0)</f>
        <v>81.569999999999993</v>
      </c>
      <c r="Q3731" s="10" t="s">
        <v>8315</v>
      </c>
      <c r="R3731" t="s">
        <v>8316</v>
      </c>
      <c r="S3731" s="15">
        <f>(((J3731/60)/60)/24)+DATE(1970,1,1)</f>
        <v>41850.863252314812</v>
      </c>
      <c r="T3731" s="16">
        <f>(((I3731/60)/60)/24)+DATE(1970,1,1)</f>
        <v>41880.863252314812</v>
      </c>
      <c r="U3731" s="19">
        <f>YEAR(S:S)</f>
        <v>2014</v>
      </c>
    </row>
    <row r="3732" spans="1:21" ht="48" x14ac:dyDescent="0.2">
      <c r="A3732">
        <v>2890</v>
      </c>
      <c r="B3732" s="3" t="s">
        <v>2890</v>
      </c>
      <c r="C3732" s="3" t="s">
        <v>7000</v>
      </c>
      <c r="D3732" s="6">
        <v>2000</v>
      </c>
      <c r="E3732" s="8">
        <v>21</v>
      </c>
      <c r="F3732" t="s">
        <v>8220</v>
      </c>
      <c r="G3732" t="s">
        <v>8223</v>
      </c>
      <c r="H3732" t="s">
        <v>8245</v>
      </c>
      <c r="I3732">
        <v>1407553200</v>
      </c>
      <c r="J3732">
        <v>1405100992</v>
      </c>
      <c r="K3732" t="b">
        <v>0</v>
      </c>
      <c r="L3732">
        <v>3</v>
      </c>
      <c r="M3732" t="b">
        <v>0</v>
      </c>
      <c r="N3732" t="s">
        <v>8269</v>
      </c>
      <c r="O3732">
        <f>ROUND(E3732/D3732*100,0)</f>
        <v>1</v>
      </c>
      <c r="P3732">
        <f>IFERROR(ROUND(E3732/L3732,2),0)</f>
        <v>7</v>
      </c>
      <c r="Q3732" s="10" t="s">
        <v>8315</v>
      </c>
      <c r="R3732" t="s">
        <v>8316</v>
      </c>
      <c r="S3732" s="15">
        <f>(((J3732/60)/60)/24)+DATE(1970,1,1)</f>
        <v>41831.742962962962</v>
      </c>
      <c r="T3732" s="16">
        <f>(((I3732/60)/60)/24)+DATE(1970,1,1)</f>
        <v>41860.125</v>
      </c>
      <c r="U3732" s="19">
        <f>YEAR(S:S)</f>
        <v>2014</v>
      </c>
    </row>
    <row r="3733" spans="1:21" ht="48" x14ac:dyDescent="0.2">
      <c r="A3733">
        <v>2891</v>
      </c>
      <c r="B3733" s="3" t="s">
        <v>2891</v>
      </c>
      <c r="C3733" s="3" t="s">
        <v>7001</v>
      </c>
      <c r="D3733" s="6">
        <v>10000</v>
      </c>
      <c r="E3733" s="8">
        <v>273</v>
      </c>
      <c r="F3733" t="s">
        <v>8220</v>
      </c>
      <c r="G3733" t="s">
        <v>8223</v>
      </c>
      <c r="H3733" t="s">
        <v>8245</v>
      </c>
      <c r="I3733">
        <v>1460751128</v>
      </c>
      <c r="J3733">
        <v>1455570728</v>
      </c>
      <c r="K3733" t="b">
        <v>0</v>
      </c>
      <c r="L3733">
        <v>10</v>
      </c>
      <c r="M3733" t="b">
        <v>0</v>
      </c>
      <c r="N3733" t="s">
        <v>8269</v>
      </c>
      <c r="O3733">
        <f>ROUND(E3733/D3733*100,0)</f>
        <v>3</v>
      </c>
      <c r="P3733">
        <f>IFERROR(ROUND(E3733/L3733,2),0)</f>
        <v>27.3</v>
      </c>
      <c r="Q3733" s="10" t="s">
        <v>8315</v>
      </c>
      <c r="R3733" t="s">
        <v>8316</v>
      </c>
      <c r="S3733" s="15">
        <f>(((J3733/60)/60)/24)+DATE(1970,1,1)</f>
        <v>42415.883425925931</v>
      </c>
      <c r="T3733" s="16">
        <f>(((I3733/60)/60)/24)+DATE(1970,1,1)</f>
        <v>42475.84175925926</v>
      </c>
      <c r="U3733" s="19">
        <f>YEAR(S:S)</f>
        <v>2016</v>
      </c>
    </row>
    <row r="3734" spans="1:21" ht="48" x14ac:dyDescent="0.2">
      <c r="A3734">
        <v>2892</v>
      </c>
      <c r="B3734" s="3" t="s">
        <v>2892</v>
      </c>
      <c r="C3734" s="3" t="s">
        <v>7002</v>
      </c>
      <c r="D3734" s="6">
        <v>5500</v>
      </c>
      <c r="E3734" s="8">
        <v>500</v>
      </c>
      <c r="F3734" t="s">
        <v>8220</v>
      </c>
      <c r="G3734" t="s">
        <v>8223</v>
      </c>
      <c r="H3734" t="s">
        <v>8245</v>
      </c>
      <c r="I3734">
        <v>1409000400</v>
      </c>
      <c r="J3734">
        <v>1408381704</v>
      </c>
      <c r="K3734" t="b">
        <v>0</v>
      </c>
      <c r="L3734">
        <v>17</v>
      </c>
      <c r="M3734" t="b">
        <v>0</v>
      </c>
      <c r="N3734" t="s">
        <v>8269</v>
      </c>
      <c r="O3734">
        <f>ROUND(E3734/D3734*100,0)</f>
        <v>9</v>
      </c>
      <c r="P3734">
        <f>IFERROR(ROUND(E3734/L3734,2),0)</f>
        <v>29.41</v>
      </c>
      <c r="Q3734" s="10" t="s">
        <v>8315</v>
      </c>
      <c r="R3734" t="s">
        <v>8316</v>
      </c>
      <c r="S3734" s="15">
        <f>(((J3734/60)/60)/24)+DATE(1970,1,1)</f>
        <v>41869.714166666665</v>
      </c>
      <c r="T3734" s="16">
        <f>(((I3734/60)/60)/24)+DATE(1970,1,1)</f>
        <v>41876.875</v>
      </c>
      <c r="U3734" s="19">
        <f>YEAR(S:S)</f>
        <v>2014</v>
      </c>
    </row>
    <row r="3735" spans="1:21" ht="16" x14ac:dyDescent="0.2">
      <c r="A3735">
        <v>2893</v>
      </c>
      <c r="B3735" s="3" t="s">
        <v>2893</v>
      </c>
      <c r="C3735" s="3" t="s">
        <v>7003</v>
      </c>
      <c r="D3735" s="6">
        <v>5000</v>
      </c>
      <c r="E3735" s="8">
        <v>25</v>
      </c>
      <c r="F3735" t="s">
        <v>8220</v>
      </c>
      <c r="G3735" t="s">
        <v>8223</v>
      </c>
      <c r="H3735" t="s">
        <v>8245</v>
      </c>
      <c r="I3735">
        <v>1420768800</v>
      </c>
      <c r="J3735">
        <v>1415644395</v>
      </c>
      <c r="K3735" t="b">
        <v>0</v>
      </c>
      <c r="L3735">
        <v>2</v>
      </c>
      <c r="M3735" t="b">
        <v>0</v>
      </c>
      <c r="N3735" t="s">
        <v>8269</v>
      </c>
      <c r="O3735">
        <f>ROUND(E3735/D3735*100,0)</f>
        <v>1</v>
      </c>
      <c r="P3735">
        <f>IFERROR(ROUND(E3735/L3735,2),0)</f>
        <v>12.5</v>
      </c>
      <c r="Q3735" s="10" t="s">
        <v>8315</v>
      </c>
      <c r="R3735" t="s">
        <v>8316</v>
      </c>
      <c r="S3735" s="15">
        <f>(((J3735/60)/60)/24)+DATE(1970,1,1)</f>
        <v>41953.773090277777</v>
      </c>
      <c r="T3735" s="16">
        <f>(((I3735/60)/60)/24)+DATE(1970,1,1)</f>
        <v>42013.083333333328</v>
      </c>
      <c r="U3735" s="19">
        <f>YEAR(S:S)</f>
        <v>2014</v>
      </c>
    </row>
    <row r="3736" spans="1:21" ht="32" x14ac:dyDescent="0.2">
      <c r="A3736">
        <v>2894</v>
      </c>
      <c r="B3736" s="3" t="s">
        <v>2894</v>
      </c>
      <c r="C3736" s="3" t="s">
        <v>7004</v>
      </c>
      <c r="D3736" s="6">
        <v>50000</v>
      </c>
      <c r="E3736" s="8">
        <v>0</v>
      </c>
      <c r="F3736" t="s">
        <v>8220</v>
      </c>
      <c r="G3736" t="s">
        <v>8223</v>
      </c>
      <c r="H3736" t="s">
        <v>8245</v>
      </c>
      <c r="I3736">
        <v>1428100815</v>
      </c>
      <c r="J3736">
        <v>1422920415</v>
      </c>
      <c r="K3736" t="b">
        <v>0</v>
      </c>
      <c r="L3736">
        <v>0</v>
      </c>
      <c r="M3736" t="b">
        <v>0</v>
      </c>
      <c r="N3736" t="s">
        <v>8269</v>
      </c>
      <c r="O3736">
        <f>ROUND(E3736/D3736*100,0)</f>
        <v>0</v>
      </c>
      <c r="P3736">
        <f>IFERROR(ROUND(E3736/L3736,2),0)</f>
        <v>0</v>
      </c>
      <c r="Q3736" s="10" t="s">
        <v>8315</v>
      </c>
      <c r="R3736" t="s">
        <v>8316</v>
      </c>
      <c r="S3736" s="15">
        <f>(((J3736/60)/60)/24)+DATE(1970,1,1)</f>
        <v>42037.986284722225</v>
      </c>
      <c r="T3736" s="16">
        <f>(((I3736/60)/60)/24)+DATE(1970,1,1)</f>
        <v>42097.944618055553</v>
      </c>
      <c r="U3736" s="19">
        <f>YEAR(S:S)</f>
        <v>2015</v>
      </c>
    </row>
    <row r="3737" spans="1:21" ht="48" x14ac:dyDescent="0.2">
      <c r="A3737">
        <v>2895</v>
      </c>
      <c r="B3737" s="3" t="s">
        <v>2895</v>
      </c>
      <c r="C3737" s="3" t="s">
        <v>7005</v>
      </c>
      <c r="D3737" s="6">
        <v>500</v>
      </c>
      <c r="E3737" s="8">
        <v>23</v>
      </c>
      <c r="F3737" t="s">
        <v>8220</v>
      </c>
      <c r="G3737" t="s">
        <v>8223</v>
      </c>
      <c r="H3737" t="s">
        <v>8245</v>
      </c>
      <c r="I3737">
        <v>1403470800</v>
      </c>
      <c r="J3737">
        <v>1403356792</v>
      </c>
      <c r="K3737" t="b">
        <v>0</v>
      </c>
      <c r="L3737">
        <v>4</v>
      </c>
      <c r="M3737" t="b">
        <v>0</v>
      </c>
      <c r="N3737" t="s">
        <v>8269</v>
      </c>
      <c r="O3737">
        <f>ROUND(E3737/D3737*100,0)</f>
        <v>5</v>
      </c>
      <c r="P3737">
        <f>IFERROR(ROUND(E3737/L3737,2),0)</f>
        <v>5.75</v>
      </c>
      <c r="Q3737" s="10" t="s">
        <v>8315</v>
      </c>
      <c r="R3737" t="s">
        <v>8316</v>
      </c>
      <c r="S3737" s="15">
        <f>(((J3737/60)/60)/24)+DATE(1970,1,1)</f>
        <v>41811.555462962962</v>
      </c>
      <c r="T3737" s="16">
        <f>(((I3737/60)/60)/24)+DATE(1970,1,1)</f>
        <v>41812.875</v>
      </c>
      <c r="U3737" s="19">
        <f>YEAR(S:S)</f>
        <v>2014</v>
      </c>
    </row>
    <row r="3738" spans="1:21" ht="48" x14ac:dyDescent="0.2">
      <c r="A3738">
        <v>2896</v>
      </c>
      <c r="B3738" s="3" t="s">
        <v>2896</v>
      </c>
      <c r="C3738" s="3" t="s">
        <v>7006</v>
      </c>
      <c r="D3738" s="6">
        <v>3000</v>
      </c>
      <c r="E3738" s="8">
        <v>625</v>
      </c>
      <c r="F3738" t="s">
        <v>8220</v>
      </c>
      <c r="G3738" t="s">
        <v>8223</v>
      </c>
      <c r="H3738" t="s">
        <v>8245</v>
      </c>
      <c r="I3738">
        <v>1481522400</v>
      </c>
      <c r="J3738">
        <v>1480283321</v>
      </c>
      <c r="K3738" t="b">
        <v>0</v>
      </c>
      <c r="L3738">
        <v>12</v>
      </c>
      <c r="M3738" t="b">
        <v>0</v>
      </c>
      <c r="N3738" t="s">
        <v>8269</v>
      </c>
      <c r="O3738">
        <f>ROUND(E3738/D3738*100,0)</f>
        <v>21</v>
      </c>
      <c r="P3738">
        <f>IFERROR(ROUND(E3738/L3738,2),0)</f>
        <v>52.08</v>
      </c>
      <c r="Q3738" s="10" t="s">
        <v>8315</v>
      </c>
      <c r="R3738" t="s">
        <v>8316</v>
      </c>
      <c r="S3738" s="15">
        <f>(((J3738/60)/60)/24)+DATE(1970,1,1)</f>
        <v>42701.908807870372</v>
      </c>
      <c r="T3738" s="16">
        <f>(((I3738/60)/60)/24)+DATE(1970,1,1)</f>
        <v>42716.25</v>
      </c>
      <c r="U3738" s="19">
        <f>YEAR(S:S)</f>
        <v>2016</v>
      </c>
    </row>
    <row r="3739" spans="1:21" ht="48" x14ac:dyDescent="0.2">
      <c r="A3739">
        <v>2897</v>
      </c>
      <c r="B3739" s="3" t="s">
        <v>2897</v>
      </c>
      <c r="C3739" s="3" t="s">
        <v>7007</v>
      </c>
      <c r="D3739" s="6">
        <v>12000</v>
      </c>
      <c r="E3739" s="8">
        <v>550</v>
      </c>
      <c r="F3739" t="s">
        <v>8220</v>
      </c>
      <c r="G3739" t="s">
        <v>8223</v>
      </c>
      <c r="H3739" t="s">
        <v>8245</v>
      </c>
      <c r="I3739">
        <v>1444577345</v>
      </c>
      <c r="J3739">
        <v>1441985458</v>
      </c>
      <c r="K3739" t="b">
        <v>0</v>
      </c>
      <c r="L3739">
        <v>3</v>
      </c>
      <c r="M3739" t="b">
        <v>0</v>
      </c>
      <c r="N3739" t="s">
        <v>8269</v>
      </c>
      <c r="O3739">
        <f>ROUND(E3739/D3739*100,0)</f>
        <v>5</v>
      </c>
      <c r="P3739">
        <f>IFERROR(ROUND(E3739/L3739,2),0)</f>
        <v>183.33</v>
      </c>
      <c r="Q3739" s="10" t="s">
        <v>8315</v>
      </c>
      <c r="R3739" t="s">
        <v>8316</v>
      </c>
      <c r="S3739" s="15">
        <f>(((J3739/60)/60)/24)+DATE(1970,1,1)</f>
        <v>42258.646504629629</v>
      </c>
      <c r="T3739" s="16">
        <f>(((I3739/60)/60)/24)+DATE(1970,1,1)</f>
        <v>42288.645196759258</v>
      </c>
      <c r="U3739" s="19">
        <f>YEAR(S:S)</f>
        <v>2015</v>
      </c>
    </row>
    <row r="3740" spans="1:21" ht="48" x14ac:dyDescent="0.2">
      <c r="A3740">
        <v>2898</v>
      </c>
      <c r="B3740" s="3" t="s">
        <v>2898</v>
      </c>
      <c r="C3740" s="3" t="s">
        <v>7008</v>
      </c>
      <c r="D3740" s="6">
        <v>7500</v>
      </c>
      <c r="E3740" s="8">
        <v>316</v>
      </c>
      <c r="F3740" t="s">
        <v>8220</v>
      </c>
      <c r="G3740" t="s">
        <v>8223</v>
      </c>
      <c r="H3740" t="s">
        <v>8245</v>
      </c>
      <c r="I3740">
        <v>1446307053</v>
      </c>
      <c r="J3740">
        <v>1443715053</v>
      </c>
      <c r="K3740" t="b">
        <v>0</v>
      </c>
      <c r="L3740">
        <v>12</v>
      </c>
      <c r="M3740" t="b">
        <v>0</v>
      </c>
      <c r="N3740" t="s">
        <v>8269</v>
      </c>
      <c r="O3740">
        <f>ROUND(E3740/D3740*100,0)</f>
        <v>4</v>
      </c>
      <c r="P3740">
        <f>IFERROR(ROUND(E3740/L3740,2),0)</f>
        <v>26.33</v>
      </c>
      <c r="Q3740" s="10" t="s">
        <v>8315</v>
      </c>
      <c r="R3740" t="s">
        <v>8316</v>
      </c>
      <c r="S3740" s="15">
        <f>(((J3740/60)/60)/24)+DATE(1970,1,1)</f>
        <v>42278.664965277778</v>
      </c>
      <c r="T3740" s="16">
        <f>(((I3740/60)/60)/24)+DATE(1970,1,1)</f>
        <v>42308.664965277778</v>
      </c>
      <c r="U3740" s="19">
        <f>YEAR(S:S)</f>
        <v>2015</v>
      </c>
    </row>
    <row r="3741" spans="1:21" ht="48" x14ac:dyDescent="0.2">
      <c r="A3741">
        <v>2899</v>
      </c>
      <c r="B3741" s="3" t="s">
        <v>2899</v>
      </c>
      <c r="C3741" s="3" t="s">
        <v>7009</v>
      </c>
      <c r="D3741" s="6">
        <v>10000</v>
      </c>
      <c r="E3741" s="8">
        <v>0</v>
      </c>
      <c r="F3741" t="s">
        <v>8220</v>
      </c>
      <c r="G3741" t="s">
        <v>8223</v>
      </c>
      <c r="H3741" t="s">
        <v>8245</v>
      </c>
      <c r="I3741">
        <v>1469325158</v>
      </c>
      <c r="J3741">
        <v>1464141158</v>
      </c>
      <c r="K3741" t="b">
        <v>0</v>
      </c>
      <c r="L3741">
        <v>0</v>
      </c>
      <c r="M3741" t="b">
        <v>0</v>
      </c>
      <c r="N3741" t="s">
        <v>8269</v>
      </c>
      <c r="O3741">
        <f>ROUND(E3741/D3741*100,0)</f>
        <v>0</v>
      </c>
      <c r="P3741">
        <f>IFERROR(ROUND(E3741/L3741,2),0)</f>
        <v>0</v>
      </c>
      <c r="Q3741" s="10" t="s">
        <v>8315</v>
      </c>
      <c r="R3741" t="s">
        <v>8316</v>
      </c>
      <c r="S3741" s="15">
        <f>(((J3741/60)/60)/24)+DATE(1970,1,1)</f>
        <v>42515.078217592592</v>
      </c>
      <c r="T3741" s="16">
        <f>(((I3741/60)/60)/24)+DATE(1970,1,1)</f>
        <v>42575.078217592592</v>
      </c>
      <c r="U3741" s="19">
        <f>YEAR(S:S)</f>
        <v>2016</v>
      </c>
    </row>
    <row r="3742" spans="1:21" ht="48" x14ac:dyDescent="0.2">
      <c r="A3742">
        <v>2900</v>
      </c>
      <c r="B3742" s="3" t="s">
        <v>2900</v>
      </c>
      <c r="C3742" s="3" t="s">
        <v>7010</v>
      </c>
      <c r="D3742" s="6">
        <v>5500</v>
      </c>
      <c r="E3742" s="8">
        <v>3405</v>
      </c>
      <c r="F3742" t="s">
        <v>8220</v>
      </c>
      <c r="G3742" t="s">
        <v>8223</v>
      </c>
      <c r="H3742" t="s">
        <v>8245</v>
      </c>
      <c r="I3742">
        <v>1407562632</v>
      </c>
      <c r="J3742">
        <v>1404970632</v>
      </c>
      <c r="K3742" t="b">
        <v>0</v>
      </c>
      <c r="L3742">
        <v>7</v>
      </c>
      <c r="M3742" t="b">
        <v>0</v>
      </c>
      <c r="N3742" t="s">
        <v>8269</v>
      </c>
      <c r="O3742">
        <f>ROUND(E3742/D3742*100,0)</f>
        <v>62</v>
      </c>
      <c r="P3742">
        <f>IFERROR(ROUND(E3742/L3742,2),0)</f>
        <v>486.43</v>
      </c>
      <c r="Q3742" s="10" t="s">
        <v>8315</v>
      </c>
      <c r="R3742" t="s">
        <v>8316</v>
      </c>
      <c r="S3742" s="15">
        <f>(((J3742/60)/60)/24)+DATE(1970,1,1)</f>
        <v>41830.234166666669</v>
      </c>
      <c r="T3742" s="16">
        <f>(((I3742/60)/60)/24)+DATE(1970,1,1)</f>
        <v>41860.234166666669</v>
      </c>
      <c r="U3742" s="19">
        <f>YEAR(S:S)</f>
        <v>2014</v>
      </c>
    </row>
    <row r="3743" spans="1:21" ht="48" x14ac:dyDescent="0.2">
      <c r="A3743">
        <v>2901</v>
      </c>
      <c r="B3743" s="3" t="s">
        <v>2901</v>
      </c>
      <c r="C3743" s="3" t="s">
        <v>7011</v>
      </c>
      <c r="D3743" s="6">
        <v>750</v>
      </c>
      <c r="E3743" s="8">
        <v>6</v>
      </c>
      <c r="F3743" t="s">
        <v>8220</v>
      </c>
      <c r="G3743" t="s">
        <v>8223</v>
      </c>
      <c r="H3743" t="s">
        <v>8245</v>
      </c>
      <c r="I3743">
        <v>1423345339</v>
      </c>
      <c r="J3743">
        <v>1418161339</v>
      </c>
      <c r="K3743" t="b">
        <v>0</v>
      </c>
      <c r="L3743">
        <v>2</v>
      </c>
      <c r="M3743" t="b">
        <v>0</v>
      </c>
      <c r="N3743" t="s">
        <v>8269</v>
      </c>
      <c r="O3743">
        <f>ROUND(E3743/D3743*100,0)</f>
        <v>1</v>
      </c>
      <c r="P3743">
        <f>IFERROR(ROUND(E3743/L3743,2),0)</f>
        <v>3</v>
      </c>
      <c r="Q3743" s="10" t="s">
        <v>8315</v>
      </c>
      <c r="R3743" t="s">
        <v>8316</v>
      </c>
      <c r="S3743" s="15">
        <f>(((J3743/60)/60)/24)+DATE(1970,1,1)</f>
        <v>41982.904386574075</v>
      </c>
      <c r="T3743" s="16">
        <f>(((I3743/60)/60)/24)+DATE(1970,1,1)</f>
        <v>42042.904386574075</v>
      </c>
      <c r="U3743" s="19">
        <f>YEAR(S:S)</f>
        <v>2014</v>
      </c>
    </row>
    <row r="3744" spans="1:21" ht="32" x14ac:dyDescent="0.2">
      <c r="A3744">
        <v>2902</v>
      </c>
      <c r="B3744" s="3" t="s">
        <v>2902</v>
      </c>
      <c r="C3744" s="3" t="s">
        <v>7012</v>
      </c>
      <c r="D3744" s="6">
        <v>150000</v>
      </c>
      <c r="E3744" s="8">
        <v>25</v>
      </c>
      <c r="F3744" t="s">
        <v>8220</v>
      </c>
      <c r="G3744" t="s">
        <v>8223</v>
      </c>
      <c r="H3744" t="s">
        <v>8245</v>
      </c>
      <c r="I3744">
        <v>1440412396</v>
      </c>
      <c r="J3744">
        <v>1437820396</v>
      </c>
      <c r="K3744" t="b">
        <v>0</v>
      </c>
      <c r="L3744">
        <v>1</v>
      </c>
      <c r="M3744" t="b">
        <v>0</v>
      </c>
      <c r="N3744" t="s">
        <v>8269</v>
      </c>
      <c r="O3744">
        <f>ROUND(E3744/D3744*100,0)</f>
        <v>0</v>
      </c>
      <c r="P3744">
        <f>IFERROR(ROUND(E3744/L3744,2),0)</f>
        <v>25</v>
      </c>
      <c r="Q3744" s="10" t="s">
        <v>8315</v>
      </c>
      <c r="R3744" t="s">
        <v>8316</v>
      </c>
      <c r="S3744" s="15">
        <f>(((J3744/60)/60)/24)+DATE(1970,1,1)</f>
        <v>42210.439768518518</v>
      </c>
      <c r="T3744" s="16">
        <f>(((I3744/60)/60)/24)+DATE(1970,1,1)</f>
        <v>42240.439768518518</v>
      </c>
      <c r="U3744" s="19">
        <f>YEAR(S:S)</f>
        <v>2015</v>
      </c>
    </row>
    <row r="3745" spans="1:21" ht="48" x14ac:dyDescent="0.2">
      <c r="A3745">
        <v>2903</v>
      </c>
      <c r="B3745" s="3" t="s">
        <v>2903</v>
      </c>
      <c r="C3745" s="3" t="s">
        <v>7013</v>
      </c>
      <c r="D3745" s="6">
        <v>5000</v>
      </c>
      <c r="E3745" s="8">
        <v>39</v>
      </c>
      <c r="F3745" t="s">
        <v>8220</v>
      </c>
      <c r="G3745" t="s">
        <v>8223</v>
      </c>
      <c r="H3745" t="s">
        <v>8245</v>
      </c>
      <c r="I3745">
        <v>1441771218</v>
      </c>
      <c r="J3745">
        <v>1436587218</v>
      </c>
      <c r="K3745" t="b">
        <v>0</v>
      </c>
      <c r="L3745">
        <v>4</v>
      </c>
      <c r="M3745" t="b">
        <v>0</v>
      </c>
      <c r="N3745" t="s">
        <v>8269</v>
      </c>
      <c r="O3745">
        <f>ROUND(E3745/D3745*100,0)</f>
        <v>1</v>
      </c>
      <c r="P3745">
        <f>IFERROR(ROUND(E3745/L3745,2),0)</f>
        <v>9.75</v>
      </c>
      <c r="Q3745" s="10" t="s">
        <v>8315</v>
      </c>
      <c r="R3745" t="s">
        <v>8316</v>
      </c>
      <c r="S3745" s="15">
        <f>(((J3745/60)/60)/24)+DATE(1970,1,1)</f>
        <v>42196.166874999995</v>
      </c>
      <c r="T3745" s="16">
        <f>(((I3745/60)/60)/24)+DATE(1970,1,1)</f>
        <v>42256.166874999995</v>
      </c>
      <c r="U3745" s="19">
        <f>YEAR(S:S)</f>
        <v>2015</v>
      </c>
    </row>
    <row r="3746" spans="1:21" ht="48" x14ac:dyDescent="0.2">
      <c r="A3746">
        <v>2904</v>
      </c>
      <c r="B3746" s="3" t="s">
        <v>2904</v>
      </c>
      <c r="C3746" s="3" t="s">
        <v>7014</v>
      </c>
      <c r="D3746" s="6">
        <v>1500</v>
      </c>
      <c r="E3746" s="8">
        <v>75</v>
      </c>
      <c r="F3746" t="s">
        <v>8220</v>
      </c>
      <c r="G3746" t="s">
        <v>8224</v>
      </c>
      <c r="H3746" t="s">
        <v>8246</v>
      </c>
      <c r="I3746">
        <v>1415534400</v>
      </c>
      <c r="J3746">
        <v>1414538031</v>
      </c>
      <c r="K3746" t="b">
        <v>0</v>
      </c>
      <c r="L3746">
        <v>4</v>
      </c>
      <c r="M3746" t="b">
        <v>0</v>
      </c>
      <c r="N3746" t="s">
        <v>8269</v>
      </c>
      <c r="O3746">
        <f>ROUND(E3746/D3746*100,0)</f>
        <v>5</v>
      </c>
      <c r="P3746">
        <f>IFERROR(ROUND(E3746/L3746,2),0)</f>
        <v>18.75</v>
      </c>
      <c r="Q3746" s="10" t="s">
        <v>8315</v>
      </c>
      <c r="R3746" t="s">
        <v>8316</v>
      </c>
      <c r="S3746" s="15">
        <f>(((J3746/60)/60)/24)+DATE(1970,1,1)</f>
        <v>41940.967951388891</v>
      </c>
      <c r="T3746" s="16">
        <f>(((I3746/60)/60)/24)+DATE(1970,1,1)</f>
        <v>41952.5</v>
      </c>
      <c r="U3746" s="19">
        <f>YEAR(S:S)</f>
        <v>2014</v>
      </c>
    </row>
    <row r="3747" spans="1:21" ht="48" x14ac:dyDescent="0.2">
      <c r="A3747">
        <v>2905</v>
      </c>
      <c r="B3747" s="3" t="s">
        <v>2905</v>
      </c>
      <c r="C3747" s="3" t="s">
        <v>7015</v>
      </c>
      <c r="D3747" s="6">
        <v>3500</v>
      </c>
      <c r="E3747" s="8">
        <v>622</v>
      </c>
      <c r="F3747" t="s">
        <v>8220</v>
      </c>
      <c r="G3747" t="s">
        <v>8223</v>
      </c>
      <c r="H3747" t="s">
        <v>8245</v>
      </c>
      <c r="I3747">
        <v>1473211313</v>
      </c>
      <c r="J3747">
        <v>1472001713</v>
      </c>
      <c r="K3747" t="b">
        <v>0</v>
      </c>
      <c r="L3747">
        <v>17</v>
      </c>
      <c r="M3747" t="b">
        <v>0</v>
      </c>
      <c r="N3747" t="s">
        <v>8269</v>
      </c>
      <c r="O3747">
        <f>ROUND(E3747/D3747*100,0)</f>
        <v>18</v>
      </c>
      <c r="P3747">
        <f>IFERROR(ROUND(E3747/L3747,2),0)</f>
        <v>36.590000000000003</v>
      </c>
      <c r="Q3747" s="10" t="s">
        <v>8315</v>
      </c>
      <c r="R3747" t="s">
        <v>8316</v>
      </c>
      <c r="S3747" s="15">
        <f>(((J3747/60)/60)/24)+DATE(1970,1,1)</f>
        <v>42606.056863425925</v>
      </c>
      <c r="T3747" s="16">
        <f>(((I3747/60)/60)/24)+DATE(1970,1,1)</f>
        <v>42620.056863425925</v>
      </c>
      <c r="U3747" s="19">
        <f>YEAR(S:S)</f>
        <v>2016</v>
      </c>
    </row>
    <row r="3748" spans="1:21" ht="48" x14ac:dyDescent="0.2">
      <c r="A3748">
        <v>2906</v>
      </c>
      <c r="B3748" s="3" t="s">
        <v>2906</v>
      </c>
      <c r="C3748" s="3" t="s">
        <v>7016</v>
      </c>
      <c r="D3748" s="6">
        <v>6000</v>
      </c>
      <c r="E3748" s="8">
        <v>565</v>
      </c>
      <c r="F3748" t="s">
        <v>8220</v>
      </c>
      <c r="G3748" t="s">
        <v>8223</v>
      </c>
      <c r="H3748" t="s">
        <v>8245</v>
      </c>
      <c r="I3748">
        <v>1438390800</v>
      </c>
      <c r="J3748">
        <v>1436888066</v>
      </c>
      <c r="K3748" t="b">
        <v>0</v>
      </c>
      <c r="L3748">
        <v>7</v>
      </c>
      <c r="M3748" t="b">
        <v>0</v>
      </c>
      <c r="N3748" t="s">
        <v>8269</v>
      </c>
      <c r="O3748">
        <f>ROUND(E3748/D3748*100,0)</f>
        <v>9</v>
      </c>
      <c r="P3748">
        <f>IFERROR(ROUND(E3748/L3748,2),0)</f>
        <v>80.709999999999994</v>
      </c>
      <c r="Q3748" s="10" t="s">
        <v>8315</v>
      </c>
      <c r="R3748" t="s">
        <v>8316</v>
      </c>
      <c r="S3748" s="15">
        <f>(((J3748/60)/60)/24)+DATE(1970,1,1)</f>
        <v>42199.648912037039</v>
      </c>
      <c r="T3748" s="16">
        <f>(((I3748/60)/60)/24)+DATE(1970,1,1)</f>
        <v>42217.041666666672</v>
      </c>
      <c r="U3748" s="19">
        <f>YEAR(S:S)</f>
        <v>2015</v>
      </c>
    </row>
    <row r="3749" spans="1:21" ht="48" x14ac:dyDescent="0.2">
      <c r="A3749">
        <v>2907</v>
      </c>
      <c r="B3749" s="3" t="s">
        <v>2907</v>
      </c>
      <c r="C3749" s="3" t="s">
        <v>7017</v>
      </c>
      <c r="D3749" s="6">
        <v>2500</v>
      </c>
      <c r="E3749" s="8">
        <v>2</v>
      </c>
      <c r="F3749" t="s">
        <v>8220</v>
      </c>
      <c r="G3749" t="s">
        <v>8223</v>
      </c>
      <c r="H3749" t="s">
        <v>8245</v>
      </c>
      <c r="I3749">
        <v>1463259837</v>
      </c>
      <c r="J3749">
        <v>1458075837</v>
      </c>
      <c r="K3749" t="b">
        <v>0</v>
      </c>
      <c r="L3749">
        <v>2</v>
      </c>
      <c r="M3749" t="b">
        <v>0</v>
      </c>
      <c r="N3749" t="s">
        <v>8269</v>
      </c>
      <c r="O3749">
        <f>ROUND(E3749/D3749*100,0)</f>
        <v>0</v>
      </c>
      <c r="P3749">
        <f>IFERROR(ROUND(E3749/L3749,2),0)</f>
        <v>1</v>
      </c>
      <c r="Q3749" s="10" t="s">
        <v>8315</v>
      </c>
      <c r="R3749" t="s">
        <v>8316</v>
      </c>
      <c r="S3749" s="15">
        <f>(((J3749/60)/60)/24)+DATE(1970,1,1)</f>
        <v>42444.877743055549</v>
      </c>
      <c r="T3749" s="16">
        <f>(((I3749/60)/60)/24)+DATE(1970,1,1)</f>
        <v>42504.877743055549</v>
      </c>
      <c r="U3749" s="19">
        <f>YEAR(S:S)</f>
        <v>2016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6">
        <f>(((I3750/60)/60)/24)+DATE(1970,1,1)</f>
        <v>42416.249305555553</v>
      </c>
      <c r="U3750" s="19">
        <f>YEAR(S:S)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6">
        <f>(((I3751/60)/60)/24)+DATE(1970,1,1)</f>
        <v>42489.165972222225</v>
      </c>
      <c r="U3751" s="19">
        <f>YEAR(S:S)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6">
        <f>(((I3752/60)/60)/24)+DATE(1970,1,1)</f>
        <v>42045.332638888889</v>
      </c>
      <c r="U3752" s="19">
        <f>YEAR(S:S)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6">
        <f>(((I3753/60)/60)/24)+DATE(1970,1,1)</f>
        <v>42462.993900462956</v>
      </c>
      <c r="U3753" s="19">
        <f>YEAR(S:S)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6">
        <f>(((I3754/60)/60)/24)+DATE(1970,1,1)</f>
        <v>42659.875</v>
      </c>
      <c r="U3754" s="19">
        <f>YEAR(S:S)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6">
        <f>(((I3755/60)/60)/24)+DATE(1970,1,1)</f>
        <v>42158</v>
      </c>
      <c r="U3755" s="19">
        <f>YEAR(S:S)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6">
        <f>(((I3756/60)/60)/24)+DATE(1970,1,1)</f>
        <v>41846.207638888889</v>
      </c>
      <c r="U3756" s="19">
        <f>YEAR(S:S)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6">
        <f>(((I3757/60)/60)/24)+DATE(1970,1,1)</f>
        <v>42475.866979166662</v>
      </c>
      <c r="U3757" s="19">
        <f>YEAR(S:S)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6">
        <f>(((I3758/60)/60)/24)+DATE(1970,1,1)</f>
        <v>41801.814791666664</v>
      </c>
      <c r="U3758" s="19">
        <f>YEAR(S:S)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6">
        <f>(((I3759/60)/60)/24)+DATE(1970,1,1)</f>
        <v>41974.850868055553</v>
      </c>
      <c r="U3759" s="19">
        <f>YEAR(S:S)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6">
        <f>(((I3760/60)/60)/24)+DATE(1970,1,1)</f>
        <v>41778.208333333336</v>
      </c>
      <c r="U3760" s="19">
        <f>YEAR(S:S)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6">
        <f>(((I3761/60)/60)/24)+DATE(1970,1,1)</f>
        <v>42242.108252314814</v>
      </c>
      <c r="U3761" s="19">
        <f>YEAR(S:S)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6">
        <f>(((I3762/60)/60)/24)+DATE(1970,1,1)</f>
        <v>41764.525300925925</v>
      </c>
      <c r="U3762" s="19">
        <f>YEAR(S:S)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6">
        <f>(((I3763/60)/60)/24)+DATE(1970,1,1)</f>
        <v>42226.958333333328</v>
      </c>
      <c r="U3763" s="19">
        <f>YEAR(S:S)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6">
        <f>(((I3764/60)/60)/24)+DATE(1970,1,1)</f>
        <v>42218.813530092593</v>
      </c>
      <c r="U3764" s="19">
        <f>YEAR(S:S)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6">
        <f>(((I3765/60)/60)/24)+DATE(1970,1,1)</f>
        <v>42095.708634259259</v>
      </c>
      <c r="U3765" s="19">
        <f>YEAR(S:S)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6">
        <f>(((I3766/60)/60)/24)+DATE(1970,1,1)</f>
        <v>42519.024999999994</v>
      </c>
      <c r="U3766" s="19">
        <f>YEAR(S:S)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6">
        <f>(((I3767/60)/60)/24)+DATE(1970,1,1)</f>
        <v>41850.776412037041</v>
      </c>
      <c r="U3767" s="19">
        <f>YEAR(S:S)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6">
        <f>(((I3768/60)/60)/24)+DATE(1970,1,1)</f>
        <v>41823.167187500003</v>
      </c>
      <c r="U3768" s="19">
        <f>YEAR(S:S)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6">
        <f>(((I3769/60)/60)/24)+DATE(1970,1,1)</f>
        <v>42064.207638888889</v>
      </c>
      <c r="U3769" s="19">
        <f>YEAR(S:S)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6">
        <f>(((I3770/60)/60)/24)+DATE(1970,1,1)</f>
        <v>41802.727893518517</v>
      </c>
      <c r="U3770" s="19">
        <f>YEAR(S:S)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6">
        <f>(((I3771/60)/60)/24)+DATE(1970,1,1)</f>
        <v>42475.598136574074</v>
      </c>
      <c r="U3771" s="19">
        <f>YEAR(S:S)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6">
        <f>(((I3772/60)/60)/24)+DATE(1970,1,1)</f>
        <v>42168.930671296301</v>
      </c>
      <c r="U3772" s="19">
        <f>YEAR(S:S)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6">
        <f>(((I3773/60)/60)/24)+DATE(1970,1,1)</f>
        <v>42508</v>
      </c>
      <c r="U3773" s="19">
        <f>YEAR(S:S)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6">
        <f>(((I3774/60)/60)/24)+DATE(1970,1,1)</f>
        <v>42703.25</v>
      </c>
      <c r="U3774" s="19">
        <f>YEAR(S:S)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6">
        <f>(((I3775/60)/60)/24)+DATE(1970,1,1)</f>
        <v>42689.088888888888</v>
      </c>
      <c r="U3775" s="19">
        <f>YEAR(S:S)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6">
        <f>(((I3776/60)/60)/24)+DATE(1970,1,1)</f>
        <v>42103.792303240742</v>
      </c>
      <c r="U3776" s="19">
        <f>YEAR(S:S)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6">
        <f>(((I3777/60)/60)/24)+DATE(1970,1,1)</f>
        <v>42103.166666666672</v>
      </c>
      <c r="U3777" s="19">
        <f>YEAR(S:S)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6">
        <f>(((I3778/60)/60)/24)+DATE(1970,1,1)</f>
        <v>41852.041666666664</v>
      </c>
      <c r="U3778" s="19">
        <f>YEAR(S:S)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6">
        <f>(((I3779/60)/60)/24)+DATE(1970,1,1)</f>
        <v>41909.166666666664</v>
      </c>
      <c r="U3779" s="19">
        <f>YEAR(S:S)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6">
        <f>(((I3780/60)/60)/24)+DATE(1970,1,1)</f>
        <v>42049.819212962961</v>
      </c>
      <c r="U3780" s="19">
        <f>YEAR(S:S)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6">
        <f>(((I3781/60)/60)/24)+DATE(1970,1,1)</f>
        <v>42455.693750000006</v>
      </c>
      <c r="U3781" s="19">
        <f>YEAR(S:S)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6">
        <f>(((I3782/60)/60)/24)+DATE(1970,1,1)</f>
        <v>42198.837499999994</v>
      </c>
      <c r="U3782" s="19">
        <f>YEAR(S:S)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6">
        <f>(((I3783/60)/60)/24)+DATE(1970,1,1)</f>
        <v>41890.882928240739</v>
      </c>
      <c r="U3783" s="19">
        <f>YEAR(S:S)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6">
        <f>(((I3784/60)/60)/24)+DATE(1970,1,1)</f>
        <v>42575.958333333328</v>
      </c>
      <c r="U3784" s="19">
        <f>YEAR(S:S)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6">
        <f>(((I3785/60)/60)/24)+DATE(1970,1,1)</f>
        <v>42444.666666666672</v>
      </c>
      <c r="U3785" s="19">
        <f>YEAR(S:S)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6">
        <f>(((I3786/60)/60)/24)+DATE(1970,1,1)</f>
        <v>42561.980694444443</v>
      </c>
      <c r="U3786" s="19">
        <f>YEAR(S:S)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6">
        <f>(((I3787/60)/60)/24)+DATE(1970,1,1)</f>
        <v>42584.418749999997</v>
      </c>
      <c r="U3787" s="19">
        <f>YEAR(S:S)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6">
        <f>(((I3788/60)/60)/24)+DATE(1970,1,1)</f>
        <v>42517.037905092591</v>
      </c>
      <c r="U3788" s="19">
        <f>YEAR(S:S)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6">
        <f>(((I3789/60)/60)/24)+DATE(1970,1,1)</f>
        <v>42196.165972222225</v>
      </c>
      <c r="U3789" s="19">
        <f>YEAR(S:S)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6">
        <f>(((I3790/60)/60)/24)+DATE(1970,1,1)</f>
        <v>42361.679166666669</v>
      </c>
      <c r="U3790" s="19">
        <f>YEAR(S:S)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6">
        <f>(((I3791/60)/60)/24)+DATE(1970,1,1)</f>
        <v>42170.798819444448</v>
      </c>
      <c r="U3791" s="19">
        <f>YEAR(S:S)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6">
        <f>(((I3792/60)/60)/24)+DATE(1970,1,1)</f>
        <v>42696.708599537036</v>
      </c>
      <c r="U3792" s="19">
        <f>YEAR(S:S)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6">
        <f>(((I3793/60)/60)/24)+DATE(1970,1,1)</f>
        <v>41826.692037037035</v>
      </c>
      <c r="U3793" s="19">
        <f>YEAR(S:S)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6">
        <f>(((I3794/60)/60)/24)+DATE(1970,1,1)</f>
        <v>42200.447013888886</v>
      </c>
      <c r="U3794" s="19">
        <f>YEAR(S:S)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6">
        <f>(((I3795/60)/60)/24)+DATE(1970,1,1)</f>
        <v>41989.938993055555</v>
      </c>
      <c r="U3795" s="19">
        <f>YEAR(S:S)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6">
        <f>(((I3796/60)/60)/24)+DATE(1970,1,1)</f>
        <v>42162.58048611111</v>
      </c>
      <c r="U3796" s="19">
        <f>YEAR(S:S)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6">
        <f>(((I3797/60)/60)/24)+DATE(1970,1,1)</f>
        <v>42244.9375</v>
      </c>
      <c r="U3797" s="19">
        <f>YEAR(S:S)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6">
        <f>(((I3798/60)/60)/24)+DATE(1970,1,1)</f>
        <v>42749.029583333337</v>
      </c>
      <c r="U3798" s="19">
        <f>YEAR(S:S)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6">
        <f>(((I3799/60)/60)/24)+DATE(1970,1,1)</f>
        <v>42114.881539351853</v>
      </c>
      <c r="U3799" s="19">
        <f>YEAR(S:S)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6">
        <f>(((I3800/60)/60)/24)+DATE(1970,1,1)</f>
        <v>41861.722777777781</v>
      </c>
      <c r="U3800" s="19">
        <f>YEAR(S:S)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6">
        <f>(((I3801/60)/60)/24)+DATE(1970,1,1)</f>
        <v>42440.93105324074</v>
      </c>
      <c r="U3801" s="19">
        <f>YEAR(S:S)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6">
        <f>(((I3802/60)/60)/24)+DATE(1970,1,1)</f>
        <v>42015.207638888889</v>
      </c>
      <c r="U3802" s="19">
        <f>YEAR(S:S)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6">
        <f>(((I3803/60)/60)/24)+DATE(1970,1,1)</f>
        <v>42006.676111111112</v>
      </c>
      <c r="U3803" s="19">
        <f>YEAR(S:S)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6">
        <f>(((I3804/60)/60)/24)+DATE(1970,1,1)</f>
        <v>42299.126226851848</v>
      </c>
      <c r="U3804" s="19">
        <f>YEAR(S:S)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6">
        <f>(((I3805/60)/60)/24)+DATE(1970,1,1)</f>
        <v>42433.971851851849</v>
      </c>
      <c r="U3805" s="19">
        <f>YEAR(S:S)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6">
        <f>(((I3806/60)/60)/24)+DATE(1970,1,1)</f>
        <v>42582.291666666672</v>
      </c>
      <c r="U3806" s="19">
        <f>YEAR(S:S)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6">
        <f>(((I3807/60)/60)/24)+DATE(1970,1,1)</f>
        <v>41909.887037037035</v>
      </c>
      <c r="U3807" s="19">
        <f>YEAR(S:S)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6">
        <f>(((I3808/60)/60)/24)+DATE(1970,1,1)</f>
        <v>41819.259039351848</v>
      </c>
      <c r="U3808" s="19">
        <f>YEAR(S:S)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6">
        <f>(((I3809/60)/60)/24)+DATE(1970,1,1)</f>
        <v>42097.909016203703</v>
      </c>
      <c r="U3809" s="19">
        <f>YEAR(S:S)</f>
        <v>2015</v>
      </c>
    </row>
    <row r="3810" spans="1:21" ht="64" x14ac:dyDescent="0.2">
      <c r="A3810">
        <v>2908</v>
      </c>
      <c r="B3810" s="3" t="s">
        <v>2908</v>
      </c>
      <c r="C3810" s="3" t="s">
        <v>7018</v>
      </c>
      <c r="D3810" s="6">
        <v>9600</v>
      </c>
      <c r="E3810" s="8">
        <v>264</v>
      </c>
      <c r="F3810" t="s">
        <v>8220</v>
      </c>
      <c r="G3810" t="s">
        <v>8223</v>
      </c>
      <c r="H3810" t="s">
        <v>8245</v>
      </c>
      <c r="I3810">
        <v>1465407219</v>
      </c>
      <c r="J3810">
        <v>1462815219</v>
      </c>
      <c r="K3810" t="b">
        <v>0</v>
      </c>
      <c r="L3810">
        <v>5</v>
      </c>
      <c r="M3810" t="b">
        <v>0</v>
      </c>
      <c r="N3810" t="s">
        <v>8269</v>
      </c>
      <c r="O3810">
        <f>ROUND(E3810/D3810*100,0)</f>
        <v>3</v>
      </c>
      <c r="P3810">
        <f>IFERROR(ROUND(E3810/L3810,2),0)</f>
        <v>52.8</v>
      </c>
      <c r="Q3810" s="10" t="s">
        <v>8315</v>
      </c>
      <c r="R3810" t="s">
        <v>8316</v>
      </c>
      <c r="S3810" s="15">
        <f>(((J3810/60)/60)/24)+DATE(1970,1,1)</f>
        <v>42499.731701388882</v>
      </c>
      <c r="T3810" s="16">
        <f>(((I3810/60)/60)/24)+DATE(1970,1,1)</f>
        <v>42529.731701388882</v>
      </c>
      <c r="U3810" s="19">
        <f>YEAR(S:S)</f>
        <v>2016</v>
      </c>
    </row>
    <row r="3811" spans="1:21" ht="48" x14ac:dyDescent="0.2">
      <c r="A3811">
        <v>2909</v>
      </c>
      <c r="B3811" s="3" t="s">
        <v>2909</v>
      </c>
      <c r="C3811" s="3" t="s">
        <v>7019</v>
      </c>
      <c r="D3811" s="6">
        <v>180000</v>
      </c>
      <c r="E3811" s="8">
        <v>20</v>
      </c>
      <c r="F3811" t="s">
        <v>8220</v>
      </c>
      <c r="G3811" t="s">
        <v>8223</v>
      </c>
      <c r="H3811" t="s">
        <v>8245</v>
      </c>
      <c r="I3811">
        <v>1416944760</v>
      </c>
      <c r="J3811">
        <v>1413527001</v>
      </c>
      <c r="K3811" t="b">
        <v>0</v>
      </c>
      <c r="L3811">
        <v>1</v>
      </c>
      <c r="M3811" t="b">
        <v>0</v>
      </c>
      <c r="N3811" t="s">
        <v>8269</v>
      </c>
      <c r="O3811">
        <f>ROUND(E3811/D3811*100,0)</f>
        <v>0</v>
      </c>
      <c r="P3811">
        <f>IFERROR(ROUND(E3811/L3811,2),0)</f>
        <v>20</v>
      </c>
      <c r="Q3811" s="10" t="s">
        <v>8315</v>
      </c>
      <c r="R3811" t="s">
        <v>8316</v>
      </c>
      <c r="S3811" s="15">
        <f>(((J3811/60)/60)/24)+DATE(1970,1,1)</f>
        <v>41929.266215277778</v>
      </c>
      <c r="T3811" s="16">
        <f>(((I3811/60)/60)/24)+DATE(1970,1,1)</f>
        <v>41968.823611111111</v>
      </c>
      <c r="U3811" s="19">
        <f>YEAR(S:S)</f>
        <v>2014</v>
      </c>
    </row>
    <row r="3812" spans="1:21" ht="48" x14ac:dyDescent="0.2">
      <c r="A3812">
        <v>2910</v>
      </c>
      <c r="B3812" s="3" t="s">
        <v>2910</v>
      </c>
      <c r="C3812" s="3" t="s">
        <v>7020</v>
      </c>
      <c r="D3812" s="6">
        <v>30000</v>
      </c>
      <c r="E3812" s="8">
        <v>1</v>
      </c>
      <c r="F3812" t="s">
        <v>8220</v>
      </c>
      <c r="G3812" t="s">
        <v>8224</v>
      </c>
      <c r="H3812" t="s">
        <v>8246</v>
      </c>
      <c r="I3812">
        <v>1434139887</v>
      </c>
      <c r="J3812">
        <v>1428955887</v>
      </c>
      <c r="K3812" t="b">
        <v>0</v>
      </c>
      <c r="L3812">
        <v>1</v>
      </c>
      <c r="M3812" t="b">
        <v>0</v>
      </c>
      <c r="N3812" t="s">
        <v>8269</v>
      </c>
      <c r="O3812">
        <f>ROUND(E3812/D3812*100,0)</f>
        <v>0</v>
      </c>
      <c r="P3812">
        <f>IFERROR(ROUND(E3812/L3812,2),0)</f>
        <v>1</v>
      </c>
      <c r="Q3812" s="10" t="s">
        <v>8315</v>
      </c>
      <c r="R3812" t="s">
        <v>8316</v>
      </c>
      <c r="S3812" s="15">
        <f>(((J3812/60)/60)/24)+DATE(1970,1,1)</f>
        <v>42107.841284722221</v>
      </c>
      <c r="T3812" s="16">
        <f>(((I3812/60)/60)/24)+DATE(1970,1,1)</f>
        <v>42167.841284722221</v>
      </c>
      <c r="U3812" s="19">
        <f>YEAR(S:S)</f>
        <v>2015</v>
      </c>
    </row>
    <row r="3813" spans="1:21" ht="48" x14ac:dyDescent="0.2">
      <c r="A3813">
        <v>2911</v>
      </c>
      <c r="B3813" s="3" t="s">
        <v>2911</v>
      </c>
      <c r="C3813" s="3" t="s">
        <v>7021</v>
      </c>
      <c r="D3813" s="6">
        <v>1800</v>
      </c>
      <c r="E3813" s="8">
        <v>657</v>
      </c>
      <c r="F3813" t="s">
        <v>8220</v>
      </c>
      <c r="G3813" t="s">
        <v>8223</v>
      </c>
      <c r="H3813" t="s">
        <v>8245</v>
      </c>
      <c r="I3813">
        <v>1435429626</v>
      </c>
      <c r="J3813">
        <v>1431973626</v>
      </c>
      <c r="K3813" t="b">
        <v>0</v>
      </c>
      <c r="L3813">
        <v>14</v>
      </c>
      <c r="M3813" t="b">
        <v>0</v>
      </c>
      <c r="N3813" t="s">
        <v>8269</v>
      </c>
      <c r="O3813">
        <f>ROUND(E3813/D3813*100,0)</f>
        <v>37</v>
      </c>
      <c r="P3813">
        <f>IFERROR(ROUND(E3813/L3813,2),0)</f>
        <v>46.93</v>
      </c>
      <c r="Q3813" s="10" t="s">
        <v>8315</v>
      </c>
      <c r="R3813" t="s">
        <v>8316</v>
      </c>
      <c r="S3813" s="15">
        <f>(((J3813/60)/60)/24)+DATE(1970,1,1)</f>
        <v>42142.768819444449</v>
      </c>
      <c r="T3813" s="16">
        <f>(((I3813/60)/60)/24)+DATE(1970,1,1)</f>
        <v>42182.768819444449</v>
      </c>
      <c r="U3813" s="19">
        <f>YEAR(S:S)</f>
        <v>2015</v>
      </c>
    </row>
    <row r="3814" spans="1:21" ht="48" x14ac:dyDescent="0.2">
      <c r="A3814">
        <v>2912</v>
      </c>
      <c r="B3814" s="3" t="s">
        <v>2912</v>
      </c>
      <c r="C3814" s="3" t="s">
        <v>7022</v>
      </c>
      <c r="D3814" s="6">
        <v>14440</v>
      </c>
      <c r="E3814" s="8">
        <v>2030</v>
      </c>
      <c r="F3814" t="s">
        <v>8220</v>
      </c>
      <c r="G3814" t="s">
        <v>8223</v>
      </c>
      <c r="H3814" t="s">
        <v>8245</v>
      </c>
      <c r="I3814">
        <v>1452827374</v>
      </c>
      <c r="J3814">
        <v>1450235374</v>
      </c>
      <c r="K3814" t="b">
        <v>0</v>
      </c>
      <c r="L3814">
        <v>26</v>
      </c>
      <c r="M3814" t="b">
        <v>0</v>
      </c>
      <c r="N3814" t="s">
        <v>8269</v>
      </c>
      <c r="O3814">
        <f>ROUND(E3814/D3814*100,0)</f>
        <v>14</v>
      </c>
      <c r="P3814">
        <f>IFERROR(ROUND(E3814/L3814,2),0)</f>
        <v>78.08</v>
      </c>
      <c r="Q3814" s="10" t="s">
        <v>8315</v>
      </c>
      <c r="R3814" t="s">
        <v>8316</v>
      </c>
      <c r="S3814" s="15">
        <f>(((J3814/60)/60)/24)+DATE(1970,1,1)</f>
        <v>42354.131643518514</v>
      </c>
      <c r="T3814" s="16">
        <f>(((I3814/60)/60)/24)+DATE(1970,1,1)</f>
        <v>42384.131643518514</v>
      </c>
      <c r="U3814" s="19">
        <f>YEAR(S:S)</f>
        <v>2015</v>
      </c>
    </row>
    <row r="3815" spans="1:21" ht="48" x14ac:dyDescent="0.2">
      <c r="A3815">
        <v>2913</v>
      </c>
      <c r="B3815" s="3" t="s">
        <v>2913</v>
      </c>
      <c r="C3815" s="3" t="s">
        <v>7023</v>
      </c>
      <c r="D3815" s="6">
        <v>10000</v>
      </c>
      <c r="E3815" s="8">
        <v>2</v>
      </c>
      <c r="F3815" t="s">
        <v>8220</v>
      </c>
      <c r="G3815" t="s">
        <v>8223</v>
      </c>
      <c r="H3815" t="s">
        <v>8245</v>
      </c>
      <c r="I3815">
        <v>1410041339</v>
      </c>
      <c r="J3815">
        <v>1404857339</v>
      </c>
      <c r="K3815" t="b">
        <v>0</v>
      </c>
      <c r="L3815">
        <v>2</v>
      </c>
      <c r="M3815" t="b">
        <v>0</v>
      </c>
      <c r="N3815" t="s">
        <v>8269</v>
      </c>
      <c r="O3815">
        <f>ROUND(E3815/D3815*100,0)</f>
        <v>0</v>
      </c>
      <c r="P3815">
        <f>IFERROR(ROUND(E3815/L3815,2),0)</f>
        <v>1</v>
      </c>
      <c r="Q3815" s="10" t="s">
        <v>8315</v>
      </c>
      <c r="R3815" t="s">
        <v>8316</v>
      </c>
      <c r="S3815" s="15">
        <f>(((J3815/60)/60)/24)+DATE(1970,1,1)</f>
        <v>41828.922905092593</v>
      </c>
      <c r="T3815" s="16">
        <f>(((I3815/60)/60)/24)+DATE(1970,1,1)</f>
        <v>41888.922905092593</v>
      </c>
      <c r="U3815" s="19">
        <f>YEAR(S:S)</f>
        <v>2014</v>
      </c>
    </row>
    <row r="3816" spans="1:21" ht="32" x14ac:dyDescent="0.2">
      <c r="A3816">
        <v>2914</v>
      </c>
      <c r="B3816" s="3" t="s">
        <v>2914</v>
      </c>
      <c r="C3816" s="3" t="s">
        <v>7024</v>
      </c>
      <c r="D3816" s="6">
        <v>25000</v>
      </c>
      <c r="E3816" s="8">
        <v>1</v>
      </c>
      <c r="F3816" t="s">
        <v>8220</v>
      </c>
      <c r="G3816" t="s">
        <v>8224</v>
      </c>
      <c r="H3816" t="s">
        <v>8246</v>
      </c>
      <c r="I3816">
        <v>1426365994</v>
      </c>
      <c r="J3816">
        <v>1421185594</v>
      </c>
      <c r="K3816" t="b">
        <v>0</v>
      </c>
      <c r="L3816">
        <v>1</v>
      </c>
      <c r="M3816" t="b">
        <v>0</v>
      </c>
      <c r="N3816" t="s">
        <v>8269</v>
      </c>
      <c r="O3816">
        <f>ROUND(E3816/D3816*100,0)</f>
        <v>0</v>
      </c>
      <c r="P3816">
        <f>IFERROR(ROUND(E3816/L3816,2),0)</f>
        <v>1</v>
      </c>
      <c r="Q3816" s="10" t="s">
        <v>8315</v>
      </c>
      <c r="R3816" t="s">
        <v>8316</v>
      </c>
      <c r="S3816" s="15">
        <f>(((J3816/60)/60)/24)+DATE(1970,1,1)</f>
        <v>42017.907337962963</v>
      </c>
      <c r="T3816" s="16">
        <f>(((I3816/60)/60)/24)+DATE(1970,1,1)</f>
        <v>42077.865671296298</v>
      </c>
      <c r="U3816" s="19">
        <f>YEAR(S:S)</f>
        <v>2015</v>
      </c>
    </row>
    <row r="3817" spans="1:21" ht="48" x14ac:dyDescent="0.2">
      <c r="A3817">
        <v>2915</v>
      </c>
      <c r="B3817" s="3" t="s">
        <v>2915</v>
      </c>
      <c r="C3817" s="3" t="s">
        <v>7025</v>
      </c>
      <c r="D3817" s="6">
        <v>1000</v>
      </c>
      <c r="E3817" s="8">
        <v>611</v>
      </c>
      <c r="F3817" t="s">
        <v>8220</v>
      </c>
      <c r="G3817" t="s">
        <v>8224</v>
      </c>
      <c r="H3817" t="s">
        <v>8246</v>
      </c>
      <c r="I3817">
        <v>1458117190</v>
      </c>
      <c r="J3817">
        <v>1455528790</v>
      </c>
      <c r="K3817" t="b">
        <v>0</v>
      </c>
      <c r="L3817">
        <v>3</v>
      </c>
      <c r="M3817" t="b">
        <v>0</v>
      </c>
      <c r="N3817" t="s">
        <v>8269</v>
      </c>
      <c r="O3817">
        <f>ROUND(E3817/D3817*100,0)</f>
        <v>61</v>
      </c>
      <c r="P3817">
        <f>IFERROR(ROUND(E3817/L3817,2),0)</f>
        <v>203.67</v>
      </c>
      <c r="Q3817" s="10" t="s">
        <v>8315</v>
      </c>
      <c r="R3817" t="s">
        <v>8316</v>
      </c>
      <c r="S3817" s="15">
        <f>(((J3817/60)/60)/24)+DATE(1970,1,1)</f>
        <v>42415.398032407407</v>
      </c>
      <c r="T3817" s="16">
        <f>(((I3817/60)/60)/24)+DATE(1970,1,1)</f>
        <v>42445.356365740736</v>
      </c>
      <c r="U3817" s="19">
        <f>YEAR(S:S)</f>
        <v>2016</v>
      </c>
    </row>
    <row r="3818" spans="1:21" ht="32" x14ac:dyDescent="0.2">
      <c r="A3818">
        <v>2916</v>
      </c>
      <c r="B3818" s="3" t="s">
        <v>2916</v>
      </c>
      <c r="C3818" s="3" t="s">
        <v>7026</v>
      </c>
      <c r="D3818" s="6">
        <v>1850</v>
      </c>
      <c r="E3818" s="8">
        <v>145</v>
      </c>
      <c r="F3818" t="s">
        <v>8220</v>
      </c>
      <c r="G3818" t="s">
        <v>8224</v>
      </c>
      <c r="H3818" t="s">
        <v>8246</v>
      </c>
      <c r="I3818">
        <v>1400498789</v>
      </c>
      <c r="J3818">
        <v>1398511589</v>
      </c>
      <c r="K3818" t="b">
        <v>0</v>
      </c>
      <c r="L3818">
        <v>7</v>
      </c>
      <c r="M3818" t="b">
        <v>0</v>
      </c>
      <c r="N3818" t="s">
        <v>8269</v>
      </c>
      <c r="O3818">
        <f>ROUND(E3818/D3818*100,0)</f>
        <v>8</v>
      </c>
      <c r="P3818">
        <f>IFERROR(ROUND(E3818/L3818,2),0)</f>
        <v>20.71</v>
      </c>
      <c r="Q3818" s="10" t="s">
        <v>8315</v>
      </c>
      <c r="R3818" t="s">
        <v>8316</v>
      </c>
      <c r="S3818" s="15">
        <f>(((J3818/60)/60)/24)+DATE(1970,1,1)</f>
        <v>41755.476724537039</v>
      </c>
      <c r="T3818" s="16">
        <f>(((I3818/60)/60)/24)+DATE(1970,1,1)</f>
        <v>41778.476724537039</v>
      </c>
      <c r="U3818" s="19">
        <f>YEAR(S:S)</f>
        <v>2014</v>
      </c>
    </row>
    <row r="3819" spans="1:21" ht="48" x14ac:dyDescent="0.2">
      <c r="A3819">
        <v>2917</v>
      </c>
      <c r="B3819" s="3" t="s">
        <v>2917</v>
      </c>
      <c r="C3819" s="3" t="s">
        <v>7027</v>
      </c>
      <c r="D3819" s="6">
        <v>2000</v>
      </c>
      <c r="E3819" s="8">
        <v>437</v>
      </c>
      <c r="F3819" t="s">
        <v>8220</v>
      </c>
      <c r="G3819" t="s">
        <v>8223</v>
      </c>
      <c r="H3819" t="s">
        <v>8245</v>
      </c>
      <c r="I3819">
        <v>1442381847</v>
      </c>
      <c r="J3819">
        <v>1440826647</v>
      </c>
      <c r="K3819" t="b">
        <v>0</v>
      </c>
      <c r="L3819">
        <v>9</v>
      </c>
      <c r="M3819" t="b">
        <v>0</v>
      </c>
      <c r="N3819" t="s">
        <v>8269</v>
      </c>
      <c r="O3819">
        <f>ROUND(E3819/D3819*100,0)</f>
        <v>22</v>
      </c>
      <c r="P3819">
        <f>IFERROR(ROUND(E3819/L3819,2),0)</f>
        <v>48.56</v>
      </c>
      <c r="Q3819" s="10" t="s">
        <v>8315</v>
      </c>
      <c r="R3819" t="s">
        <v>8316</v>
      </c>
      <c r="S3819" s="15">
        <f>(((J3819/60)/60)/24)+DATE(1970,1,1)</f>
        <v>42245.234340277777</v>
      </c>
      <c r="T3819" s="16">
        <f>(((I3819/60)/60)/24)+DATE(1970,1,1)</f>
        <v>42263.234340277777</v>
      </c>
      <c r="U3819" s="19">
        <f>YEAR(S:S)</f>
        <v>2015</v>
      </c>
    </row>
    <row r="3820" spans="1:21" ht="48" x14ac:dyDescent="0.2">
      <c r="A3820">
        <v>2918</v>
      </c>
      <c r="B3820" s="3" t="s">
        <v>2918</v>
      </c>
      <c r="C3820" s="3" t="s">
        <v>7028</v>
      </c>
      <c r="D3820" s="6">
        <v>5000</v>
      </c>
      <c r="E3820" s="8">
        <v>1362</v>
      </c>
      <c r="F3820" t="s">
        <v>8220</v>
      </c>
      <c r="G3820" t="s">
        <v>8223</v>
      </c>
      <c r="H3820" t="s">
        <v>8245</v>
      </c>
      <c r="I3820">
        <v>1446131207</v>
      </c>
      <c r="J3820">
        <v>1443712007</v>
      </c>
      <c r="K3820" t="b">
        <v>0</v>
      </c>
      <c r="L3820">
        <v>20</v>
      </c>
      <c r="M3820" t="b">
        <v>0</v>
      </c>
      <c r="N3820" t="s">
        <v>8269</v>
      </c>
      <c r="O3820">
        <f>ROUND(E3820/D3820*100,0)</f>
        <v>27</v>
      </c>
      <c r="P3820">
        <f>IFERROR(ROUND(E3820/L3820,2),0)</f>
        <v>68.099999999999994</v>
      </c>
      <c r="Q3820" s="10" t="s">
        <v>8315</v>
      </c>
      <c r="R3820" t="s">
        <v>8316</v>
      </c>
      <c r="S3820" s="15">
        <f>(((J3820/60)/60)/24)+DATE(1970,1,1)</f>
        <v>42278.629710648151</v>
      </c>
      <c r="T3820" s="16">
        <f>(((I3820/60)/60)/24)+DATE(1970,1,1)</f>
        <v>42306.629710648151</v>
      </c>
      <c r="U3820" s="19">
        <f>YEAR(S:S)</f>
        <v>2015</v>
      </c>
    </row>
    <row r="3821" spans="1:21" ht="48" x14ac:dyDescent="0.2">
      <c r="A3821">
        <v>2919</v>
      </c>
      <c r="B3821" s="3" t="s">
        <v>2919</v>
      </c>
      <c r="C3821" s="3" t="s">
        <v>7029</v>
      </c>
      <c r="D3821" s="6">
        <v>600</v>
      </c>
      <c r="E3821" s="8">
        <v>51</v>
      </c>
      <c r="F3821" t="s">
        <v>8220</v>
      </c>
      <c r="G3821" t="s">
        <v>8223</v>
      </c>
      <c r="H3821" t="s">
        <v>8245</v>
      </c>
      <c r="I3821">
        <v>1407250329</v>
      </c>
      <c r="J3821">
        <v>1404658329</v>
      </c>
      <c r="K3821" t="b">
        <v>0</v>
      </c>
      <c r="L3821">
        <v>6</v>
      </c>
      <c r="M3821" t="b">
        <v>0</v>
      </c>
      <c r="N3821" t="s">
        <v>8269</v>
      </c>
      <c r="O3821">
        <f>ROUND(E3821/D3821*100,0)</f>
        <v>9</v>
      </c>
      <c r="P3821">
        <f>IFERROR(ROUND(E3821/L3821,2),0)</f>
        <v>8.5</v>
      </c>
      <c r="Q3821" s="10" t="s">
        <v>8315</v>
      </c>
      <c r="R3821" t="s">
        <v>8316</v>
      </c>
      <c r="S3821" s="15">
        <f>(((J3821/60)/60)/24)+DATE(1970,1,1)</f>
        <v>41826.61954861111</v>
      </c>
      <c r="T3821" s="16">
        <f>(((I3821/60)/60)/24)+DATE(1970,1,1)</f>
        <v>41856.61954861111</v>
      </c>
      <c r="U3821" s="19">
        <f>YEAR(S:S)</f>
        <v>2014</v>
      </c>
    </row>
    <row r="3822" spans="1:21" ht="48" x14ac:dyDescent="0.2">
      <c r="A3822">
        <v>2920</v>
      </c>
      <c r="B3822" s="3" t="s">
        <v>2920</v>
      </c>
      <c r="C3822" s="3" t="s">
        <v>7030</v>
      </c>
      <c r="D3822" s="6">
        <v>2500</v>
      </c>
      <c r="E3822" s="8">
        <v>671</v>
      </c>
      <c r="F3822" t="s">
        <v>8220</v>
      </c>
      <c r="G3822" t="s">
        <v>8228</v>
      </c>
      <c r="H3822" t="s">
        <v>8250</v>
      </c>
      <c r="I3822">
        <v>1427306470</v>
      </c>
      <c r="J3822">
        <v>1424718070</v>
      </c>
      <c r="K3822" t="b">
        <v>0</v>
      </c>
      <c r="L3822">
        <v>13</v>
      </c>
      <c r="M3822" t="b">
        <v>0</v>
      </c>
      <c r="N3822" t="s">
        <v>8269</v>
      </c>
      <c r="O3822">
        <f>ROUND(E3822/D3822*100,0)</f>
        <v>27</v>
      </c>
      <c r="P3822">
        <f>IFERROR(ROUND(E3822/L3822,2),0)</f>
        <v>51.62</v>
      </c>
      <c r="Q3822" s="10" t="s">
        <v>8315</v>
      </c>
      <c r="R3822" t="s">
        <v>8316</v>
      </c>
      <c r="S3822" s="15">
        <f>(((J3822/60)/60)/24)+DATE(1970,1,1)</f>
        <v>42058.792476851857</v>
      </c>
      <c r="T3822" s="16">
        <f>(((I3822/60)/60)/24)+DATE(1970,1,1)</f>
        <v>42088.750810185185</v>
      </c>
      <c r="U3822" s="19">
        <f>YEAR(S:S)</f>
        <v>2015</v>
      </c>
    </row>
    <row r="3823" spans="1:21" ht="32" x14ac:dyDescent="0.2">
      <c r="A3823">
        <v>3728</v>
      </c>
      <c r="B3823" s="3" t="s">
        <v>3725</v>
      </c>
      <c r="C3823" s="3" t="s">
        <v>7838</v>
      </c>
      <c r="D3823" s="6">
        <v>20000</v>
      </c>
      <c r="E3823" s="8">
        <v>1862</v>
      </c>
      <c r="F3823" t="s">
        <v>8220</v>
      </c>
      <c r="G3823" t="s">
        <v>8223</v>
      </c>
      <c r="H3823" t="s">
        <v>8245</v>
      </c>
      <c r="I3823">
        <v>1439957176</v>
      </c>
      <c r="J3823">
        <v>1437365176</v>
      </c>
      <c r="K3823" t="b">
        <v>0</v>
      </c>
      <c r="L3823">
        <v>31</v>
      </c>
      <c r="M3823" t="b">
        <v>0</v>
      </c>
      <c r="N3823" t="s">
        <v>8269</v>
      </c>
      <c r="O3823">
        <f>ROUND(E3823/D3823*100,0)</f>
        <v>9</v>
      </c>
      <c r="P3823">
        <f>IFERROR(ROUND(E3823/L3823,2),0)</f>
        <v>60.06</v>
      </c>
      <c r="Q3823" s="10" t="s">
        <v>8315</v>
      </c>
      <c r="R3823" t="s">
        <v>8316</v>
      </c>
      <c r="S3823" s="15">
        <f>(((J3823/60)/60)/24)+DATE(1970,1,1)</f>
        <v>42205.171018518522</v>
      </c>
      <c r="T3823" s="16">
        <f>(((I3823/60)/60)/24)+DATE(1970,1,1)</f>
        <v>42235.171018518522</v>
      </c>
      <c r="U3823" s="19">
        <f>YEAR(S:S)</f>
        <v>2015</v>
      </c>
    </row>
    <row r="3824" spans="1:21" ht="48" x14ac:dyDescent="0.2">
      <c r="A3824">
        <v>3729</v>
      </c>
      <c r="B3824" s="3" t="s">
        <v>3726</v>
      </c>
      <c r="C3824" s="3" t="s">
        <v>7839</v>
      </c>
      <c r="D3824" s="6">
        <v>5000</v>
      </c>
      <c r="E3824" s="8">
        <v>362</v>
      </c>
      <c r="F3824" t="s">
        <v>8220</v>
      </c>
      <c r="G3824" t="s">
        <v>8223</v>
      </c>
      <c r="H3824" t="s">
        <v>8245</v>
      </c>
      <c r="I3824">
        <v>1427082912</v>
      </c>
      <c r="J3824">
        <v>1423198512</v>
      </c>
      <c r="K3824" t="b">
        <v>0</v>
      </c>
      <c r="L3824">
        <v>5</v>
      </c>
      <c r="M3824" t="b">
        <v>0</v>
      </c>
      <c r="N3824" t="s">
        <v>8269</v>
      </c>
      <c r="O3824">
        <f>ROUND(E3824/D3824*100,0)</f>
        <v>7</v>
      </c>
      <c r="P3824">
        <f>IFERROR(ROUND(E3824/L3824,2),0)</f>
        <v>72.400000000000006</v>
      </c>
      <c r="Q3824" s="10" t="s">
        <v>8315</v>
      </c>
      <c r="R3824" t="s">
        <v>8316</v>
      </c>
      <c r="S3824" s="15">
        <f>(((J3824/60)/60)/24)+DATE(1970,1,1)</f>
        <v>42041.205000000002</v>
      </c>
      <c r="T3824" s="16">
        <f>(((I3824/60)/60)/24)+DATE(1970,1,1)</f>
        <v>42086.16333333333</v>
      </c>
      <c r="U3824" s="19">
        <f>YEAR(S:S)</f>
        <v>2015</v>
      </c>
    </row>
    <row r="3825" spans="1:21" ht="48" x14ac:dyDescent="0.2">
      <c r="A3825">
        <v>3730</v>
      </c>
      <c r="B3825" s="3" t="s">
        <v>3727</v>
      </c>
      <c r="C3825" s="3" t="s">
        <v>7840</v>
      </c>
      <c r="D3825" s="6">
        <v>1000</v>
      </c>
      <c r="E3825" s="8">
        <v>100</v>
      </c>
      <c r="F3825" t="s">
        <v>8220</v>
      </c>
      <c r="G3825" t="s">
        <v>8223</v>
      </c>
      <c r="H3825" t="s">
        <v>8245</v>
      </c>
      <c r="I3825">
        <v>1439828159</v>
      </c>
      <c r="J3825">
        <v>1437236159</v>
      </c>
      <c r="K3825" t="b">
        <v>0</v>
      </c>
      <c r="L3825">
        <v>1</v>
      </c>
      <c r="M3825" t="b">
        <v>0</v>
      </c>
      <c r="N3825" t="s">
        <v>8269</v>
      </c>
      <c r="O3825">
        <f>ROUND(E3825/D3825*100,0)</f>
        <v>10</v>
      </c>
      <c r="P3825">
        <f>IFERROR(ROUND(E3825/L3825,2),0)</f>
        <v>100</v>
      </c>
      <c r="Q3825" s="10" t="s">
        <v>8315</v>
      </c>
      <c r="R3825" t="s">
        <v>8316</v>
      </c>
      <c r="S3825" s="15">
        <f>(((J3825/60)/60)/24)+DATE(1970,1,1)</f>
        <v>42203.677766203706</v>
      </c>
      <c r="T3825" s="16">
        <f>(((I3825/60)/60)/24)+DATE(1970,1,1)</f>
        <v>42233.677766203706</v>
      </c>
      <c r="U3825" s="19">
        <f>YEAR(S:S)</f>
        <v>2015</v>
      </c>
    </row>
    <row r="3826" spans="1:21" ht="48" x14ac:dyDescent="0.2">
      <c r="A3826">
        <v>3731</v>
      </c>
      <c r="B3826" s="3" t="s">
        <v>3728</v>
      </c>
      <c r="C3826" s="3" t="s">
        <v>7841</v>
      </c>
      <c r="D3826" s="6">
        <v>5500</v>
      </c>
      <c r="E3826" s="8">
        <v>620</v>
      </c>
      <c r="F3826" t="s">
        <v>8220</v>
      </c>
      <c r="G3826" t="s">
        <v>8223</v>
      </c>
      <c r="H3826" t="s">
        <v>8245</v>
      </c>
      <c r="I3826">
        <v>1420860180</v>
      </c>
      <c r="J3826">
        <v>1418234646</v>
      </c>
      <c r="K3826" t="b">
        <v>0</v>
      </c>
      <c r="L3826">
        <v>12</v>
      </c>
      <c r="M3826" t="b">
        <v>0</v>
      </c>
      <c r="N3826" t="s">
        <v>8269</v>
      </c>
      <c r="O3826">
        <f>ROUND(E3826/D3826*100,0)</f>
        <v>11</v>
      </c>
      <c r="P3826">
        <f>IFERROR(ROUND(E3826/L3826,2),0)</f>
        <v>51.67</v>
      </c>
      <c r="Q3826" s="10" t="s">
        <v>8315</v>
      </c>
      <c r="R3826" t="s">
        <v>8316</v>
      </c>
      <c r="S3826" s="15">
        <f>(((J3826/60)/60)/24)+DATE(1970,1,1)</f>
        <v>41983.752847222218</v>
      </c>
      <c r="T3826" s="16">
        <f>(((I3826/60)/60)/24)+DATE(1970,1,1)</f>
        <v>42014.140972222223</v>
      </c>
      <c r="U3826" s="19">
        <f>YEAR(S:S)</f>
        <v>2014</v>
      </c>
    </row>
    <row r="3827" spans="1:21" ht="32" x14ac:dyDescent="0.2">
      <c r="A3827">
        <v>3732</v>
      </c>
      <c r="B3827" s="3" t="s">
        <v>3729</v>
      </c>
      <c r="C3827" s="3" t="s">
        <v>7842</v>
      </c>
      <c r="D3827" s="6">
        <v>850</v>
      </c>
      <c r="E3827" s="8">
        <v>131</v>
      </c>
      <c r="F3827" t="s">
        <v>8220</v>
      </c>
      <c r="G3827" t="s">
        <v>8232</v>
      </c>
      <c r="H3827" t="s">
        <v>8248</v>
      </c>
      <c r="I3827">
        <v>1422100800</v>
      </c>
      <c r="J3827">
        <v>1416932133</v>
      </c>
      <c r="K3827" t="b">
        <v>0</v>
      </c>
      <c r="L3827">
        <v>4</v>
      </c>
      <c r="M3827" t="b">
        <v>0</v>
      </c>
      <c r="N3827" t="s">
        <v>8269</v>
      </c>
      <c r="O3827">
        <f>ROUND(E3827/D3827*100,0)</f>
        <v>15</v>
      </c>
      <c r="P3827">
        <f>IFERROR(ROUND(E3827/L3827,2),0)</f>
        <v>32.75</v>
      </c>
      <c r="Q3827" s="10" t="s">
        <v>8315</v>
      </c>
      <c r="R3827" t="s">
        <v>8316</v>
      </c>
      <c r="S3827" s="15">
        <f>(((J3827/60)/60)/24)+DATE(1970,1,1)</f>
        <v>41968.677465277782</v>
      </c>
      <c r="T3827" s="16">
        <f>(((I3827/60)/60)/24)+DATE(1970,1,1)</f>
        <v>42028.5</v>
      </c>
      <c r="U3827" s="19">
        <f>YEAR(S:S)</f>
        <v>2014</v>
      </c>
    </row>
    <row r="3828" spans="1:21" ht="48" x14ac:dyDescent="0.2">
      <c r="A3828">
        <v>3733</v>
      </c>
      <c r="B3828" s="3" t="s">
        <v>3730</v>
      </c>
      <c r="C3828" s="3" t="s">
        <v>7843</v>
      </c>
      <c r="D3828" s="6">
        <v>1500</v>
      </c>
      <c r="E3828" s="8">
        <v>0</v>
      </c>
      <c r="F3828" t="s">
        <v>8220</v>
      </c>
      <c r="G3828" t="s">
        <v>8223</v>
      </c>
      <c r="H3828" t="s">
        <v>8245</v>
      </c>
      <c r="I3828">
        <v>1429396200</v>
      </c>
      <c r="J3828">
        <v>1428539708</v>
      </c>
      <c r="K3828" t="b">
        <v>0</v>
      </c>
      <c r="L3828">
        <v>0</v>
      </c>
      <c r="M3828" t="b">
        <v>0</v>
      </c>
      <c r="N3828" t="s">
        <v>8269</v>
      </c>
      <c r="O3828">
        <f>ROUND(E3828/D3828*100,0)</f>
        <v>0</v>
      </c>
      <c r="P3828">
        <f>IFERROR(ROUND(E3828/L3828,2),0)</f>
        <v>0</v>
      </c>
      <c r="Q3828" s="10" t="s">
        <v>8315</v>
      </c>
      <c r="R3828" t="s">
        <v>8316</v>
      </c>
      <c r="S3828" s="15">
        <f>(((J3828/60)/60)/24)+DATE(1970,1,1)</f>
        <v>42103.024398148147</v>
      </c>
      <c r="T3828" s="16">
        <f>(((I3828/60)/60)/24)+DATE(1970,1,1)</f>
        <v>42112.9375</v>
      </c>
      <c r="U3828" s="19">
        <f>YEAR(S:S)</f>
        <v>2015</v>
      </c>
    </row>
    <row r="3829" spans="1:21" ht="48" x14ac:dyDescent="0.2">
      <c r="A3829">
        <v>3734</v>
      </c>
      <c r="B3829" s="3" t="s">
        <v>3731</v>
      </c>
      <c r="C3829" s="3" t="s">
        <v>7844</v>
      </c>
      <c r="D3829" s="6">
        <v>1500</v>
      </c>
      <c r="E3829" s="8">
        <v>427</v>
      </c>
      <c r="F3829" t="s">
        <v>8220</v>
      </c>
      <c r="G3829" t="s">
        <v>8223</v>
      </c>
      <c r="H3829" t="s">
        <v>8245</v>
      </c>
      <c r="I3829">
        <v>1432589896</v>
      </c>
      <c r="J3829">
        <v>1427405896</v>
      </c>
      <c r="K3829" t="b">
        <v>0</v>
      </c>
      <c r="L3829">
        <v>7</v>
      </c>
      <c r="M3829" t="b">
        <v>0</v>
      </c>
      <c r="N3829" t="s">
        <v>8269</v>
      </c>
      <c r="O3829">
        <f>ROUND(E3829/D3829*100,0)</f>
        <v>28</v>
      </c>
      <c r="P3829">
        <f>IFERROR(ROUND(E3829/L3829,2),0)</f>
        <v>61</v>
      </c>
      <c r="Q3829" s="10" t="s">
        <v>8315</v>
      </c>
      <c r="R3829" t="s">
        <v>8316</v>
      </c>
      <c r="S3829" s="15">
        <f>(((J3829/60)/60)/24)+DATE(1970,1,1)</f>
        <v>42089.901574074072</v>
      </c>
      <c r="T3829" s="16">
        <f>(((I3829/60)/60)/24)+DATE(1970,1,1)</f>
        <v>42149.901574074072</v>
      </c>
      <c r="U3829" s="19">
        <f>YEAR(S:S)</f>
        <v>2015</v>
      </c>
    </row>
    <row r="3830" spans="1:21" ht="32" x14ac:dyDescent="0.2">
      <c r="A3830">
        <v>3735</v>
      </c>
      <c r="B3830" s="3" t="s">
        <v>3732</v>
      </c>
      <c r="C3830" s="3" t="s">
        <v>7845</v>
      </c>
      <c r="D3830" s="6">
        <v>150</v>
      </c>
      <c r="E3830" s="8">
        <v>20</v>
      </c>
      <c r="F3830" t="s">
        <v>8220</v>
      </c>
      <c r="G3830" t="s">
        <v>8224</v>
      </c>
      <c r="H3830" t="s">
        <v>8246</v>
      </c>
      <c r="I3830">
        <v>1432831089</v>
      </c>
      <c r="J3830">
        <v>1430239089</v>
      </c>
      <c r="K3830" t="b">
        <v>0</v>
      </c>
      <c r="L3830">
        <v>2</v>
      </c>
      <c r="M3830" t="b">
        <v>0</v>
      </c>
      <c r="N3830" t="s">
        <v>8269</v>
      </c>
      <c r="O3830">
        <f>ROUND(E3830/D3830*100,0)</f>
        <v>13</v>
      </c>
      <c r="P3830">
        <f>IFERROR(ROUND(E3830/L3830,2),0)</f>
        <v>10</v>
      </c>
      <c r="Q3830" s="10" t="s">
        <v>8315</v>
      </c>
      <c r="R3830" t="s">
        <v>8316</v>
      </c>
      <c r="S3830" s="15">
        <f>(((J3830/60)/60)/24)+DATE(1970,1,1)</f>
        <v>42122.693159722221</v>
      </c>
      <c r="T3830" s="16">
        <f>(((I3830/60)/60)/24)+DATE(1970,1,1)</f>
        <v>42152.693159722221</v>
      </c>
      <c r="U3830" s="19">
        <f>YEAR(S:S)</f>
        <v>2015</v>
      </c>
    </row>
    <row r="3831" spans="1:21" ht="48" x14ac:dyDescent="0.2">
      <c r="A3831">
        <v>3736</v>
      </c>
      <c r="B3831" s="3" t="s">
        <v>3733</v>
      </c>
      <c r="C3831" s="3" t="s">
        <v>7846</v>
      </c>
      <c r="D3831" s="6">
        <v>1500</v>
      </c>
      <c r="E3831" s="8">
        <v>10</v>
      </c>
      <c r="F3831" t="s">
        <v>8220</v>
      </c>
      <c r="G3831" t="s">
        <v>8224</v>
      </c>
      <c r="H3831" t="s">
        <v>8246</v>
      </c>
      <c r="I3831">
        <v>1427133600</v>
      </c>
      <c r="J3831">
        <v>1423847093</v>
      </c>
      <c r="K3831" t="b">
        <v>0</v>
      </c>
      <c r="L3831">
        <v>1</v>
      </c>
      <c r="M3831" t="b">
        <v>0</v>
      </c>
      <c r="N3831" t="s">
        <v>8269</v>
      </c>
      <c r="O3831">
        <f>ROUND(E3831/D3831*100,0)</f>
        <v>1</v>
      </c>
      <c r="P3831">
        <f>IFERROR(ROUND(E3831/L3831,2),0)</f>
        <v>10</v>
      </c>
      <c r="Q3831" s="10" t="s">
        <v>8315</v>
      </c>
      <c r="R3831" t="s">
        <v>8316</v>
      </c>
      <c r="S3831" s="15">
        <f>(((J3831/60)/60)/24)+DATE(1970,1,1)</f>
        <v>42048.711724537032</v>
      </c>
      <c r="T3831" s="16">
        <f>(((I3831/60)/60)/24)+DATE(1970,1,1)</f>
        <v>42086.75</v>
      </c>
      <c r="U3831" s="19">
        <f>YEAR(S:S)</f>
        <v>2015</v>
      </c>
    </row>
    <row r="3832" spans="1:21" ht="32" x14ac:dyDescent="0.2">
      <c r="A3832">
        <v>3737</v>
      </c>
      <c r="B3832" s="3" t="s">
        <v>3734</v>
      </c>
      <c r="C3832" s="3" t="s">
        <v>7847</v>
      </c>
      <c r="D3832" s="6">
        <v>700</v>
      </c>
      <c r="E3832" s="8">
        <v>150</v>
      </c>
      <c r="F3832" t="s">
        <v>8220</v>
      </c>
      <c r="G3832" t="s">
        <v>8223</v>
      </c>
      <c r="H3832" t="s">
        <v>8245</v>
      </c>
      <c r="I3832">
        <v>1447311540</v>
      </c>
      <c r="J3832">
        <v>1445358903</v>
      </c>
      <c r="K3832" t="b">
        <v>0</v>
      </c>
      <c r="L3832">
        <v>4</v>
      </c>
      <c r="M3832" t="b">
        <v>0</v>
      </c>
      <c r="N3832" t="s">
        <v>8269</v>
      </c>
      <c r="O3832">
        <f>ROUND(E3832/D3832*100,0)</f>
        <v>21</v>
      </c>
      <c r="P3832">
        <f>IFERROR(ROUND(E3832/L3832,2),0)</f>
        <v>37.5</v>
      </c>
      <c r="Q3832" s="10" t="s">
        <v>8315</v>
      </c>
      <c r="R3832" t="s">
        <v>8316</v>
      </c>
      <c r="S3832" s="15">
        <f>(((J3832/60)/60)/24)+DATE(1970,1,1)</f>
        <v>42297.691006944442</v>
      </c>
      <c r="T3832" s="16">
        <f>(((I3832/60)/60)/24)+DATE(1970,1,1)</f>
        <v>42320.290972222225</v>
      </c>
      <c r="U3832" s="19">
        <f>YEAR(S:S)</f>
        <v>2015</v>
      </c>
    </row>
    <row r="3833" spans="1:21" ht="32" x14ac:dyDescent="0.2">
      <c r="A3833">
        <v>3738</v>
      </c>
      <c r="B3833" s="3" t="s">
        <v>3735</v>
      </c>
      <c r="C3833" s="3" t="s">
        <v>7848</v>
      </c>
      <c r="D3833" s="6">
        <v>1500</v>
      </c>
      <c r="E3833" s="8">
        <v>270</v>
      </c>
      <c r="F3833" t="s">
        <v>8220</v>
      </c>
      <c r="G3833" t="s">
        <v>8224</v>
      </c>
      <c r="H3833" t="s">
        <v>8246</v>
      </c>
      <c r="I3833">
        <v>1405461600</v>
      </c>
      <c r="J3833">
        <v>1403562705</v>
      </c>
      <c r="K3833" t="b">
        <v>0</v>
      </c>
      <c r="L3833">
        <v>6</v>
      </c>
      <c r="M3833" t="b">
        <v>0</v>
      </c>
      <c r="N3833" t="s">
        <v>8269</v>
      </c>
      <c r="O3833">
        <f>ROUND(E3833/D3833*100,0)</f>
        <v>18</v>
      </c>
      <c r="P3833">
        <f>IFERROR(ROUND(E3833/L3833,2),0)</f>
        <v>45</v>
      </c>
      <c r="Q3833" s="10" t="s">
        <v>8315</v>
      </c>
      <c r="R3833" t="s">
        <v>8316</v>
      </c>
      <c r="S3833" s="15">
        <f>(((J3833/60)/60)/24)+DATE(1970,1,1)</f>
        <v>41813.938715277778</v>
      </c>
      <c r="T3833" s="16">
        <f>(((I3833/60)/60)/24)+DATE(1970,1,1)</f>
        <v>41835.916666666664</v>
      </c>
      <c r="U3833" s="19">
        <f>YEAR(S:S)</f>
        <v>2014</v>
      </c>
    </row>
    <row r="3834" spans="1:21" ht="48" x14ac:dyDescent="0.2">
      <c r="A3834">
        <v>3739</v>
      </c>
      <c r="B3834" s="3" t="s">
        <v>3736</v>
      </c>
      <c r="C3834" s="3" t="s">
        <v>7849</v>
      </c>
      <c r="D3834" s="6">
        <v>4000</v>
      </c>
      <c r="E3834" s="8">
        <v>805</v>
      </c>
      <c r="F3834" t="s">
        <v>8220</v>
      </c>
      <c r="G3834" t="s">
        <v>8224</v>
      </c>
      <c r="H3834" t="s">
        <v>8246</v>
      </c>
      <c r="I3834">
        <v>1468752468</v>
      </c>
      <c r="J3834">
        <v>1467024468</v>
      </c>
      <c r="K3834" t="b">
        <v>0</v>
      </c>
      <c r="L3834">
        <v>8</v>
      </c>
      <c r="M3834" t="b">
        <v>0</v>
      </c>
      <c r="N3834" t="s">
        <v>8269</v>
      </c>
      <c r="O3834">
        <f>ROUND(E3834/D3834*100,0)</f>
        <v>20</v>
      </c>
      <c r="P3834">
        <f>IFERROR(ROUND(E3834/L3834,2),0)</f>
        <v>100.63</v>
      </c>
      <c r="Q3834" s="10" t="s">
        <v>8315</v>
      </c>
      <c r="R3834" t="s">
        <v>8316</v>
      </c>
      <c r="S3834" s="15">
        <f>(((J3834/60)/60)/24)+DATE(1970,1,1)</f>
        <v>42548.449861111112</v>
      </c>
      <c r="T3834" s="16">
        <f>(((I3834/60)/60)/24)+DATE(1970,1,1)</f>
        <v>42568.449861111112</v>
      </c>
      <c r="U3834" s="19">
        <f>YEAR(S:S)</f>
        <v>2016</v>
      </c>
    </row>
    <row r="3835" spans="1:21" ht="48" x14ac:dyDescent="0.2">
      <c r="A3835">
        <v>3740</v>
      </c>
      <c r="B3835" s="3" t="s">
        <v>3737</v>
      </c>
      <c r="C3835" s="3" t="s">
        <v>7850</v>
      </c>
      <c r="D3835" s="6">
        <v>2000</v>
      </c>
      <c r="E3835" s="8">
        <v>358</v>
      </c>
      <c r="F3835" t="s">
        <v>8220</v>
      </c>
      <c r="G3835" t="s">
        <v>8223</v>
      </c>
      <c r="H3835" t="s">
        <v>8245</v>
      </c>
      <c r="I3835">
        <v>1407808438</v>
      </c>
      <c r="J3835">
        <v>1405217355</v>
      </c>
      <c r="K3835" t="b">
        <v>0</v>
      </c>
      <c r="L3835">
        <v>14</v>
      </c>
      <c r="M3835" t="b">
        <v>0</v>
      </c>
      <c r="N3835" t="s">
        <v>8269</v>
      </c>
      <c r="O3835">
        <f>ROUND(E3835/D3835*100,0)</f>
        <v>18</v>
      </c>
      <c r="P3835">
        <f>IFERROR(ROUND(E3835/L3835,2),0)</f>
        <v>25.57</v>
      </c>
      <c r="Q3835" s="10" t="s">
        <v>8315</v>
      </c>
      <c r="R3835" t="s">
        <v>8316</v>
      </c>
      <c r="S3835" s="15">
        <f>(((J3835/60)/60)/24)+DATE(1970,1,1)</f>
        <v>41833.089756944442</v>
      </c>
      <c r="T3835" s="16">
        <f>(((I3835/60)/60)/24)+DATE(1970,1,1)</f>
        <v>41863.079143518517</v>
      </c>
      <c r="U3835" s="19">
        <f>YEAR(S:S)</f>
        <v>2014</v>
      </c>
    </row>
    <row r="3836" spans="1:21" ht="48" x14ac:dyDescent="0.2">
      <c r="A3836">
        <v>3741</v>
      </c>
      <c r="B3836" s="3" t="s">
        <v>3738</v>
      </c>
      <c r="C3836" s="3" t="s">
        <v>7851</v>
      </c>
      <c r="D3836" s="6">
        <v>20000</v>
      </c>
      <c r="E3836" s="8">
        <v>0</v>
      </c>
      <c r="F3836" t="s">
        <v>8220</v>
      </c>
      <c r="G3836" t="s">
        <v>8223</v>
      </c>
      <c r="H3836" t="s">
        <v>8245</v>
      </c>
      <c r="I3836">
        <v>1450389950</v>
      </c>
      <c r="J3836">
        <v>1447797950</v>
      </c>
      <c r="K3836" t="b">
        <v>0</v>
      </c>
      <c r="L3836">
        <v>0</v>
      </c>
      <c r="M3836" t="b">
        <v>0</v>
      </c>
      <c r="N3836" t="s">
        <v>8269</v>
      </c>
      <c r="O3836">
        <f>ROUND(E3836/D3836*100,0)</f>
        <v>0</v>
      </c>
      <c r="P3836">
        <f>IFERROR(ROUND(E3836/L3836,2),0)</f>
        <v>0</v>
      </c>
      <c r="Q3836" s="10" t="s">
        <v>8315</v>
      </c>
      <c r="R3836" t="s">
        <v>8316</v>
      </c>
      <c r="S3836" s="15">
        <f>(((J3836/60)/60)/24)+DATE(1970,1,1)</f>
        <v>42325.920717592591</v>
      </c>
      <c r="T3836" s="16">
        <f>(((I3836/60)/60)/24)+DATE(1970,1,1)</f>
        <v>42355.920717592591</v>
      </c>
      <c r="U3836" s="19">
        <f>YEAR(S:S)</f>
        <v>2015</v>
      </c>
    </row>
    <row r="3837" spans="1:21" ht="48" x14ac:dyDescent="0.2">
      <c r="A3837">
        <v>3742</v>
      </c>
      <c r="B3837" s="3" t="s">
        <v>3739</v>
      </c>
      <c r="C3837" s="3" t="s">
        <v>7852</v>
      </c>
      <c r="D3837" s="6">
        <v>5000</v>
      </c>
      <c r="E3837" s="8">
        <v>100</v>
      </c>
      <c r="F3837" t="s">
        <v>8220</v>
      </c>
      <c r="G3837" t="s">
        <v>8223</v>
      </c>
      <c r="H3837" t="s">
        <v>8245</v>
      </c>
      <c r="I3837">
        <v>1409980144</v>
      </c>
      <c r="J3837">
        <v>1407388144</v>
      </c>
      <c r="K3837" t="b">
        <v>0</v>
      </c>
      <c r="L3837">
        <v>4</v>
      </c>
      <c r="M3837" t="b">
        <v>0</v>
      </c>
      <c r="N3837" t="s">
        <v>8269</v>
      </c>
      <c r="O3837">
        <f>ROUND(E3837/D3837*100,0)</f>
        <v>2</v>
      </c>
      <c r="P3837">
        <f>IFERROR(ROUND(E3837/L3837,2),0)</f>
        <v>25</v>
      </c>
      <c r="Q3837" s="10" t="s">
        <v>8315</v>
      </c>
      <c r="R3837" t="s">
        <v>8316</v>
      </c>
      <c r="S3837" s="15">
        <f>(((J3837/60)/60)/24)+DATE(1970,1,1)</f>
        <v>41858.214629629627</v>
      </c>
      <c r="T3837" s="16">
        <f>(((I3837/60)/60)/24)+DATE(1970,1,1)</f>
        <v>41888.214629629627</v>
      </c>
      <c r="U3837" s="19">
        <f>YEAR(S:S)</f>
        <v>2014</v>
      </c>
    </row>
    <row r="3838" spans="1:21" ht="32" x14ac:dyDescent="0.2">
      <c r="A3838">
        <v>3743</v>
      </c>
      <c r="B3838" s="3" t="s">
        <v>3740</v>
      </c>
      <c r="C3838" s="3" t="s">
        <v>7853</v>
      </c>
      <c r="D3838" s="6">
        <v>2200</v>
      </c>
      <c r="E3838" s="8">
        <v>0</v>
      </c>
      <c r="F3838" t="s">
        <v>8220</v>
      </c>
      <c r="G3838" t="s">
        <v>8223</v>
      </c>
      <c r="H3838" t="s">
        <v>8245</v>
      </c>
      <c r="I3838">
        <v>1404406964</v>
      </c>
      <c r="J3838">
        <v>1401814964</v>
      </c>
      <c r="K3838" t="b">
        <v>0</v>
      </c>
      <c r="L3838">
        <v>0</v>
      </c>
      <c r="M3838" t="b">
        <v>0</v>
      </c>
      <c r="N3838" t="s">
        <v>8269</v>
      </c>
      <c r="O3838">
        <f>ROUND(E3838/D3838*100,0)</f>
        <v>0</v>
      </c>
      <c r="P3838">
        <f>IFERROR(ROUND(E3838/L3838,2),0)</f>
        <v>0</v>
      </c>
      <c r="Q3838" s="10" t="s">
        <v>8315</v>
      </c>
      <c r="R3838" t="s">
        <v>8316</v>
      </c>
      <c r="S3838" s="15">
        <f>(((J3838/60)/60)/24)+DATE(1970,1,1)</f>
        <v>41793.710231481484</v>
      </c>
      <c r="T3838" s="16">
        <f>(((I3838/60)/60)/24)+DATE(1970,1,1)</f>
        <v>41823.710231481484</v>
      </c>
      <c r="U3838" s="19">
        <f>YEAR(S:S)</f>
        <v>2014</v>
      </c>
    </row>
    <row r="3839" spans="1:21" ht="48" x14ac:dyDescent="0.2">
      <c r="A3839">
        <v>3744</v>
      </c>
      <c r="B3839" s="3" t="s">
        <v>3741</v>
      </c>
      <c r="C3839" s="3" t="s">
        <v>7854</v>
      </c>
      <c r="D3839" s="6">
        <v>1200</v>
      </c>
      <c r="E3839" s="8">
        <v>0</v>
      </c>
      <c r="F3839" t="s">
        <v>8220</v>
      </c>
      <c r="G3839" t="s">
        <v>8223</v>
      </c>
      <c r="H3839" t="s">
        <v>8245</v>
      </c>
      <c r="I3839">
        <v>1404532740</v>
      </c>
      <c r="J3839">
        <v>1401823952</v>
      </c>
      <c r="K3839" t="b">
        <v>0</v>
      </c>
      <c r="L3839">
        <v>0</v>
      </c>
      <c r="M3839" t="b">
        <v>0</v>
      </c>
      <c r="N3839" t="s">
        <v>8269</v>
      </c>
      <c r="O3839">
        <f>ROUND(E3839/D3839*100,0)</f>
        <v>0</v>
      </c>
      <c r="P3839">
        <f>IFERROR(ROUND(E3839/L3839,2),0)</f>
        <v>0</v>
      </c>
      <c r="Q3839" s="10" t="s">
        <v>8315</v>
      </c>
      <c r="R3839" t="s">
        <v>8316</v>
      </c>
      <c r="S3839" s="15">
        <f>(((J3839/60)/60)/24)+DATE(1970,1,1)</f>
        <v>41793.814259259263</v>
      </c>
      <c r="T3839" s="16">
        <f>(((I3839/60)/60)/24)+DATE(1970,1,1)</f>
        <v>41825.165972222225</v>
      </c>
      <c r="U3839" s="19">
        <f>YEAR(S:S)</f>
        <v>2014</v>
      </c>
    </row>
    <row r="3840" spans="1:21" ht="48" x14ac:dyDescent="0.2">
      <c r="A3840">
        <v>3745</v>
      </c>
      <c r="B3840" s="3" t="s">
        <v>3742</v>
      </c>
      <c r="C3840" s="3" t="s">
        <v>7855</v>
      </c>
      <c r="D3840" s="6">
        <v>100</v>
      </c>
      <c r="E3840" s="8">
        <v>10</v>
      </c>
      <c r="F3840" t="s">
        <v>8220</v>
      </c>
      <c r="G3840" t="s">
        <v>8223</v>
      </c>
      <c r="H3840" t="s">
        <v>8245</v>
      </c>
      <c r="I3840">
        <v>1407689102</v>
      </c>
      <c r="J3840">
        <v>1405097102</v>
      </c>
      <c r="K3840" t="b">
        <v>0</v>
      </c>
      <c r="L3840">
        <v>1</v>
      </c>
      <c r="M3840" t="b">
        <v>0</v>
      </c>
      <c r="N3840" t="s">
        <v>8269</v>
      </c>
      <c r="O3840">
        <f>ROUND(E3840/D3840*100,0)</f>
        <v>10</v>
      </c>
      <c r="P3840">
        <f>IFERROR(ROUND(E3840/L3840,2),0)</f>
        <v>10</v>
      </c>
      <c r="Q3840" s="10" t="s">
        <v>8315</v>
      </c>
      <c r="R3840" t="s">
        <v>8316</v>
      </c>
      <c r="S3840" s="15">
        <f>(((J3840/60)/60)/24)+DATE(1970,1,1)</f>
        <v>41831.697939814818</v>
      </c>
      <c r="T3840" s="16">
        <f>(((I3840/60)/60)/24)+DATE(1970,1,1)</f>
        <v>41861.697939814818</v>
      </c>
      <c r="U3840" s="19">
        <f>YEAR(S:S)</f>
        <v>2014</v>
      </c>
    </row>
    <row r="3841" spans="1:21" ht="16" x14ac:dyDescent="0.2">
      <c r="A3841">
        <v>3746</v>
      </c>
      <c r="B3841" s="3" t="s">
        <v>3743</v>
      </c>
      <c r="C3841" s="3" t="s">
        <v>7856</v>
      </c>
      <c r="D3841" s="6">
        <v>8500</v>
      </c>
      <c r="E3841" s="8">
        <v>202</v>
      </c>
      <c r="F3841" t="s">
        <v>8220</v>
      </c>
      <c r="G3841" t="s">
        <v>8223</v>
      </c>
      <c r="H3841" t="s">
        <v>8245</v>
      </c>
      <c r="I3841">
        <v>1475918439</v>
      </c>
      <c r="J3841">
        <v>1473326439</v>
      </c>
      <c r="K3841" t="b">
        <v>0</v>
      </c>
      <c r="L3841">
        <v>1</v>
      </c>
      <c r="M3841" t="b">
        <v>0</v>
      </c>
      <c r="N3841" t="s">
        <v>8269</v>
      </c>
      <c r="O3841">
        <f>ROUND(E3841/D3841*100,0)</f>
        <v>2</v>
      </c>
      <c r="P3841">
        <f>IFERROR(ROUND(E3841/L3841,2),0)</f>
        <v>202</v>
      </c>
      <c r="Q3841" s="10" t="s">
        <v>8315</v>
      </c>
      <c r="R3841" t="s">
        <v>8316</v>
      </c>
      <c r="S3841" s="15">
        <f>(((J3841/60)/60)/24)+DATE(1970,1,1)</f>
        <v>42621.389340277776</v>
      </c>
      <c r="T3841" s="16">
        <f>(((I3841/60)/60)/24)+DATE(1970,1,1)</f>
        <v>42651.389340277776</v>
      </c>
      <c r="U3841" s="19">
        <f>YEAR(S:S)</f>
        <v>2016</v>
      </c>
    </row>
    <row r="3842" spans="1:21" ht="32" x14ac:dyDescent="0.2">
      <c r="A3842">
        <v>3747</v>
      </c>
      <c r="B3842" s="3" t="s">
        <v>3744</v>
      </c>
      <c r="C3842" s="3" t="s">
        <v>7857</v>
      </c>
      <c r="D3842" s="6">
        <v>2500</v>
      </c>
      <c r="E3842" s="8">
        <v>25</v>
      </c>
      <c r="F3842" t="s">
        <v>8220</v>
      </c>
      <c r="G3842" t="s">
        <v>8224</v>
      </c>
      <c r="H3842" t="s">
        <v>8246</v>
      </c>
      <c r="I3842">
        <v>1436137140</v>
      </c>
      <c r="J3842">
        <v>1433833896</v>
      </c>
      <c r="K3842" t="b">
        <v>0</v>
      </c>
      <c r="L3842">
        <v>1</v>
      </c>
      <c r="M3842" t="b">
        <v>0</v>
      </c>
      <c r="N3842" t="s">
        <v>8269</v>
      </c>
      <c r="O3842">
        <f>ROUND(E3842/D3842*100,0)</f>
        <v>1</v>
      </c>
      <c r="P3842">
        <f>IFERROR(ROUND(E3842/L3842,2),0)</f>
        <v>25</v>
      </c>
      <c r="Q3842" s="10" t="s">
        <v>8315</v>
      </c>
      <c r="R3842" t="s">
        <v>8316</v>
      </c>
      <c r="S3842" s="15">
        <f>(((J3842/60)/60)/24)+DATE(1970,1,1)</f>
        <v>42164.299722222218</v>
      </c>
      <c r="T3842" s="16">
        <f>(((I3842/60)/60)/24)+DATE(1970,1,1)</f>
        <v>42190.957638888889</v>
      </c>
      <c r="U3842" s="19">
        <f>YEAR(S:S)</f>
        <v>2015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5">
        <f>(((J3843/60)/60)/24)+DATE(1970,1,1)</f>
        <v>41780.785729166666</v>
      </c>
      <c r="T3843" s="16">
        <f>(((I3843/60)/60)/24)+DATE(1970,1,1)</f>
        <v>41840.785729166666</v>
      </c>
      <c r="U3843" s="19">
        <f>YEAR(S:S)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5">
        <f>(((J3844/60)/60)/24)+DATE(1970,1,1)</f>
        <v>41740.493657407409</v>
      </c>
      <c r="T3844" s="16">
        <f>(((I3844/60)/60)/24)+DATE(1970,1,1)</f>
        <v>41770.493657407409</v>
      </c>
      <c r="U3844" s="19">
        <f>YEAR(S:S)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5">
        <f>(((J3845/60)/60)/24)+DATE(1970,1,1)</f>
        <v>41766.072500000002</v>
      </c>
      <c r="T3845" s="16">
        <f>(((I3845/60)/60)/24)+DATE(1970,1,1)</f>
        <v>41791.072500000002</v>
      </c>
      <c r="U3845" s="19">
        <f>YEAR(S:S)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5">
        <f>(((J3846/60)/60)/24)+DATE(1970,1,1)</f>
        <v>41766.617291666669</v>
      </c>
      <c r="T3846" s="16">
        <f>(((I3846/60)/60)/24)+DATE(1970,1,1)</f>
        <v>41793.290972222225</v>
      </c>
      <c r="U3846" s="19">
        <f>YEAR(S:S)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5">
        <f>(((J3847/60)/60)/24)+DATE(1970,1,1)</f>
        <v>42248.627013888887</v>
      </c>
      <c r="T3847" s="16">
        <f>(((I3847/60)/60)/24)+DATE(1970,1,1)</f>
        <v>42278.627013888887</v>
      </c>
      <c r="U3847" s="19">
        <f>YEAR(S:S)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5">
        <f>(((J3848/60)/60)/24)+DATE(1970,1,1)</f>
        <v>41885.221550925926</v>
      </c>
      <c r="T3848" s="16">
        <f>(((I3848/60)/60)/24)+DATE(1970,1,1)</f>
        <v>41916.290972222225</v>
      </c>
      <c r="U3848" s="19">
        <f>YEAR(S:S)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5">
        <f>(((J3849/60)/60)/24)+DATE(1970,1,1)</f>
        <v>42159.224432870367</v>
      </c>
      <c r="T3849" s="16">
        <f>(((I3849/60)/60)/24)+DATE(1970,1,1)</f>
        <v>42204.224432870367</v>
      </c>
      <c r="U3849" s="19">
        <f>YEAR(S:S)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5">
        <f>(((J3850/60)/60)/24)+DATE(1970,1,1)</f>
        <v>42265.817002314812</v>
      </c>
      <c r="T3850" s="16">
        <f>(((I3850/60)/60)/24)+DATE(1970,1,1)</f>
        <v>42295.817002314812</v>
      </c>
      <c r="U3850" s="19">
        <f>YEAR(S:S)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5">
        <f>(((J3851/60)/60)/24)+DATE(1970,1,1)</f>
        <v>42136.767175925925</v>
      </c>
      <c r="T3851" s="16">
        <f>(((I3851/60)/60)/24)+DATE(1970,1,1)</f>
        <v>42166.767175925925</v>
      </c>
      <c r="U3851" s="19">
        <f>YEAR(S:S)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5">
        <f>(((J3852/60)/60)/24)+DATE(1970,1,1)</f>
        <v>41975.124340277776</v>
      </c>
      <c r="T3852" s="16">
        <f>(((I3852/60)/60)/24)+DATE(1970,1,1)</f>
        <v>42005.124340277776</v>
      </c>
      <c r="U3852" s="19">
        <f>YEAR(S:S)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5">
        <f>(((J3853/60)/60)/24)+DATE(1970,1,1)</f>
        <v>42172.439571759256</v>
      </c>
      <c r="T3853" s="16">
        <f>(((I3853/60)/60)/24)+DATE(1970,1,1)</f>
        <v>42202.439571759256</v>
      </c>
      <c r="U3853" s="19">
        <f>YEAR(S:S)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5">
        <f>(((J3854/60)/60)/24)+DATE(1970,1,1)</f>
        <v>42065.190694444449</v>
      </c>
      <c r="T3854" s="16">
        <f>(((I3854/60)/60)/24)+DATE(1970,1,1)</f>
        <v>42090.149027777778</v>
      </c>
      <c r="U3854" s="19">
        <f>YEAR(S:S)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5">
        <f>(((J3855/60)/60)/24)+DATE(1970,1,1)</f>
        <v>41848.84002314815</v>
      </c>
      <c r="T3855" s="16">
        <f>(((I3855/60)/60)/24)+DATE(1970,1,1)</f>
        <v>41883.84002314815</v>
      </c>
      <c r="U3855" s="19">
        <f>YEAR(S:S)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5">
        <f>(((J3856/60)/60)/24)+DATE(1970,1,1)</f>
        <v>42103.884930555556</v>
      </c>
      <c r="T3856" s="16">
        <f>(((I3856/60)/60)/24)+DATE(1970,1,1)</f>
        <v>42133.884930555556</v>
      </c>
      <c r="U3856" s="19">
        <f>YEAR(S:S)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5">
        <f>(((J3857/60)/60)/24)+DATE(1970,1,1)</f>
        <v>42059.970729166671</v>
      </c>
      <c r="T3857" s="16">
        <f>(((I3857/60)/60)/24)+DATE(1970,1,1)</f>
        <v>42089.929062499999</v>
      </c>
      <c r="U3857" s="19">
        <f>YEAR(S:S)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5">
        <f>(((J3858/60)/60)/24)+DATE(1970,1,1)</f>
        <v>42041.743090277778</v>
      </c>
      <c r="T3858" s="16">
        <f>(((I3858/60)/60)/24)+DATE(1970,1,1)</f>
        <v>42071.701423611114</v>
      </c>
      <c r="U3858" s="19">
        <f>YEAR(S:S)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5">
        <f>(((J3859/60)/60)/24)+DATE(1970,1,1)</f>
        <v>41829.73715277778</v>
      </c>
      <c r="T3859" s="16">
        <f>(((I3859/60)/60)/24)+DATE(1970,1,1)</f>
        <v>41852.716666666667</v>
      </c>
      <c r="U3859" s="19">
        <f>YEAR(S:S)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5">
        <f>(((J3860/60)/60)/24)+DATE(1970,1,1)</f>
        <v>42128.431064814817</v>
      </c>
      <c r="T3860" s="16">
        <f>(((I3860/60)/60)/24)+DATE(1970,1,1)</f>
        <v>42146.875</v>
      </c>
      <c r="U3860" s="19">
        <f>YEAR(S:S)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5">
        <f>(((J3861/60)/60)/24)+DATE(1970,1,1)</f>
        <v>41789.893599537041</v>
      </c>
      <c r="T3861" s="16">
        <f>(((I3861/60)/60)/24)+DATE(1970,1,1)</f>
        <v>41815.875</v>
      </c>
      <c r="U3861" s="19">
        <f>YEAR(S:S)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5">
        <f>(((J3862/60)/60)/24)+DATE(1970,1,1)</f>
        <v>41833.660995370366</v>
      </c>
      <c r="T3862" s="16">
        <f>(((I3862/60)/60)/24)+DATE(1970,1,1)</f>
        <v>41863.660995370366</v>
      </c>
      <c r="U3862" s="19">
        <f>YEAR(S:S)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5">
        <f>(((J3863/60)/60)/24)+DATE(1970,1,1)</f>
        <v>41914.590011574073</v>
      </c>
      <c r="T3863" s="16">
        <f>(((I3863/60)/60)/24)+DATE(1970,1,1)</f>
        <v>41955.907638888893</v>
      </c>
      <c r="U3863" s="19">
        <f>YEAR(S:S)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5">
        <f>(((J3864/60)/60)/24)+DATE(1970,1,1)</f>
        <v>42611.261064814811</v>
      </c>
      <c r="T3864" s="16">
        <f>(((I3864/60)/60)/24)+DATE(1970,1,1)</f>
        <v>42625.707638888889</v>
      </c>
      <c r="U3864" s="19">
        <f>YEAR(S:S)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5">
        <f>(((J3865/60)/60)/24)+DATE(1970,1,1)</f>
        <v>42253.633159722223</v>
      </c>
      <c r="T3865" s="16">
        <f>(((I3865/60)/60)/24)+DATE(1970,1,1)</f>
        <v>42313.674826388888</v>
      </c>
      <c r="U3865" s="19">
        <f>YEAR(S:S)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5">
        <f>(((J3866/60)/60)/24)+DATE(1970,1,1)</f>
        <v>42295.891828703709</v>
      </c>
      <c r="T3866" s="16">
        <f>(((I3866/60)/60)/24)+DATE(1970,1,1)</f>
        <v>42325.933495370366</v>
      </c>
      <c r="U3866" s="19">
        <f>YEAR(S:S)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5">
        <f>(((J3867/60)/60)/24)+DATE(1970,1,1)</f>
        <v>41841.651597222226</v>
      </c>
      <c r="T3867" s="16">
        <f>(((I3867/60)/60)/24)+DATE(1970,1,1)</f>
        <v>41881.229166666664</v>
      </c>
      <c r="U3867" s="19">
        <f>YEAR(S:S)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5">
        <f>(((J3868/60)/60)/24)+DATE(1970,1,1)</f>
        <v>42402.947002314817</v>
      </c>
      <c r="T3868" s="16">
        <f>(((I3868/60)/60)/24)+DATE(1970,1,1)</f>
        <v>42452.145138888889</v>
      </c>
      <c r="U3868" s="19">
        <f>YEAR(S:S)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5">
        <f>(((J3869/60)/60)/24)+DATE(1970,1,1)</f>
        <v>42509.814108796301</v>
      </c>
      <c r="T3869" s="16">
        <f>(((I3869/60)/60)/24)+DATE(1970,1,1)</f>
        <v>42539.814108796301</v>
      </c>
      <c r="U3869" s="19">
        <f>YEAR(S:S)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5">
        <f>(((J3870/60)/60)/24)+DATE(1970,1,1)</f>
        <v>41865.659780092588</v>
      </c>
      <c r="T3870" s="16">
        <f>(((I3870/60)/60)/24)+DATE(1970,1,1)</f>
        <v>41890.659780092588</v>
      </c>
      <c r="U3870" s="19">
        <f>YEAR(S:S)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5">
        <f>(((J3871/60)/60)/24)+DATE(1970,1,1)</f>
        <v>42047.724444444444</v>
      </c>
      <c r="T3871" s="16">
        <f>(((I3871/60)/60)/24)+DATE(1970,1,1)</f>
        <v>42077.132638888885</v>
      </c>
      <c r="U3871" s="19">
        <f>YEAR(S:S)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5">
        <f>(((J3872/60)/60)/24)+DATE(1970,1,1)</f>
        <v>41793.17219907407</v>
      </c>
      <c r="T3872" s="16">
        <f>(((I3872/60)/60)/24)+DATE(1970,1,1)</f>
        <v>41823.17219907407</v>
      </c>
      <c r="U3872" s="19">
        <f>YEAR(S:S)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5">
        <f>(((J3873/60)/60)/24)+DATE(1970,1,1)</f>
        <v>42763.780671296292</v>
      </c>
      <c r="T3873" s="16">
        <f>(((I3873/60)/60)/24)+DATE(1970,1,1)</f>
        <v>42823.739004629635</v>
      </c>
      <c r="U3873" s="19">
        <f>YEAR(S:S)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5">
        <f>(((J3874/60)/60)/24)+DATE(1970,1,1)</f>
        <v>42180.145787037036</v>
      </c>
      <c r="T3874" s="16">
        <f>(((I3874/60)/60)/24)+DATE(1970,1,1)</f>
        <v>42230.145787037036</v>
      </c>
      <c r="U3874" s="19">
        <f>YEAR(S:S)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5">
        <f>(((J3875/60)/60)/24)+DATE(1970,1,1)</f>
        <v>42255.696006944447</v>
      </c>
      <c r="T3875" s="16">
        <f>(((I3875/60)/60)/24)+DATE(1970,1,1)</f>
        <v>42285.696006944447</v>
      </c>
      <c r="U3875" s="19">
        <f>YEAR(S:S)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5">
        <f>(((J3876/60)/60)/24)+DATE(1970,1,1)</f>
        <v>42007.016458333332</v>
      </c>
      <c r="T3876" s="16">
        <f>(((I3876/60)/60)/24)+DATE(1970,1,1)</f>
        <v>42028.041666666672</v>
      </c>
      <c r="U3876" s="19">
        <f>YEAR(S:S)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5">
        <f>(((J3877/60)/60)/24)+DATE(1970,1,1)</f>
        <v>42615.346817129626</v>
      </c>
      <c r="T3877" s="16">
        <f>(((I3877/60)/60)/24)+DATE(1970,1,1)</f>
        <v>42616.416666666672</v>
      </c>
      <c r="U3877" s="19">
        <f>YEAR(S:S)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5">
        <f>(((J3878/60)/60)/24)+DATE(1970,1,1)</f>
        <v>42372.624166666668</v>
      </c>
      <c r="T3878" s="16">
        <f>(((I3878/60)/60)/24)+DATE(1970,1,1)</f>
        <v>42402.624166666668</v>
      </c>
      <c r="U3878" s="19">
        <f>YEAR(S:S)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5">
        <f>(((J3879/60)/60)/24)+DATE(1970,1,1)</f>
        <v>42682.67768518519</v>
      </c>
      <c r="T3879" s="16">
        <f>(((I3879/60)/60)/24)+DATE(1970,1,1)</f>
        <v>42712.67768518519</v>
      </c>
      <c r="U3879" s="19">
        <f>YEAR(S:S)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5">
        <f>(((J3880/60)/60)/24)+DATE(1970,1,1)</f>
        <v>42154.818819444445</v>
      </c>
      <c r="T3880" s="16">
        <f>(((I3880/60)/60)/24)+DATE(1970,1,1)</f>
        <v>42185.165972222225</v>
      </c>
      <c r="U3880" s="19">
        <f>YEAR(S:S)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5">
        <f>(((J3881/60)/60)/24)+DATE(1970,1,1)</f>
        <v>41999.861064814817</v>
      </c>
      <c r="T3881" s="16">
        <f>(((I3881/60)/60)/24)+DATE(1970,1,1)</f>
        <v>42029.861064814817</v>
      </c>
      <c r="U3881" s="19">
        <f>YEAR(S:S)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5">
        <f>(((J3882/60)/60)/24)+DATE(1970,1,1)</f>
        <v>41815.815046296295</v>
      </c>
      <c r="T3882" s="16">
        <f>(((I3882/60)/60)/24)+DATE(1970,1,1)</f>
        <v>41850.958333333336</v>
      </c>
      <c r="U3882" s="19">
        <f>YEAR(S:S)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5">
        <f>(((J3883/60)/60)/24)+DATE(1970,1,1)</f>
        <v>42756.018506944441</v>
      </c>
      <c r="T3883" s="16">
        <f>(((I3883/60)/60)/24)+DATE(1970,1,1)</f>
        <v>42786.018506944441</v>
      </c>
      <c r="U3883" s="19">
        <f>YEAR(S:S)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5">
        <f>(((J3884/60)/60)/24)+DATE(1970,1,1)</f>
        <v>42373.983449074076</v>
      </c>
      <c r="T3884" s="16">
        <f>(((I3884/60)/60)/24)+DATE(1970,1,1)</f>
        <v>42400.960416666669</v>
      </c>
      <c r="U3884" s="19">
        <f>YEAR(S:S)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5">
        <f>(((J3885/60)/60)/24)+DATE(1970,1,1)</f>
        <v>41854.602650462963</v>
      </c>
      <c r="T3885" s="16">
        <f>(((I3885/60)/60)/24)+DATE(1970,1,1)</f>
        <v>41884.602650462963</v>
      </c>
      <c r="U3885" s="19">
        <f>YEAR(S:S)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5">
        <f>(((J3886/60)/60)/24)+DATE(1970,1,1)</f>
        <v>42065.791574074072</v>
      </c>
      <c r="T3886" s="16">
        <f>(((I3886/60)/60)/24)+DATE(1970,1,1)</f>
        <v>42090.749907407408</v>
      </c>
      <c r="U3886" s="19">
        <f>YEAR(S:S)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5">
        <f>(((J3887/60)/60)/24)+DATE(1970,1,1)</f>
        <v>42469.951284722221</v>
      </c>
      <c r="T3887" s="16">
        <f>(((I3887/60)/60)/24)+DATE(1970,1,1)</f>
        <v>42499.951284722221</v>
      </c>
      <c r="U3887" s="19">
        <f>YEAR(S:S)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5">
        <f>(((J3888/60)/60)/24)+DATE(1970,1,1)</f>
        <v>41954.228032407409</v>
      </c>
      <c r="T3888" s="16">
        <f>(((I3888/60)/60)/24)+DATE(1970,1,1)</f>
        <v>41984.228032407409</v>
      </c>
      <c r="U3888" s="19">
        <f>YEAR(S:S)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5">
        <f>(((J3889/60)/60)/24)+DATE(1970,1,1)</f>
        <v>42079.857974537037</v>
      </c>
      <c r="T3889" s="16">
        <f>(((I3889/60)/60)/24)+DATE(1970,1,1)</f>
        <v>42125.916666666672</v>
      </c>
      <c r="U3889" s="19">
        <f>YEAR(S:S)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5">
        <f>(((J3890/60)/60)/24)+DATE(1970,1,1)</f>
        <v>42762.545810185184</v>
      </c>
      <c r="T3890" s="16">
        <f>(((I3890/60)/60)/24)+DATE(1970,1,1)</f>
        <v>42792.545810185184</v>
      </c>
      <c r="U3890" s="19">
        <f>YEAR(S:S)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5">
        <f>(((J3891/60)/60)/24)+DATE(1970,1,1)</f>
        <v>41977.004976851851</v>
      </c>
      <c r="T3891" s="16">
        <f>(((I3891/60)/60)/24)+DATE(1970,1,1)</f>
        <v>42008.976388888885</v>
      </c>
      <c r="U3891" s="19">
        <f>YEAR(S:S)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5">
        <f>(((J3892/60)/60)/24)+DATE(1970,1,1)</f>
        <v>42171.758611111116</v>
      </c>
      <c r="T3892" s="16">
        <f>(((I3892/60)/60)/24)+DATE(1970,1,1)</f>
        <v>42231.758611111116</v>
      </c>
      <c r="U3892" s="19">
        <f>YEAR(S:S)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5">
        <f>(((J3893/60)/60)/24)+DATE(1970,1,1)</f>
        <v>42056.1324537037</v>
      </c>
      <c r="T3893" s="16">
        <f>(((I3893/60)/60)/24)+DATE(1970,1,1)</f>
        <v>42086.207638888889</v>
      </c>
      <c r="U3893" s="19">
        <f>YEAR(S:S)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5">
        <f>(((J3894/60)/60)/24)+DATE(1970,1,1)</f>
        <v>41867.652280092596</v>
      </c>
      <c r="T3894" s="16">
        <f>(((I3894/60)/60)/24)+DATE(1970,1,1)</f>
        <v>41875.291666666664</v>
      </c>
      <c r="U3894" s="19">
        <f>YEAR(S:S)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5">
        <f>(((J3895/60)/60)/24)+DATE(1970,1,1)</f>
        <v>41779.657870370371</v>
      </c>
      <c r="T3895" s="16">
        <f>(((I3895/60)/60)/24)+DATE(1970,1,1)</f>
        <v>41821.25</v>
      </c>
      <c r="U3895" s="19">
        <f>YEAR(S:S)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5">
        <f>(((J3896/60)/60)/24)+DATE(1970,1,1)</f>
        <v>42679.958472222221</v>
      </c>
      <c r="T3896" s="16">
        <f>(((I3896/60)/60)/24)+DATE(1970,1,1)</f>
        <v>42710.207638888889</v>
      </c>
      <c r="U3896" s="19">
        <f>YEAR(S:S)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5">
        <f>(((J3897/60)/60)/24)+DATE(1970,1,1)</f>
        <v>42032.250208333338</v>
      </c>
      <c r="T3897" s="16">
        <f>(((I3897/60)/60)/24)+DATE(1970,1,1)</f>
        <v>42063.250208333338</v>
      </c>
      <c r="U3897" s="19">
        <f>YEAR(S:S)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5">
        <f>(((J3898/60)/60)/24)+DATE(1970,1,1)</f>
        <v>41793.191875000004</v>
      </c>
      <c r="T3898" s="16">
        <f>(((I3898/60)/60)/24)+DATE(1970,1,1)</f>
        <v>41807.191875000004</v>
      </c>
      <c r="U3898" s="19">
        <f>YEAR(S:S)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5">
        <f>(((J3899/60)/60)/24)+DATE(1970,1,1)</f>
        <v>41982.87364583333</v>
      </c>
      <c r="T3899" s="16">
        <f>(((I3899/60)/60)/24)+DATE(1970,1,1)</f>
        <v>42012.87364583333</v>
      </c>
      <c r="U3899" s="19">
        <f>YEAR(S:S)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5">
        <f>(((J3900/60)/60)/24)+DATE(1970,1,1)</f>
        <v>42193.482291666667</v>
      </c>
      <c r="T3900" s="16">
        <f>(((I3900/60)/60)/24)+DATE(1970,1,1)</f>
        <v>42233.666666666672</v>
      </c>
      <c r="U3900" s="19">
        <f>YEAR(S:S)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5">
        <f>(((J3901/60)/60)/24)+DATE(1970,1,1)</f>
        <v>41843.775011574071</v>
      </c>
      <c r="T3901" s="16">
        <f>(((I3901/60)/60)/24)+DATE(1970,1,1)</f>
        <v>41863.775011574071</v>
      </c>
      <c r="U3901" s="19">
        <f>YEAR(S:S)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5">
        <f>(((J3902/60)/60)/24)+DATE(1970,1,1)</f>
        <v>42136.092488425929</v>
      </c>
      <c r="T3902" s="16">
        <f>(((I3902/60)/60)/24)+DATE(1970,1,1)</f>
        <v>42166.092488425929</v>
      </c>
      <c r="U3902" s="19">
        <f>YEAR(S:S)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5">
        <f>(((J3903/60)/60)/24)+DATE(1970,1,1)</f>
        <v>42317.826377314821</v>
      </c>
      <c r="T3903" s="16">
        <f>(((I3903/60)/60)/24)+DATE(1970,1,1)</f>
        <v>42357.826377314821</v>
      </c>
      <c r="U3903" s="19">
        <f>YEAR(S:S)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5">
        <f>(((J3904/60)/60)/24)+DATE(1970,1,1)</f>
        <v>42663.468078703707</v>
      </c>
      <c r="T3904" s="16">
        <f>(((I3904/60)/60)/24)+DATE(1970,1,1)</f>
        <v>42688.509745370371</v>
      </c>
      <c r="U3904" s="19">
        <f>YEAR(S:S)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5">
        <f>(((J3905/60)/60)/24)+DATE(1970,1,1)</f>
        <v>42186.01116898148</v>
      </c>
      <c r="T3905" s="16">
        <f>(((I3905/60)/60)/24)+DATE(1970,1,1)</f>
        <v>42230.818055555559</v>
      </c>
      <c r="U3905" s="19">
        <f>YEAR(S:S)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5">
        <f>(((J3906/60)/60)/24)+DATE(1970,1,1)</f>
        <v>42095.229166666672</v>
      </c>
      <c r="T3906" s="16">
        <f>(((I3906/60)/60)/24)+DATE(1970,1,1)</f>
        <v>42109.211111111115</v>
      </c>
      <c r="U3906" s="19">
        <f>YEAR(S:S)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5">
        <f>(((J3907/60)/60)/24)+DATE(1970,1,1)</f>
        <v>42124.623877314814</v>
      </c>
      <c r="T3907" s="16">
        <f>(((I3907/60)/60)/24)+DATE(1970,1,1)</f>
        <v>42166.958333333328</v>
      </c>
      <c r="U3907" s="19">
        <f>YEAR(S:S)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5">
        <f>(((J3908/60)/60)/24)+DATE(1970,1,1)</f>
        <v>42143.917743055557</v>
      </c>
      <c r="T3908" s="16">
        <f>(((I3908/60)/60)/24)+DATE(1970,1,1)</f>
        <v>42181.559027777781</v>
      </c>
      <c r="U3908" s="19">
        <f>YEAR(S:S)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5">
        <f>(((J3909/60)/60)/24)+DATE(1970,1,1)</f>
        <v>41906.819513888891</v>
      </c>
      <c r="T3909" s="16">
        <f>(((I3909/60)/60)/24)+DATE(1970,1,1)</f>
        <v>41938.838888888888</v>
      </c>
      <c r="U3909" s="19">
        <f>YEAR(S:S)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5">
        <f>(((J3910/60)/60)/24)+DATE(1970,1,1)</f>
        <v>41834.135370370372</v>
      </c>
      <c r="T3910" s="16">
        <f>(((I3910/60)/60)/24)+DATE(1970,1,1)</f>
        <v>41849.135370370372</v>
      </c>
      <c r="U3910" s="19">
        <f>YEAR(S:S)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5">
        <f>(((J3911/60)/60)/24)+DATE(1970,1,1)</f>
        <v>41863.359282407408</v>
      </c>
      <c r="T3911" s="16">
        <f>(((I3911/60)/60)/24)+DATE(1970,1,1)</f>
        <v>41893.359282407408</v>
      </c>
      <c r="U3911" s="19">
        <f>YEAR(S:S)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5">
        <f>(((J3912/60)/60)/24)+DATE(1970,1,1)</f>
        <v>42224.756909722222</v>
      </c>
      <c r="T3912" s="16">
        <f>(((I3912/60)/60)/24)+DATE(1970,1,1)</f>
        <v>42254.756909722222</v>
      </c>
      <c r="U3912" s="19">
        <f>YEAR(S:S)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5">
        <f>(((J3913/60)/60)/24)+DATE(1970,1,1)</f>
        <v>41939.8122337963</v>
      </c>
      <c r="T3913" s="16">
        <f>(((I3913/60)/60)/24)+DATE(1970,1,1)</f>
        <v>41969.853900462964</v>
      </c>
      <c r="U3913" s="19">
        <f>YEAR(S:S)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5">
        <f>(((J3914/60)/60)/24)+DATE(1970,1,1)</f>
        <v>42059.270023148143</v>
      </c>
      <c r="T3914" s="16">
        <f>(((I3914/60)/60)/24)+DATE(1970,1,1)</f>
        <v>42119.190972222219</v>
      </c>
      <c r="U3914" s="19">
        <f>YEAR(S:S)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5">
        <f>(((J3915/60)/60)/24)+DATE(1970,1,1)</f>
        <v>42308.211215277777</v>
      </c>
      <c r="T3915" s="16">
        <f>(((I3915/60)/60)/24)+DATE(1970,1,1)</f>
        <v>42338.252881944441</v>
      </c>
      <c r="U3915" s="19">
        <f>YEAR(S:S)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5">
        <f>(((J3916/60)/60)/24)+DATE(1970,1,1)</f>
        <v>42114.818935185183</v>
      </c>
      <c r="T3916" s="16">
        <f>(((I3916/60)/60)/24)+DATE(1970,1,1)</f>
        <v>42134.957638888889</v>
      </c>
      <c r="U3916" s="19">
        <f>YEAR(S:S)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5">
        <f>(((J3917/60)/60)/24)+DATE(1970,1,1)</f>
        <v>42492.98505787037</v>
      </c>
      <c r="T3917" s="16">
        <f>(((I3917/60)/60)/24)+DATE(1970,1,1)</f>
        <v>42522.98505787037</v>
      </c>
      <c r="U3917" s="19">
        <f>YEAR(S:S)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5">
        <f>(((J3918/60)/60)/24)+DATE(1970,1,1)</f>
        <v>42494.471666666665</v>
      </c>
      <c r="T3918" s="16">
        <f>(((I3918/60)/60)/24)+DATE(1970,1,1)</f>
        <v>42524.471666666665</v>
      </c>
      <c r="U3918" s="19">
        <f>YEAR(S:S)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5">
        <f>(((J3919/60)/60)/24)+DATE(1970,1,1)</f>
        <v>41863.527326388888</v>
      </c>
      <c r="T3919" s="16">
        <f>(((I3919/60)/60)/24)+DATE(1970,1,1)</f>
        <v>41893.527326388888</v>
      </c>
      <c r="U3919" s="19">
        <f>YEAR(S:S)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5">
        <f>(((J3920/60)/60)/24)+DATE(1970,1,1)</f>
        <v>41843.664618055554</v>
      </c>
      <c r="T3920" s="16">
        <f>(((I3920/60)/60)/24)+DATE(1970,1,1)</f>
        <v>41855.666666666664</v>
      </c>
      <c r="U3920" s="19">
        <f>YEAR(S:S)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5">
        <f>(((J3921/60)/60)/24)+DATE(1970,1,1)</f>
        <v>42358.684872685189</v>
      </c>
      <c r="T3921" s="16">
        <f>(((I3921/60)/60)/24)+DATE(1970,1,1)</f>
        <v>42387</v>
      </c>
      <c r="U3921" s="19">
        <f>YEAR(S:S)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5">
        <f>(((J3922/60)/60)/24)+DATE(1970,1,1)</f>
        <v>42657.38726851852</v>
      </c>
      <c r="T3922" s="16">
        <f>(((I3922/60)/60)/24)+DATE(1970,1,1)</f>
        <v>42687.428935185191</v>
      </c>
      <c r="U3922" s="19">
        <f>YEAR(S:S)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5">
        <f>(((J3923/60)/60)/24)+DATE(1970,1,1)</f>
        <v>41926.542303240742</v>
      </c>
      <c r="T3923" s="16">
        <f>(((I3923/60)/60)/24)+DATE(1970,1,1)</f>
        <v>41938.75</v>
      </c>
      <c r="U3923" s="19">
        <f>YEAR(S:S)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5">
        <f>(((J3924/60)/60)/24)+DATE(1970,1,1)</f>
        <v>42020.768634259264</v>
      </c>
      <c r="T3924" s="16">
        <f>(((I3924/60)/60)/24)+DATE(1970,1,1)</f>
        <v>42065.958333333328</v>
      </c>
      <c r="U3924" s="19">
        <f>YEAR(S:S)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5">
        <f>(((J3925/60)/60)/24)+DATE(1970,1,1)</f>
        <v>42075.979988425926</v>
      </c>
      <c r="T3925" s="16">
        <f>(((I3925/60)/60)/24)+DATE(1970,1,1)</f>
        <v>42103.979988425926</v>
      </c>
      <c r="U3925" s="19">
        <f>YEAR(S:S)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5">
        <f>(((J3926/60)/60)/24)+DATE(1970,1,1)</f>
        <v>41786.959745370368</v>
      </c>
      <c r="T3926" s="16">
        <f>(((I3926/60)/60)/24)+DATE(1970,1,1)</f>
        <v>41816.959745370368</v>
      </c>
      <c r="U3926" s="19">
        <f>YEAR(S:S)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5">
        <f>(((J3927/60)/60)/24)+DATE(1970,1,1)</f>
        <v>41820.870821759258</v>
      </c>
      <c r="T3927" s="16">
        <f>(((I3927/60)/60)/24)+DATE(1970,1,1)</f>
        <v>41850.870821759258</v>
      </c>
      <c r="U3927" s="19">
        <f>YEAR(S:S)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5">
        <f>(((J3928/60)/60)/24)+DATE(1970,1,1)</f>
        <v>41970.085046296299</v>
      </c>
      <c r="T3928" s="16">
        <f>(((I3928/60)/60)/24)+DATE(1970,1,1)</f>
        <v>42000.085046296299</v>
      </c>
      <c r="U3928" s="19">
        <f>YEAR(S:S)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5">
        <f>(((J3929/60)/60)/24)+DATE(1970,1,1)</f>
        <v>41830.267407407409</v>
      </c>
      <c r="T3929" s="16">
        <f>(((I3929/60)/60)/24)+DATE(1970,1,1)</f>
        <v>41860.267407407409</v>
      </c>
      <c r="U3929" s="19">
        <f>YEAR(S:S)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5">
        <f>(((J3930/60)/60)/24)+DATE(1970,1,1)</f>
        <v>42265.683182870373</v>
      </c>
      <c r="T3930" s="16">
        <f>(((I3930/60)/60)/24)+DATE(1970,1,1)</f>
        <v>42293.207638888889</v>
      </c>
      <c r="U3930" s="19">
        <f>YEAR(S:S)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5">
        <f>(((J3931/60)/60)/24)+DATE(1970,1,1)</f>
        <v>42601.827141203699</v>
      </c>
      <c r="T3931" s="16">
        <f>(((I3931/60)/60)/24)+DATE(1970,1,1)</f>
        <v>42631.827141203699</v>
      </c>
      <c r="U3931" s="19">
        <f>YEAR(S:S)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5">
        <f>(((J3932/60)/60)/24)+DATE(1970,1,1)</f>
        <v>42433.338749999995</v>
      </c>
      <c r="T3932" s="16">
        <f>(((I3932/60)/60)/24)+DATE(1970,1,1)</f>
        <v>42461.25</v>
      </c>
      <c r="U3932" s="19">
        <f>YEAR(S:S)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5">
        <f>(((J3933/60)/60)/24)+DATE(1970,1,1)</f>
        <v>42228.151701388888</v>
      </c>
      <c r="T3933" s="16">
        <f>(((I3933/60)/60)/24)+DATE(1970,1,1)</f>
        <v>42253.151701388888</v>
      </c>
      <c r="U3933" s="19">
        <f>YEAR(S:S)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5">
        <f>(((J3934/60)/60)/24)+DATE(1970,1,1)</f>
        <v>42415.168564814812</v>
      </c>
      <c r="T3934" s="16">
        <f>(((I3934/60)/60)/24)+DATE(1970,1,1)</f>
        <v>42445.126898148148</v>
      </c>
      <c r="U3934" s="19">
        <f>YEAR(S:S)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5">
        <f>(((J3935/60)/60)/24)+DATE(1970,1,1)</f>
        <v>42538.968310185184</v>
      </c>
      <c r="T3935" s="16">
        <f>(((I3935/60)/60)/24)+DATE(1970,1,1)</f>
        <v>42568.029861111107</v>
      </c>
      <c r="U3935" s="19">
        <f>YEAR(S:S)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5">
        <f>(((J3936/60)/60)/24)+DATE(1970,1,1)</f>
        <v>42233.671747685185</v>
      </c>
      <c r="T3936" s="16">
        <f>(((I3936/60)/60)/24)+DATE(1970,1,1)</f>
        <v>42278.541666666672</v>
      </c>
      <c r="U3936" s="19">
        <f>YEAR(S:S)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5">
        <f>(((J3937/60)/60)/24)+DATE(1970,1,1)</f>
        <v>42221.656782407401</v>
      </c>
      <c r="T3937" s="16">
        <f>(((I3937/60)/60)/24)+DATE(1970,1,1)</f>
        <v>42281.656782407401</v>
      </c>
      <c r="U3937" s="19">
        <f>YEAR(S:S)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5">
        <f>(((J3938/60)/60)/24)+DATE(1970,1,1)</f>
        <v>42675.262962962966</v>
      </c>
      <c r="T3938" s="16">
        <f>(((I3938/60)/60)/24)+DATE(1970,1,1)</f>
        <v>42705.304629629631</v>
      </c>
      <c r="U3938" s="19">
        <f>YEAR(S:S)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5">
        <f>(((J3939/60)/60)/24)+DATE(1970,1,1)</f>
        <v>42534.631481481483</v>
      </c>
      <c r="T3939" s="16">
        <f>(((I3939/60)/60)/24)+DATE(1970,1,1)</f>
        <v>42562.631481481483</v>
      </c>
      <c r="U3939" s="19">
        <f>YEAR(S:S)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5">
        <f>(((J3940/60)/60)/24)+DATE(1970,1,1)</f>
        <v>42151.905717592599</v>
      </c>
      <c r="T3940" s="16">
        <f>(((I3940/60)/60)/24)+DATE(1970,1,1)</f>
        <v>42182.905717592599</v>
      </c>
      <c r="U3940" s="19">
        <f>YEAR(S:S)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5">
        <f>(((J3941/60)/60)/24)+DATE(1970,1,1)</f>
        <v>41915.400219907409</v>
      </c>
      <c r="T3941" s="16">
        <f>(((I3941/60)/60)/24)+DATE(1970,1,1)</f>
        <v>41919.1875</v>
      </c>
      <c r="U3941" s="19">
        <f>YEAR(S:S)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5">
        <f>(((J3942/60)/60)/24)+DATE(1970,1,1)</f>
        <v>41961.492488425924</v>
      </c>
      <c r="T3942" s="16">
        <f>(((I3942/60)/60)/24)+DATE(1970,1,1)</f>
        <v>42006.492488425924</v>
      </c>
      <c r="U3942" s="19">
        <f>YEAR(S:S)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5">
        <f>(((J3943/60)/60)/24)+DATE(1970,1,1)</f>
        <v>41940.587233796294</v>
      </c>
      <c r="T3943" s="16">
        <f>(((I3943/60)/60)/24)+DATE(1970,1,1)</f>
        <v>41968.041666666672</v>
      </c>
      <c r="U3943" s="19">
        <f>YEAR(S:S)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5">
        <f>(((J3944/60)/60)/24)+DATE(1970,1,1)</f>
        <v>42111.904097222221</v>
      </c>
      <c r="T3944" s="16">
        <f>(((I3944/60)/60)/24)+DATE(1970,1,1)</f>
        <v>42171.904097222221</v>
      </c>
      <c r="U3944" s="19">
        <f>YEAR(S:S)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5">
        <f>(((J3945/60)/60)/24)+DATE(1970,1,1)</f>
        <v>42279.778564814813</v>
      </c>
      <c r="T3945" s="16">
        <f>(((I3945/60)/60)/24)+DATE(1970,1,1)</f>
        <v>42310.701388888891</v>
      </c>
      <c r="U3945" s="19">
        <f>YEAR(S:S)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5">
        <f>(((J3946/60)/60)/24)+DATE(1970,1,1)</f>
        <v>42213.662905092591</v>
      </c>
      <c r="T3946" s="16">
        <f>(((I3946/60)/60)/24)+DATE(1970,1,1)</f>
        <v>42243.662905092591</v>
      </c>
      <c r="U3946" s="19">
        <f>YEAR(S:S)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5">
        <f>(((J3947/60)/60)/24)+DATE(1970,1,1)</f>
        <v>42109.801712962959</v>
      </c>
      <c r="T3947" s="16">
        <f>(((I3947/60)/60)/24)+DATE(1970,1,1)</f>
        <v>42139.801712962959</v>
      </c>
      <c r="U3947" s="19">
        <f>YEAR(S:S)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5">
        <f>(((J3948/60)/60)/24)+DATE(1970,1,1)</f>
        <v>42031.833587962959</v>
      </c>
      <c r="T3948" s="16">
        <f>(((I3948/60)/60)/24)+DATE(1970,1,1)</f>
        <v>42063.333333333328</v>
      </c>
      <c r="U3948" s="19">
        <f>YEAR(S:S)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5">
        <f>(((J3949/60)/60)/24)+DATE(1970,1,1)</f>
        <v>42615.142870370371</v>
      </c>
      <c r="T3949" s="16">
        <f>(((I3949/60)/60)/24)+DATE(1970,1,1)</f>
        <v>42645.142870370371</v>
      </c>
      <c r="U3949" s="19">
        <f>YEAR(S:S)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5">
        <f>(((J3950/60)/60)/24)+DATE(1970,1,1)</f>
        <v>41829.325497685182</v>
      </c>
      <c r="T3950" s="16">
        <f>(((I3950/60)/60)/24)+DATE(1970,1,1)</f>
        <v>41889.325497685182</v>
      </c>
      <c r="U3950" s="19">
        <f>YEAR(S:S)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5">
        <f>(((J3951/60)/60)/24)+DATE(1970,1,1)</f>
        <v>42016.120613425926</v>
      </c>
      <c r="T3951" s="16">
        <f>(((I3951/60)/60)/24)+DATE(1970,1,1)</f>
        <v>42046.120613425926</v>
      </c>
      <c r="U3951" s="19">
        <f>YEAR(S:S)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5">
        <f>(((J3952/60)/60)/24)+DATE(1970,1,1)</f>
        <v>42439.702314814815</v>
      </c>
      <c r="T3952" s="16">
        <f>(((I3952/60)/60)/24)+DATE(1970,1,1)</f>
        <v>42468.774305555555</v>
      </c>
      <c r="U3952" s="19">
        <f>YEAR(S:S)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5">
        <f>(((J3953/60)/60)/24)+DATE(1970,1,1)</f>
        <v>42433.825717592597</v>
      </c>
      <c r="T3953" s="16">
        <f>(((I3953/60)/60)/24)+DATE(1970,1,1)</f>
        <v>42493.784050925926</v>
      </c>
      <c r="U3953" s="19">
        <f>YEAR(S:S)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5">
        <f>(((J3954/60)/60)/24)+DATE(1970,1,1)</f>
        <v>42243.790393518517</v>
      </c>
      <c r="T3954" s="16">
        <f>(((I3954/60)/60)/24)+DATE(1970,1,1)</f>
        <v>42303.790393518517</v>
      </c>
      <c r="U3954" s="19">
        <f>YEAR(S:S)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5">
        <f>(((J3955/60)/60)/24)+DATE(1970,1,1)</f>
        <v>42550.048449074078</v>
      </c>
      <c r="T3955" s="16">
        <f>(((I3955/60)/60)/24)+DATE(1970,1,1)</f>
        <v>42580.978472222225</v>
      </c>
      <c r="U3955" s="19">
        <f>YEAR(S:S)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5">
        <f>(((J3956/60)/60)/24)+DATE(1970,1,1)</f>
        <v>41774.651203703703</v>
      </c>
      <c r="T3956" s="16">
        <f>(((I3956/60)/60)/24)+DATE(1970,1,1)</f>
        <v>41834.651203703703</v>
      </c>
      <c r="U3956" s="19">
        <f>YEAR(S:S)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5">
        <f>(((J3957/60)/60)/24)+DATE(1970,1,1)</f>
        <v>42306.848854166667</v>
      </c>
      <c r="T3957" s="16">
        <f>(((I3957/60)/60)/24)+DATE(1970,1,1)</f>
        <v>42336.890520833331</v>
      </c>
      <c r="U3957" s="19">
        <f>YEAR(S:S)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5">
        <f>(((J3958/60)/60)/24)+DATE(1970,1,1)</f>
        <v>42457.932025462964</v>
      </c>
      <c r="T3958" s="16">
        <f>(((I3958/60)/60)/24)+DATE(1970,1,1)</f>
        <v>42485.013888888891</v>
      </c>
      <c r="U3958" s="19">
        <f>YEAR(S:S)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5">
        <f>(((J3959/60)/60)/24)+DATE(1970,1,1)</f>
        <v>42513.976319444439</v>
      </c>
      <c r="T3959" s="16">
        <f>(((I3959/60)/60)/24)+DATE(1970,1,1)</f>
        <v>42559.976319444439</v>
      </c>
      <c r="U3959" s="19">
        <f>YEAR(S:S)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5">
        <f>(((J3960/60)/60)/24)+DATE(1970,1,1)</f>
        <v>41816.950370370374</v>
      </c>
      <c r="T3960" s="16">
        <f>(((I3960/60)/60)/24)+DATE(1970,1,1)</f>
        <v>41853.583333333336</v>
      </c>
      <c r="U3960" s="19">
        <f>YEAR(S:S)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5">
        <f>(((J3961/60)/60)/24)+DATE(1970,1,1)</f>
        <v>41880.788842592592</v>
      </c>
      <c r="T3961" s="16">
        <f>(((I3961/60)/60)/24)+DATE(1970,1,1)</f>
        <v>41910.788842592592</v>
      </c>
      <c r="U3961" s="19">
        <f>YEAR(S:S)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5">
        <f>(((J3962/60)/60)/24)+DATE(1970,1,1)</f>
        <v>42342.845555555556</v>
      </c>
      <c r="T3962" s="16">
        <f>(((I3962/60)/60)/24)+DATE(1970,1,1)</f>
        <v>42372.845555555556</v>
      </c>
      <c r="U3962" s="19">
        <f>YEAR(S:S)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5">
        <f>(((J3963/60)/60)/24)+DATE(1970,1,1)</f>
        <v>41745.891319444447</v>
      </c>
      <c r="T3963" s="16">
        <f>(((I3963/60)/60)/24)+DATE(1970,1,1)</f>
        <v>41767.891319444447</v>
      </c>
      <c r="U3963" s="19">
        <f>YEAR(S:S)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5">
        <f>(((J3964/60)/60)/24)+DATE(1970,1,1)</f>
        <v>42311.621458333335</v>
      </c>
      <c r="T3964" s="16">
        <f>(((I3964/60)/60)/24)+DATE(1970,1,1)</f>
        <v>42336.621458333335</v>
      </c>
      <c r="U3964" s="19">
        <f>YEAR(S:S)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5">
        <f>(((J3965/60)/60)/24)+DATE(1970,1,1)</f>
        <v>42296.154131944444</v>
      </c>
      <c r="T3965" s="16">
        <f>(((I3965/60)/60)/24)+DATE(1970,1,1)</f>
        <v>42326.195798611108</v>
      </c>
      <c r="U3965" s="19">
        <f>YEAR(S:S)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5">
        <f>(((J3966/60)/60)/24)+DATE(1970,1,1)</f>
        <v>42053.722060185188</v>
      </c>
      <c r="T3966" s="16">
        <f>(((I3966/60)/60)/24)+DATE(1970,1,1)</f>
        <v>42113.680393518516</v>
      </c>
      <c r="U3966" s="19">
        <f>YEAR(S:S)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5">
        <f>(((J3967/60)/60)/24)+DATE(1970,1,1)</f>
        <v>42414.235879629632</v>
      </c>
      <c r="T3967" s="16">
        <f>(((I3967/60)/60)/24)+DATE(1970,1,1)</f>
        <v>42474.194212962961</v>
      </c>
      <c r="U3967" s="19">
        <f>YEAR(S:S)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5">
        <f>(((J3968/60)/60)/24)+DATE(1970,1,1)</f>
        <v>41801.711550925924</v>
      </c>
      <c r="T3968" s="16">
        <f>(((I3968/60)/60)/24)+DATE(1970,1,1)</f>
        <v>41844.124305555553</v>
      </c>
      <c r="U3968" s="19">
        <f>YEAR(S:S)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5">
        <f>(((J3969/60)/60)/24)+DATE(1970,1,1)</f>
        <v>42770.290590277778</v>
      </c>
      <c r="T3969" s="16">
        <f>(((I3969/60)/60)/24)+DATE(1970,1,1)</f>
        <v>42800.290590277778</v>
      </c>
      <c r="U3969" s="19">
        <f>YEAR(S:S)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5">
        <f>(((J3970/60)/60)/24)+DATE(1970,1,1)</f>
        <v>42452.815659722226</v>
      </c>
      <c r="T3970" s="16">
        <f>(((I3970/60)/60)/24)+DATE(1970,1,1)</f>
        <v>42512.815659722226</v>
      </c>
      <c r="U3970" s="19">
        <f>YEAR(S:S)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5">
        <f>(((J3971/60)/60)/24)+DATE(1970,1,1)</f>
        <v>42601.854699074072</v>
      </c>
      <c r="T3971" s="16">
        <f>(((I3971/60)/60)/24)+DATE(1970,1,1)</f>
        <v>42611.163194444445</v>
      </c>
      <c r="U3971" s="19">
        <f>YEAR(S:S)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5">
        <f>(((J3972/60)/60)/24)+DATE(1970,1,1)</f>
        <v>42447.863553240735</v>
      </c>
      <c r="T3972" s="16">
        <f>(((I3972/60)/60)/24)+DATE(1970,1,1)</f>
        <v>42477.863553240735</v>
      </c>
      <c r="U3972" s="19">
        <f>YEAR(S:S)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5">
        <f>(((J3973/60)/60)/24)+DATE(1970,1,1)</f>
        <v>41811.536180555559</v>
      </c>
      <c r="T3973" s="16">
        <f>(((I3973/60)/60)/24)+DATE(1970,1,1)</f>
        <v>41841.536180555559</v>
      </c>
      <c r="U3973" s="19">
        <f>YEAR(S:S)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5">
        <f>(((J3974/60)/60)/24)+DATE(1970,1,1)</f>
        <v>41981.067523148144</v>
      </c>
      <c r="T3974" s="16">
        <f>(((I3974/60)/60)/24)+DATE(1970,1,1)</f>
        <v>42041.067523148144</v>
      </c>
      <c r="U3974" s="19">
        <f>YEAR(S:S)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5">
        <f>(((J3975/60)/60)/24)+DATE(1970,1,1)</f>
        <v>42469.68414351852</v>
      </c>
      <c r="T3975" s="16">
        <f>(((I3975/60)/60)/24)+DATE(1970,1,1)</f>
        <v>42499.166666666672</v>
      </c>
      <c r="U3975" s="19">
        <f>YEAR(S:S)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5">
        <f>(((J3976/60)/60)/24)+DATE(1970,1,1)</f>
        <v>42493.546851851846</v>
      </c>
      <c r="T3976" s="16">
        <f>(((I3976/60)/60)/24)+DATE(1970,1,1)</f>
        <v>42523.546851851846</v>
      </c>
      <c r="U3976" s="19">
        <f>YEAR(S:S)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5">
        <f>(((J3977/60)/60)/24)+DATE(1970,1,1)</f>
        <v>42534.866875</v>
      </c>
      <c r="T3977" s="16">
        <f>(((I3977/60)/60)/24)+DATE(1970,1,1)</f>
        <v>42564.866875</v>
      </c>
      <c r="U3977" s="19">
        <f>YEAR(S:S)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5">
        <f>(((J3978/60)/60)/24)+DATE(1970,1,1)</f>
        <v>41830.858344907407</v>
      </c>
      <c r="T3978" s="16">
        <f>(((I3978/60)/60)/24)+DATE(1970,1,1)</f>
        <v>41852.291666666664</v>
      </c>
      <c r="U3978" s="19">
        <f>YEAR(S:S)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5">
        <f>(((J3979/60)/60)/24)+DATE(1970,1,1)</f>
        <v>42543.788564814815</v>
      </c>
      <c r="T3979" s="16">
        <f>(((I3979/60)/60)/24)+DATE(1970,1,1)</f>
        <v>42573.788564814815</v>
      </c>
      <c r="U3979" s="19">
        <f>YEAR(S:S)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5">
        <f>(((J3980/60)/60)/24)+DATE(1970,1,1)</f>
        <v>41975.642974537041</v>
      </c>
      <c r="T3980" s="16">
        <f>(((I3980/60)/60)/24)+DATE(1970,1,1)</f>
        <v>42035.642974537041</v>
      </c>
      <c r="U3980" s="19">
        <f>YEAR(S:S)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5">
        <f>(((J3981/60)/60)/24)+DATE(1970,1,1)</f>
        <v>42069.903437500005</v>
      </c>
      <c r="T3981" s="16">
        <f>(((I3981/60)/60)/24)+DATE(1970,1,1)</f>
        <v>42092.833333333328</v>
      </c>
      <c r="U3981" s="19">
        <f>YEAR(S:S)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5">
        <f>(((J3982/60)/60)/24)+DATE(1970,1,1)</f>
        <v>41795.598923611113</v>
      </c>
      <c r="T3982" s="16">
        <f>(((I3982/60)/60)/24)+DATE(1970,1,1)</f>
        <v>41825.598923611113</v>
      </c>
      <c r="U3982" s="19">
        <f>YEAR(S:S)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5">
        <f>(((J3983/60)/60)/24)+DATE(1970,1,1)</f>
        <v>42508.179965277777</v>
      </c>
      <c r="T3983" s="16">
        <f>(((I3983/60)/60)/24)+DATE(1970,1,1)</f>
        <v>42568.179965277777</v>
      </c>
      <c r="U3983" s="19">
        <f>YEAR(S:S)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5">
        <f>(((J3984/60)/60)/24)+DATE(1970,1,1)</f>
        <v>42132.809953703705</v>
      </c>
      <c r="T3984" s="16">
        <f>(((I3984/60)/60)/24)+DATE(1970,1,1)</f>
        <v>42192.809953703705</v>
      </c>
      <c r="U3984" s="19">
        <f>YEAR(S:S)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5">
        <f>(((J3985/60)/60)/24)+DATE(1970,1,1)</f>
        <v>41747.86986111111</v>
      </c>
      <c r="T3985" s="16">
        <f>(((I3985/60)/60)/24)+DATE(1970,1,1)</f>
        <v>41779.290972222225</v>
      </c>
      <c r="U3985" s="19">
        <f>YEAR(S:S)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5">
        <f>(((J3986/60)/60)/24)+DATE(1970,1,1)</f>
        <v>41920.963472222218</v>
      </c>
      <c r="T3986" s="16">
        <f>(((I3986/60)/60)/24)+DATE(1970,1,1)</f>
        <v>41951</v>
      </c>
      <c r="U3986" s="19">
        <f>YEAR(S:S)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5">
        <f>(((J3987/60)/60)/24)+DATE(1970,1,1)</f>
        <v>42399.707407407404</v>
      </c>
      <c r="T3987" s="16">
        <f>(((I3987/60)/60)/24)+DATE(1970,1,1)</f>
        <v>42420.878472222219</v>
      </c>
      <c r="U3987" s="19">
        <f>YEAR(S:S)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5">
        <f>(((J3988/60)/60)/24)+DATE(1970,1,1)</f>
        <v>42467.548541666663</v>
      </c>
      <c r="T3988" s="16">
        <f>(((I3988/60)/60)/24)+DATE(1970,1,1)</f>
        <v>42496.544444444444</v>
      </c>
      <c r="U3988" s="19">
        <f>YEAR(S:S)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5">
        <f>(((J3989/60)/60)/24)+DATE(1970,1,1)</f>
        <v>41765.92465277778</v>
      </c>
      <c r="T3989" s="16">
        <f>(((I3989/60)/60)/24)+DATE(1970,1,1)</f>
        <v>41775.92465277778</v>
      </c>
      <c r="U3989" s="19">
        <f>YEAR(S:S)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5">
        <f>(((J3990/60)/60)/24)+DATE(1970,1,1)</f>
        <v>42230.08116898148</v>
      </c>
      <c r="T3990" s="16">
        <f>(((I3990/60)/60)/24)+DATE(1970,1,1)</f>
        <v>42245.08116898148</v>
      </c>
      <c r="U3990" s="19">
        <f>YEAR(S:S)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5">
        <f>(((J3991/60)/60)/24)+DATE(1970,1,1)</f>
        <v>42286.749780092592</v>
      </c>
      <c r="T3991" s="16">
        <f>(((I3991/60)/60)/24)+DATE(1970,1,1)</f>
        <v>42316.791446759264</v>
      </c>
      <c r="U3991" s="19">
        <f>YEAR(S:S)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5">
        <f>(((J3992/60)/60)/24)+DATE(1970,1,1)</f>
        <v>42401.672372685185</v>
      </c>
      <c r="T3992" s="16">
        <f>(((I3992/60)/60)/24)+DATE(1970,1,1)</f>
        <v>42431.672372685185</v>
      </c>
      <c r="U3992" s="19">
        <f>YEAR(S:S)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5">
        <f>(((J3993/60)/60)/24)+DATE(1970,1,1)</f>
        <v>42125.644467592589</v>
      </c>
      <c r="T3993" s="16">
        <f>(((I3993/60)/60)/24)+DATE(1970,1,1)</f>
        <v>42155.644467592589</v>
      </c>
      <c r="U3993" s="19">
        <f>YEAR(S:S)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5">
        <f>(((J3994/60)/60)/24)+DATE(1970,1,1)</f>
        <v>42289.94049768518</v>
      </c>
      <c r="T3994" s="16">
        <f>(((I3994/60)/60)/24)+DATE(1970,1,1)</f>
        <v>42349.982164351852</v>
      </c>
      <c r="U3994" s="19">
        <f>YEAR(S:S)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5">
        <f>(((J3995/60)/60)/24)+DATE(1970,1,1)</f>
        <v>42107.864722222221</v>
      </c>
      <c r="T3995" s="16">
        <f>(((I3995/60)/60)/24)+DATE(1970,1,1)</f>
        <v>42137.864722222221</v>
      </c>
      <c r="U3995" s="19">
        <f>YEAR(S:S)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5">
        <f>(((J3996/60)/60)/24)+DATE(1970,1,1)</f>
        <v>41809.389930555553</v>
      </c>
      <c r="T3996" s="16">
        <f>(((I3996/60)/60)/24)+DATE(1970,1,1)</f>
        <v>41839.389930555553</v>
      </c>
      <c r="U3996" s="19">
        <f>YEAR(S:S)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5">
        <f>(((J3997/60)/60)/24)+DATE(1970,1,1)</f>
        <v>42019.683761574073</v>
      </c>
      <c r="T3997" s="16">
        <f>(((I3997/60)/60)/24)+DATE(1970,1,1)</f>
        <v>42049.477083333331</v>
      </c>
      <c r="U3997" s="19">
        <f>YEAR(S:S)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5">
        <f>(((J3998/60)/60)/24)+DATE(1970,1,1)</f>
        <v>41950.26694444444</v>
      </c>
      <c r="T3998" s="16">
        <f>(((I3998/60)/60)/24)+DATE(1970,1,1)</f>
        <v>41963.669444444444</v>
      </c>
      <c r="U3998" s="19">
        <f>YEAR(S:S)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5">
        <f>(((J3999/60)/60)/24)+DATE(1970,1,1)</f>
        <v>42069.391446759255</v>
      </c>
      <c r="T3999" s="16">
        <f>(((I3999/60)/60)/24)+DATE(1970,1,1)</f>
        <v>42099.349780092598</v>
      </c>
      <c r="U3999" s="19">
        <f>YEAR(S:S)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5">
        <f>(((J4000/60)/60)/24)+DATE(1970,1,1)</f>
        <v>42061.963263888887</v>
      </c>
      <c r="T4000" s="16">
        <f>(((I4000/60)/60)/24)+DATE(1970,1,1)</f>
        <v>42091.921597222223</v>
      </c>
      <c r="U4000" s="19">
        <f>YEAR(S:S)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5">
        <f>(((J4001/60)/60)/24)+DATE(1970,1,1)</f>
        <v>41842.828680555554</v>
      </c>
      <c r="T4001" s="16">
        <f>(((I4001/60)/60)/24)+DATE(1970,1,1)</f>
        <v>41882.827650462961</v>
      </c>
      <c r="U4001" s="19">
        <f>YEAR(S:S)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5">
        <f>(((J4002/60)/60)/24)+DATE(1970,1,1)</f>
        <v>42437.64534722222</v>
      </c>
      <c r="T4002" s="16">
        <f>(((I4002/60)/60)/24)+DATE(1970,1,1)</f>
        <v>42497.603680555556</v>
      </c>
      <c r="U4002" s="19">
        <f>YEAR(S:S)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5">
        <f>(((J4003/60)/60)/24)+DATE(1970,1,1)</f>
        <v>42775.964212962965</v>
      </c>
      <c r="T4003" s="16">
        <f>(((I4003/60)/60)/24)+DATE(1970,1,1)</f>
        <v>42795.791666666672</v>
      </c>
      <c r="U4003" s="19">
        <f>YEAR(S:S)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5">
        <f>(((J4004/60)/60)/24)+DATE(1970,1,1)</f>
        <v>41879.043530092589</v>
      </c>
      <c r="T4004" s="16">
        <f>(((I4004/60)/60)/24)+DATE(1970,1,1)</f>
        <v>41909.043530092589</v>
      </c>
      <c r="U4004" s="19">
        <f>YEAR(S:S)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5">
        <f>(((J4005/60)/60)/24)+DATE(1970,1,1)</f>
        <v>42020.587349537032</v>
      </c>
      <c r="T4005" s="16">
        <f>(((I4005/60)/60)/24)+DATE(1970,1,1)</f>
        <v>42050.587349537032</v>
      </c>
      <c r="U4005" s="19">
        <f>YEAR(S:S)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5">
        <f>(((J4006/60)/60)/24)+DATE(1970,1,1)</f>
        <v>41890.16269675926</v>
      </c>
      <c r="T4006" s="16">
        <f>(((I4006/60)/60)/24)+DATE(1970,1,1)</f>
        <v>41920.16269675926</v>
      </c>
      <c r="U4006" s="19">
        <f>YEAR(S:S)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5">
        <f>(((J4007/60)/60)/24)+DATE(1970,1,1)</f>
        <v>41872.807696759257</v>
      </c>
      <c r="T4007" s="16">
        <f>(((I4007/60)/60)/24)+DATE(1970,1,1)</f>
        <v>41932.807696759257</v>
      </c>
      <c r="U4007" s="19">
        <f>YEAR(S:S)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5">
        <f>(((J4008/60)/60)/24)+DATE(1970,1,1)</f>
        <v>42391.772997685184</v>
      </c>
      <c r="T4008" s="16">
        <f>(((I4008/60)/60)/24)+DATE(1970,1,1)</f>
        <v>42416.772997685184</v>
      </c>
      <c r="U4008" s="19">
        <f>YEAR(S:S)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5">
        <f>(((J4009/60)/60)/24)+DATE(1970,1,1)</f>
        <v>41848.772928240738</v>
      </c>
      <c r="T4009" s="16">
        <f>(((I4009/60)/60)/24)+DATE(1970,1,1)</f>
        <v>41877.686111111114</v>
      </c>
      <c r="U4009" s="19">
        <f>YEAR(S:S)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5">
        <f>(((J4010/60)/60)/24)+DATE(1970,1,1)</f>
        <v>42177.964201388888</v>
      </c>
      <c r="T4010" s="16">
        <f>(((I4010/60)/60)/24)+DATE(1970,1,1)</f>
        <v>42207.964201388888</v>
      </c>
      <c r="U4010" s="19">
        <f>YEAR(S:S)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5">
        <f>(((J4011/60)/60)/24)+DATE(1970,1,1)</f>
        <v>41851.700925925928</v>
      </c>
      <c r="T4011" s="16">
        <f>(((I4011/60)/60)/24)+DATE(1970,1,1)</f>
        <v>41891.700925925928</v>
      </c>
      <c r="U4011" s="19">
        <f>YEAR(S:S)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5">
        <f>(((J4012/60)/60)/24)+DATE(1970,1,1)</f>
        <v>41921.770439814813</v>
      </c>
      <c r="T4012" s="16">
        <f>(((I4012/60)/60)/24)+DATE(1970,1,1)</f>
        <v>41938.770439814813</v>
      </c>
      <c r="U4012" s="19">
        <f>YEAR(S:S)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5">
        <f>(((J4013/60)/60)/24)+DATE(1970,1,1)</f>
        <v>42002.54488425926</v>
      </c>
      <c r="T4013" s="16">
        <f>(((I4013/60)/60)/24)+DATE(1970,1,1)</f>
        <v>42032.54488425926</v>
      </c>
      <c r="U4013" s="19">
        <f>YEAR(S:S)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5">
        <f>(((J4014/60)/60)/24)+DATE(1970,1,1)</f>
        <v>42096.544548611113</v>
      </c>
      <c r="T4014" s="16">
        <f>(((I4014/60)/60)/24)+DATE(1970,1,1)</f>
        <v>42126.544548611113</v>
      </c>
      <c r="U4014" s="19">
        <f>YEAR(S:S)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5">
        <f>(((J4015/60)/60)/24)+DATE(1970,1,1)</f>
        <v>42021.301192129627</v>
      </c>
      <c r="T4015" s="16">
        <f>(((I4015/60)/60)/24)+DATE(1970,1,1)</f>
        <v>42051.301192129627</v>
      </c>
      <c r="U4015" s="19">
        <f>YEAR(S:S)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5">
        <f>(((J4016/60)/60)/24)+DATE(1970,1,1)</f>
        <v>42419.246168981481</v>
      </c>
      <c r="T4016" s="16">
        <f>(((I4016/60)/60)/24)+DATE(1970,1,1)</f>
        <v>42434.246168981481</v>
      </c>
      <c r="U4016" s="19">
        <f>YEAR(S:S)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5">
        <f>(((J4017/60)/60)/24)+DATE(1970,1,1)</f>
        <v>42174.780821759254</v>
      </c>
      <c r="T4017" s="16">
        <f>(((I4017/60)/60)/24)+DATE(1970,1,1)</f>
        <v>42204.780821759254</v>
      </c>
      <c r="U4017" s="19">
        <f>YEAR(S:S)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5">
        <f>(((J4018/60)/60)/24)+DATE(1970,1,1)</f>
        <v>41869.872685185182</v>
      </c>
      <c r="T4018" s="16">
        <f>(((I4018/60)/60)/24)+DATE(1970,1,1)</f>
        <v>41899.872685185182</v>
      </c>
      <c r="U4018" s="19">
        <f>YEAR(S:S)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5">
        <f>(((J4019/60)/60)/24)+DATE(1970,1,1)</f>
        <v>41856.672152777777</v>
      </c>
      <c r="T4019" s="16">
        <f>(((I4019/60)/60)/24)+DATE(1970,1,1)</f>
        <v>41886.672152777777</v>
      </c>
      <c r="U4019" s="19">
        <f>YEAR(S:S)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5">
        <f>(((J4020/60)/60)/24)+DATE(1970,1,1)</f>
        <v>42620.91097222222</v>
      </c>
      <c r="T4020" s="16">
        <f>(((I4020/60)/60)/24)+DATE(1970,1,1)</f>
        <v>42650.91097222222</v>
      </c>
      <c r="U4020" s="19">
        <f>YEAR(S:S)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5">
        <f>(((J4021/60)/60)/24)+DATE(1970,1,1)</f>
        <v>42417.675879629634</v>
      </c>
      <c r="T4021" s="16">
        <f>(((I4021/60)/60)/24)+DATE(1970,1,1)</f>
        <v>42475.686111111107</v>
      </c>
      <c r="U4021" s="19">
        <f>YEAR(S:S)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5">
        <f>(((J4022/60)/60)/24)+DATE(1970,1,1)</f>
        <v>42057.190960648149</v>
      </c>
      <c r="T4022" s="16">
        <f>(((I4022/60)/60)/24)+DATE(1970,1,1)</f>
        <v>42087.149293981478</v>
      </c>
      <c r="U4022" s="19">
        <f>YEAR(S:S)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5">
        <f>(((J4023/60)/60)/24)+DATE(1970,1,1)</f>
        <v>41878.911550925928</v>
      </c>
      <c r="T4023" s="16">
        <f>(((I4023/60)/60)/24)+DATE(1970,1,1)</f>
        <v>41938.911550925928</v>
      </c>
      <c r="U4023" s="19">
        <f>YEAR(S:S)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5">
        <f>(((J4024/60)/60)/24)+DATE(1970,1,1)</f>
        <v>41990.584108796291</v>
      </c>
      <c r="T4024" s="16">
        <f>(((I4024/60)/60)/24)+DATE(1970,1,1)</f>
        <v>42036.120833333334</v>
      </c>
      <c r="U4024" s="19">
        <f>YEAR(S:S)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5">
        <f>(((J4025/60)/60)/24)+DATE(1970,1,1)</f>
        <v>42408.999571759254</v>
      </c>
      <c r="T4025" s="16">
        <f>(((I4025/60)/60)/24)+DATE(1970,1,1)</f>
        <v>42453.957905092597</v>
      </c>
      <c r="U4025" s="19">
        <f>YEAR(S:S)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5">
        <f>(((J4026/60)/60)/24)+DATE(1970,1,1)</f>
        <v>42217.670104166667</v>
      </c>
      <c r="T4026" s="16">
        <f>(((I4026/60)/60)/24)+DATE(1970,1,1)</f>
        <v>42247.670104166667</v>
      </c>
      <c r="U4026" s="19">
        <f>YEAR(S:S)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5">
        <f>(((J4027/60)/60)/24)+DATE(1970,1,1)</f>
        <v>42151.237685185188</v>
      </c>
      <c r="T4027" s="16">
        <f>(((I4027/60)/60)/24)+DATE(1970,1,1)</f>
        <v>42211.237685185188</v>
      </c>
      <c r="U4027" s="19">
        <f>YEAR(S:S)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5">
        <f>(((J4028/60)/60)/24)+DATE(1970,1,1)</f>
        <v>42282.655543981484</v>
      </c>
      <c r="T4028" s="16">
        <f>(((I4028/60)/60)/24)+DATE(1970,1,1)</f>
        <v>42342.697210648148</v>
      </c>
      <c r="U4028" s="19">
        <f>YEAR(S:S)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5">
        <f>(((J4029/60)/60)/24)+DATE(1970,1,1)</f>
        <v>42768.97084490741</v>
      </c>
      <c r="T4029" s="16">
        <f>(((I4029/60)/60)/24)+DATE(1970,1,1)</f>
        <v>42789.041666666672</v>
      </c>
      <c r="U4029" s="19">
        <f>YEAR(S:S)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5">
        <f>(((J4030/60)/60)/24)+DATE(1970,1,1)</f>
        <v>41765.938657407409</v>
      </c>
      <c r="T4030" s="16">
        <f>(((I4030/60)/60)/24)+DATE(1970,1,1)</f>
        <v>41795.938657407409</v>
      </c>
      <c r="U4030" s="19">
        <f>YEAR(S:S)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5">
        <f>(((J4031/60)/60)/24)+DATE(1970,1,1)</f>
        <v>42322.025115740747</v>
      </c>
      <c r="T4031" s="16">
        <f>(((I4031/60)/60)/24)+DATE(1970,1,1)</f>
        <v>42352.025115740747</v>
      </c>
      <c r="U4031" s="19">
        <f>YEAR(S:S)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5">
        <f>(((J4032/60)/60)/24)+DATE(1970,1,1)</f>
        <v>42374.655081018514</v>
      </c>
      <c r="T4032" s="16">
        <f>(((I4032/60)/60)/24)+DATE(1970,1,1)</f>
        <v>42403.784027777772</v>
      </c>
      <c r="U4032" s="19">
        <f>YEAR(S:S)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5">
        <f>(((J4033/60)/60)/24)+DATE(1970,1,1)</f>
        <v>41941.585231481484</v>
      </c>
      <c r="T4033" s="16">
        <f>(((I4033/60)/60)/24)+DATE(1970,1,1)</f>
        <v>41991.626898148148</v>
      </c>
      <c r="U4033" s="19">
        <f>YEAR(S:S)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5">
        <f>(((J4034/60)/60)/24)+DATE(1970,1,1)</f>
        <v>42293.809212962966</v>
      </c>
      <c r="T4034" s="16">
        <f>(((I4034/60)/60)/24)+DATE(1970,1,1)</f>
        <v>42353.85087962963</v>
      </c>
      <c r="U4034" s="19">
        <f>YEAR(S:S)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5">
        <f>(((J4035/60)/60)/24)+DATE(1970,1,1)</f>
        <v>42614.268796296295</v>
      </c>
      <c r="T4035" s="16">
        <f>(((I4035/60)/60)/24)+DATE(1970,1,1)</f>
        <v>42645.375</v>
      </c>
      <c r="U4035" s="19">
        <f>YEAR(S:S)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5">
        <f>(((J4036/60)/60)/24)+DATE(1970,1,1)</f>
        <v>42067.947337962964</v>
      </c>
      <c r="T4036" s="16">
        <f>(((I4036/60)/60)/24)+DATE(1970,1,1)</f>
        <v>42097.905671296292</v>
      </c>
      <c r="U4036" s="19">
        <f>YEAR(S:S)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5">
        <f>(((J4037/60)/60)/24)+DATE(1970,1,1)</f>
        <v>41903.882951388885</v>
      </c>
      <c r="T4037" s="16">
        <f>(((I4037/60)/60)/24)+DATE(1970,1,1)</f>
        <v>41933.882951388885</v>
      </c>
      <c r="U4037" s="19">
        <f>YEAR(S:S)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5">
        <f>(((J4038/60)/60)/24)+DATE(1970,1,1)</f>
        <v>41804.937083333331</v>
      </c>
      <c r="T4038" s="16">
        <f>(((I4038/60)/60)/24)+DATE(1970,1,1)</f>
        <v>41821.9375</v>
      </c>
      <c r="U4038" s="19">
        <f>YEAR(S:S)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5">
        <f>(((J4039/60)/60)/24)+DATE(1970,1,1)</f>
        <v>42497.070775462969</v>
      </c>
      <c r="T4039" s="16">
        <f>(((I4039/60)/60)/24)+DATE(1970,1,1)</f>
        <v>42514.600694444445</v>
      </c>
      <c r="U4039" s="19">
        <f>YEAR(S:S)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5">
        <f>(((J4040/60)/60)/24)+DATE(1970,1,1)</f>
        <v>41869.798726851855</v>
      </c>
      <c r="T4040" s="16">
        <f>(((I4040/60)/60)/24)+DATE(1970,1,1)</f>
        <v>41929.798726851855</v>
      </c>
      <c r="U4040" s="19">
        <f>YEAR(S:S)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5">
        <f>(((J4041/60)/60)/24)+DATE(1970,1,1)</f>
        <v>42305.670914351853</v>
      </c>
      <c r="T4041" s="16">
        <f>(((I4041/60)/60)/24)+DATE(1970,1,1)</f>
        <v>42339.249305555553</v>
      </c>
      <c r="U4041" s="19">
        <f>YEAR(S:S)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5">
        <f>(((J4042/60)/60)/24)+DATE(1970,1,1)</f>
        <v>42144.231527777782</v>
      </c>
      <c r="T4042" s="16">
        <f>(((I4042/60)/60)/24)+DATE(1970,1,1)</f>
        <v>42203.125</v>
      </c>
      <c r="U4042" s="19">
        <f>YEAR(S:S)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5">
        <f>(((J4043/60)/60)/24)+DATE(1970,1,1)</f>
        <v>42559.474004629628</v>
      </c>
      <c r="T4043" s="16">
        <f>(((I4043/60)/60)/24)+DATE(1970,1,1)</f>
        <v>42619.474004629628</v>
      </c>
      <c r="U4043" s="19">
        <f>YEAR(S:S)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5">
        <f>(((J4044/60)/60)/24)+DATE(1970,1,1)</f>
        <v>41995.084074074075</v>
      </c>
      <c r="T4044" s="16">
        <f>(((I4044/60)/60)/24)+DATE(1970,1,1)</f>
        <v>42024.802777777775</v>
      </c>
      <c r="U4044" s="19">
        <f>YEAR(S:S)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5">
        <f>(((J4045/60)/60)/24)+DATE(1970,1,1)</f>
        <v>41948.957465277781</v>
      </c>
      <c r="T4045" s="16">
        <f>(((I4045/60)/60)/24)+DATE(1970,1,1)</f>
        <v>41963.957465277781</v>
      </c>
      <c r="U4045" s="19">
        <f>YEAR(S:S)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5">
        <f>(((J4046/60)/60)/24)+DATE(1970,1,1)</f>
        <v>42074.219699074078</v>
      </c>
      <c r="T4046" s="16">
        <f>(((I4046/60)/60)/24)+DATE(1970,1,1)</f>
        <v>42104.208333333328</v>
      </c>
      <c r="U4046" s="19">
        <f>YEAR(S:S)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5">
        <f>(((J4047/60)/60)/24)+DATE(1970,1,1)</f>
        <v>41842.201261574075</v>
      </c>
      <c r="T4047" s="16">
        <f>(((I4047/60)/60)/24)+DATE(1970,1,1)</f>
        <v>41872.201261574075</v>
      </c>
      <c r="U4047" s="19">
        <f>YEAR(S:S)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5">
        <f>(((J4048/60)/60)/24)+DATE(1970,1,1)</f>
        <v>41904.650578703702</v>
      </c>
      <c r="T4048" s="16">
        <f>(((I4048/60)/60)/24)+DATE(1970,1,1)</f>
        <v>41934.650578703702</v>
      </c>
      <c r="U4048" s="19">
        <f>YEAR(S:S)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5">
        <f>(((J4049/60)/60)/24)+DATE(1970,1,1)</f>
        <v>41991.022488425922</v>
      </c>
      <c r="T4049" s="16">
        <f>(((I4049/60)/60)/24)+DATE(1970,1,1)</f>
        <v>42015.041666666672</v>
      </c>
      <c r="U4049" s="19">
        <f>YEAR(S:S)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5">
        <f>(((J4050/60)/60)/24)+DATE(1970,1,1)</f>
        <v>42436.509108796294</v>
      </c>
      <c r="T4050" s="16">
        <f>(((I4050/60)/60)/24)+DATE(1970,1,1)</f>
        <v>42471.467442129629</v>
      </c>
      <c r="U4050" s="19">
        <f>YEAR(S:S)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5">
        <f>(((J4051/60)/60)/24)+DATE(1970,1,1)</f>
        <v>42169.958506944444</v>
      </c>
      <c r="T4051" s="16">
        <f>(((I4051/60)/60)/24)+DATE(1970,1,1)</f>
        <v>42199.958506944444</v>
      </c>
      <c r="U4051" s="19">
        <f>YEAR(S:S)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5">
        <f>(((J4052/60)/60)/24)+DATE(1970,1,1)</f>
        <v>41905.636469907404</v>
      </c>
      <c r="T4052" s="16">
        <f>(((I4052/60)/60)/24)+DATE(1970,1,1)</f>
        <v>41935.636469907404</v>
      </c>
      <c r="U4052" s="19">
        <f>YEAR(S:S)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5">
        <f>(((J4053/60)/60)/24)+DATE(1970,1,1)</f>
        <v>41761.810150462967</v>
      </c>
      <c r="T4053" s="16">
        <f>(((I4053/60)/60)/24)+DATE(1970,1,1)</f>
        <v>41768.286805555559</v>
      </c>
      <c r="U4053" s="19">
        <f>YEAR(S:S)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5">
        <f>(((J4054/60)/60)/24)+DATE(1970,1,1)</f>
        <v>41865.878657407404</v>
      </c>
      <c r="T4054" s="16">
        <f>(((I4054/60)/60)/24)+DATE(1970,1,1)</f>
        <v>41925.878657407404</v>
      </c>
      <c r="U4054" s="19">
        <f>YEAR(S:S)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5">
        <f>(((J4055/60)/60)/24)+DATE(1970,1,1)</f>
        <v>41928.690138888887</v>
      </c>
      <c r="T4055" s="16">
        <f>(((I4055/60)/60)/24)+DATE(1970,1,1)</f>
        <v>41958.833333333328</v>
      </c>
      <c r="U4055" s="19">
        <f>YEAR(S:S)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5">
        <f>(((J4056/60)/60)/24)+DATE(1970,1,1)</f>
        <v>42613.841261574074</v>
      </c>
      <c r="T4056" s="16">
        <f>(((I4056/60)/60)/24)+DATE(1970,1,1)</f>
        <v>42644.166666666672</v>
      </c>
      <c r="U4056" s="19">
        <f>YEAR(S:S)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5">
        <f>(((J4057/60)/60)/24)+DATE(1970,1,1)</f>
        <v>41779.648506944446</v>
      </c>
      <c r="T4057" s="16">
        <f>(((I4057/60)/60)/24)+DATE(1970,1,1)</f>
        <v>41809.648506944446</v>
      </c>
      <c r="U4057" s="19">
        <f>YEAR(S:S)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5">
        <f>(((J4058/60)/60)/24)+DATE(1970,1,1)</f>
        <v>42534.933321759265</v>
      </c>
      <c r="T4058" s="16">
        <f>(((I4058/60)/60)/24)+DATE(1970,1,1)</f>
        <v>42554.832638888889</v>
      </c>
      <c r="U4058" s="19">
        <f>YEAR(S:S)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5">
        <f>(((J4059/60)/60)/24)+DATE(1970,1,1)</f>
        <v>42310.968518518523</v>
      </c>
      <c r="T4059" s="16">
        <f>(((I4059/60)/60)/24)+DATE(1970,1,1)</f>
        <v>42333.958333333328</v>
      </c>
      <c r="U4059" s="19">
        <f>YEAR(S:S)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5">
        <f>(((J4060/60)/60)/24)+DATE(1970,1,1)</f>
        <v>42446.060694444444</v>
      </c>
      <c r="T4060" s="16">
        <f>(((I4060/60)/60)/24)+DATE(1970,1,1)</f>
        <v>42461.165972222225</v>
      </c>
      <c r="U4060" s="19">
        <f>YEAR(S:S)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5">
        <f>(((J4061/60)/60)/24)+DATE(1970,1,1)</f>
        <v>41866.640648148146</v>
      </c>
      <c r="T4061" s="16">
        <f>(((I4061/60)/60)/24)+DATE(1970,1,1)</f>
        <v>41898.125</v>
      </c>
      <c r="U4061" s="19">
        <f>YEAR(S:S)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5">
        <f>(((J4062/60)/60)/24)+DATE(1970,1,1)</f>
        <v>41779.695092592592</v>
      </c>
      <c r="T4062" s="16">
        <f>(((I4062/60)/60)/24)+DATE(1970,1,1)</f>
        <v>41813.666666666664</v>
      </c>
      <c r="U4062" s="19">
        <f>YEAR(S:S)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5">
        <f>(((J4063/60)/60)/24)+DATE(1970,1,1)</f>
        <v>42421.141469907408</v>
      </c>
      <c r="T4063" s="16">
        <f>(((I4063/60)/60)/24)+DATE(1970,1,1)</f>
        <v>42481.099803240737</v>
      </c>
      <c r="U4063" s="19">
        <f>YEAR(S:S)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5">
        <f>(((J4064/60)/60)/24)+DATE(1970,1,1)</f>
        <v>42523.739212962959</v>
      </c>
      <c r="T4064" s="16">
        <f>(((I4064/60)/60)/24)+DATE(1970,1,1)</f>
        <v>42553.739212962959</v>
      </c>
      <c r="U4064" s="19">
        <f>YEAR(S:S)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5">
        <f>(((J4065/60)/60)/24)+DATE(1970,1,1)</f>
        <v>41787.681527777779</v>
      </c>
      <c r="T4065" s="16">
        <f>(((I4065/60)/60)/24)+DATE(1970,1,1)</f>
        <v>41817.681527777779</v>
      </c>
      <c r="U4065" s="19">
        <f>YEAR(S:S)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5">
        <f>(((J4066/60)/60)/24)+DATE(1970,1,1)</f>
        <v>42093.588263888887</v>
      </c>
      <c r="T4066" s="16">
        <f>(((I4066/60)/60)/24)+DATE(1970,1,1)</f>
        <v>42123.588263888887</v>
      </c>
      <c r="U4066" s="19">
        <f>YEAR(S:S)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5">
        <f>(((J4067/60)/60)/24)+DATE(1970,1,1)</f>
        <v>41833.951516203706</v>
      </c>
      <c r="T4067" s="16">
        <f>(((I4067/60)/60)/24)+DATE(1970,1,1)</f>
        <v>41863.951516203706</v>
      </c>
      <c r="U4067" s="19">
        <f>YEAR(S:S)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5">
        <f>(((J4068/60)/60)/24)+DATE(1970,1,1)</f>
        <v>42479.039212962962</v>
      </c>
      <c r="T4068" s="16">
        <f>(((I4068/60)/60)/24)+DATE(1970,1,1)</f>
        <v>42509.039212962962</v>
      </c>
      <c r="U4068" s="19">
        <f>YEAR(S:S)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5">
        <f>(((J4069/60)/60)/24)+DATE(1970,1,1)</f>
        <v>42235.117476851854</v>
      </c>
      <c r="T4069" s="16">
        <f>(((I4069/60)/60)/24)+DATE(1970,1,1)</f>
        <v>42275.117476851854</v>
      </c>
      <c r="U4069" s="19">
        <f>YEAR(S:S)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5">
        <f>(((J4070/60)/60)/24)+DATE(1970,1,1)</f>
        <v>42718.963599537034</v>
      </c>
      <c r="T4070" s="16">
        <f>(((I4070/60)/60)/24)+DATE(1970,1,1)</f>
        <v>42748.961805555555</v>
      </c>
      <c r="U4070" s="19">
        <f>YEAR(S:S)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5">
        <f>(((J4071/60)/60)/24)+DATE(1970,1,1)</f>
        <v>42022.661527777775</v>
      </c>
      <c r="T4071" s="16">
        <f>(((I4071/60)/60)/24)+DATE(1970,1,1)</f>
        <v>42063.5</v>
      </c>
      <c r="U4071" s="19">
        <f>YEAR(S:S)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5">
        <f>(((J4072/60)/60)/24)+DATE(1970,1,1)</f>
        <v>42031.666898148149</v>
      </c>
      <c r="T4072" s="16">
        <f>(((I4072/60)/60)/24)+DATE(1970,1,1)</f>
        <v>42064.125</v>
      </c>
      <c r="U4072" s="19">
        <f>YEAR(S:S)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5">
        <f>(((J4073/60)/60)/24)+DATE(1970,1,1)</f>
        <v>42700.804756944446</v>
      </c>
      <c r="T4073" s="16">
        <f>(((I4073/60)/60)/24)+DATE(1970,1,1)</f>
        <v>42730.804756944446</v>
      </c>
      <c r="U4073" s="19">
        <f>YEAR(S:S)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5">
        <f>(((J4074/60)/60)/24)+DATE(1970,1,1)</f>
        <v>41812.77443287037</v>
      </c>
      <c r="T4074" s="16">
        <f>(((I4074/60)/60)/24)+DATE(1970,1,1)</f>
        <v>41872.77443287037</v>
      </c>
      <c r="U4074" s="19">
        <f>YEAR(S:S)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5">
        <f>(((J4075/60)/60)/24)+DATE(1970,1,1)</f>
        <v>42078.34520833334</v>
      </c>
      <c r="T4075" s="16">
        <f>(((I4075/60)/60)/24)+DATE(1970,1,1)</f>
        <v>42133.166666666672</v>
      </c>
      <c r="U4075" s="19">
        <f>YEAR(S:S)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5">
        <f>(((J4076/60)/60)/24)+DATE(1970,1,1)</f>
        <v>42283.552951388891</v>
      </c>
      <c r="T4076" s="16">
        <f>(((I4076/60)/60)/24)+DATE(1970,1,1)</f>
        <v>42313.594618055555</v>
      </c>
      <c r="U4076" s="19">
        <f>YEAR(S:S)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5">
        <f>(((J4077/60)/60)/24)+DATE(1970,1,1)</f>
        <v>41779.045937499999</v>
      </c>
      <c r="T4077" s="16">
        <f>(((I4077/60)/60)/24)+DATE(1970,1,1)</f>
        <v>41820.727777777778</v>
      </c>
      <c r="U4077" s="19">
        <f>YEAR(S:S)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5">
        <f>(((J4078/60)/60)/24)+DATE(1970,1,1)</f>
        <v>41905.795706018522</v>
      </c>
      <c r="T4078" s="16">
        <f>(((I4078/60)/60)/24)+DATE(1970,1,1)</f>
        <v>41933.82708333333</v>
      </c>
      <c r="U4078" s="19">
        <f>YEAR(S:S)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5">
        <f>(((J4079/60)/60)/24)+DATE(1970,1,1)</f>
        <v>42695.7105787037</v>
      </c>
      <c r="T4079" s="16">
        <f>(((I4079/60)/60)/24)+DATE(1970,1,1)</f>
        <v>42725.7105787037</v>
      </c>
      <c r="U4079" s="19">
        <f>YEAR(S:S)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5">
        <f>(((J4080/60)/60)/24)+DATE(1970,1,1)</f>
        <v>42732.787523148145</v>
      </c>
      <c r="T4080" s="16">
        <f>(((I4080/60)/60)/24)+DATE(1970,1,1)</f>
        <v>42762.787523148145</v>
      </c>
      <c r="U4080" s="19">
        <f>YEAR(S:S)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5">
        <f>(((J4081/60)/60)/24)+DATE(1970,1,1)</f>
        <v>42510.938900462963</v>
      </c>
      <c r="T4081" s="16">
        <f>(((I4081/60)/60)/24)+DATE(1970,1,1)</f>
        <v>42540.938900462963</v>
      </c>
      <c r="U4081" s="19">
        <f>YEAR(S:S)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5">
        <f>(((J4082/60)/60)/24)+DATE(1970,1,1)</f>
        <v>42511.698101851856</v>
      </c>
      <c r="T4082" s="16">
        <f>(((I4082/60)/60)/24)+DATE(1970,1,1)</f>
        <v>42535.787500000006</v>
      </c>
      <c r="U4082" s="19">
        <f>YEAR(S:S)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5">
        <f>(((J4083/60)/60)/24)+DATE(1970,1,1)</f>
        <v>42041.581307870365</v>
      </c>
      <c r="T4083" s="16">
        <f>(((I4083/60)/60)/24)+DATE(1970,1,1)</f>
        <v>42071.539641203708</v>
      </c>
      <c r="U4083" s="19">
        <f>YEAR(S:S)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5">
        <f>(((J4084/60)/60)/24)+DATE(1970,1,1)</f>
        <v>42307.189270833333</v>
      </c>
      <c r="T4084" s="16">
        <f>(((I4084/60)/60)/24)+DATE(1970,1,1)</f>
        <v>42322.958333333328</v>
      </c>
      <c r="U4084" s="19">
        <f>YEAR(S:S)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5">
        <f>(((J4085/60)/60)/24)+DATE(1970,1,1)</f>
        <v>42353.761759259258</v>
      </c>
      <c r="T4085" s="16">
        <f>(((I4085/60)/60)/24)+DATE(1970,1,1)</f>
        <v>42383.761759259258</v>
      </c>
      <c r="U4085" s="19">
        <f>YEAR(S:S)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5">
        <f>(((J4086/60)/60)/24)+DATE(1970,1,1)</f>
        <v>42622.436412037037</v>
      </c>
      <c r="T4086" s="16">
        <f>(((I4086/60)/60)/24)+DATE(1970,1,1)</f>
        <v>42652.436412037037</v>
      </c>
      <c r="U4086" s="19">
        <f>YEAR(S:S)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5">
        <f>(((J4087/60)/60)/24)+DATE(1970,1,1)</f>
        <v>42058.603877314818</v>
      </c>
      <c r="T4087" s="16">
        <f>(((I4087/60)/60)/24)+DATE(1970,1,1)</f>
        <v>42087.165972222225</v>
      </c>
      <c r="U4087" s="19">
        <f>YEAR(S:S)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5">
        <f>(((J4088/60)/60)/24)+DATE(1970,1,1)</f>
        <v>42304.940960648149</v>
      </c>
      <c r="T4088" s="16">
        <f>(((I4088/60)/60)/24)+DATE(1970,1,1)</f>
        <v>42329.166666666672</v>
      </c>
      <c r="U4088" s="19">
        <f>YEAR(S:S)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5">
        <f>(((J4089/60)/60)/24)+DATE(1970,1,1)</f>
        <v>42538.742893518516</v>
      </c>
      <c r="T4089" s="16">
        <f>(((I4089/60)/60)/24)+DATE(1970,1,1)</f>
        <v>42568.742893518516</v>
      </c>
      <c r="U4089" s="19">
        <f>YEAR(S:S)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5">
        <f>(((J4090/60)/60)/24)+DATE(1970,1,1)</f>
        <v>41990.612546296295</v>
      </c>
      <c r="T4090" s="16">
        <f>(((I4090/60)/60)/24)+DATE(1970,1,1)</f>
        <v>42020.434722222228</v>
      </c>
      <c r="U4090" s="19">
        <f>YEAR(S:S)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5">
        <f>(((J4091/60)/60)/24)+DATE(1970,1,1)</f>
        <v>42122.732499999998</v>
      </c>
      <c r="T4091" s="16">
        <f>(((I4091/60)/60)/24)+DATE(1970,1,1)</f>
        <v>42155.732638888891</v>
      </c>
      <c r="U4091" s="19">
        <f>YEAR(S:S)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5">
        <f>(((J4092/60)/60)/24)+DATE(1970,1,1)</f>
        <v>42209.67288194444</v>
      </c>
      <c r="T4092" s="16">
        <f>(((I4092/60)/60)/24)+DATE(1970,1,1)</f>
        <v>42223.625</v>
      </c>
      <c r="U4092" s="19">
        <f>YEAR(S:S)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5">
        <f>(((J4093/60)/60)/24)+DATE(1970,1,1)</f>
        <v>41990.506377314814</v>
      </c>
      <c r="T4093" s="16">
        <f>(((I4093/60)/60)/24)+DATE(1970,1,1)</f>
        <v>42020.506377314814</v>
      </c>
      <c r="U4093" s="19">
        <f>YEAR(S:S)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5">
        <f>(((J4094/60)/60)/24)+DATE(1970,1,1)</f>
        <v>42039.194988425923</v>
      </c>
      <c r="T4094" s="16">
        <f>(((I4094/60)/60)/24)+DATE(1970,1,1)</f>
        <v>42099.153321759266</v>
      </c>
      <c r="U4094" s="19">
        <f>YEAR(S:S)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5">
        <f>(((J4095/60)/60)/24)+DATE(1970,1,1)</f>
        <v>42178.815891203703</v>
      </c>
      <c r="T4095" s="16">
        <f>(((I4095/60)/60)/24)+DATE(1970,1,1)</f>
        <v>42238.815891203703</v>
      </c>
      <c r="U4095" s="19">
        <f>YEAR(S:S)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5">
        <f>(((J4096/60)/60)/24)+DATE(1970,1,1)</f>
        <v>41890.086805555555</v>
      </c>
      <c r="T4096" s="16">
        <f>(((I4096/60)/60)/24)+DATE(1970,1,1)</f>
        <v>41934.207638888889</v>
      </c>
      <c r="U4096" s="19">
        <f>YEAR(S:S)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5">
        <f>(((J4097/60)/60)/24)+DATE(1970,1,1)</f>
        <v>42693.031828703708</v>
      </c>
      <c r="T4097" s="16">
        <f>(((I4097/60)/60)/24)+DATE(1970,1,1)</f>
        <v>42723.031828703708</v>
      </c>
      <c r="U4097" s="19">
        <f>YEAR(S:S)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5">
        <f>(((J4098/60)/60)/24)+DATE(1970,1,1)</f>
        <v>42750.530312499999</v>
      </c>
      <c r="T4098" s="16">
        <f>(((I4098/60)/60)/24)+DATE(1970,1,1)</f>
        <v>42794.368749999994</v>
      </c>
      <c r="U4098" s="19">
        <f>YEAR(S:S)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5">
        <f>(((J4099/60)/60)/24)+DATE(1970,1,1)</f>
        <v>42344.824502314819</v>
      </c>
      <c r="T4099" s="16">
        <f>(((I4099/60)/60)/24)+DATE(1970,1,1)</f>
        <v>42400.996527777781</v>
      </c>
      <c r="U4099" s="19">
        <f>YEAR(S:S)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5">
        <f>(((J4100/60)/60)/24)+DATE(1970,1,1)</f>
        <v>42495.722187499996</v>
      </c>
      <c r="T4100" s="16">
        <f>(((I4100/60)/60)/24)+DATE(1970,1,1)</f>
        <v>42525.722187499996</v>
      </c>
      <c r="U4100" s="19">
        <f>YEAR(S:S)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5">
        <f>(((J4101/60)/60)/24)+DATE(1970,1,1)</f>
        <v>42570.850381944445</v>
      </c>
      <c r="T4101" s="16">
        <f>(((I4101/60)/60)/24)+DATE(1970,1,1)</f>
        <v>42615.850381944445</v>
      </c>
      <c r="U4101" s="19">
        <f>YEAR(S:S)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5">
        <f>(((J4102/60)/60)/24)+DATE(1970,1,1)</f>
        <v>41927.124884259261</v>
      </c>
      <c r="T4102" s="16">
        <f>(((I4102/60)/60)/24)+DATE(1970,1,1)</f>
        <v>41937.124884259261</v>
      </c>
      <c r="U4102" s="19">
        <f>YEAR(S:S)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5">
        <f>(((J4103/60)/60)/24)+DATE(1970,1,1)</f>
        <v>42730.903726851851</v>
      </c>
      <c r="T4103" s="16">
        <f>(((I4103/60)/60)/24)+DATE(1970,1,1)</f>
        <v>42760.903726851851</v>
      </c>
      <c r="U4103" s="19">
        <f>YEAR(S:S)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5">
        <f>(((J4104/60)/60)/24)+DATE(1970,1,1)</f>
        <v>42475.848067129627</v>
      </c>
      <c r="T4104" s="16">
        <f>(((I4104/60)/60)/24)+DATE(1970,1,1)</f>
        <v>42505.848067129627</v>
      </c>
      <c r="U4104" s="19">
        <f>YEAR(S:S)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5">
        <f>(((J4105/60)/60)/24)+DATE(1970,1,1)</f>
        <v>42188.83293981482</v>
      </c>
      <c r="T4105" s="16">
        <f>(((I4105/60)/60)/24)+DATE(1970,1,1)</f>
        <v>42242.772222222222</v>
      </c>
      <c r="U4105" s="19">
        <f>YEAR(S:S)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5">
        <f>(((J4106/60)/60)/24)+DATE(1970,1,1)</f>
        <v>42640.278171296297</v>
      </c>
      <c r="T4106" s="16">
        <f>(((I4106/60)/60)/24)+DATE(1970,1,1)</f>
        <v>42670.278171296297</v>
      </c>
      <c r="U4106" s="19">
        <f>YEAR(S:S)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5">
        <f>(((J4107/60)/60)/24)+DATE(1970,1,1)</f>
        <v>42697.010520833333</v>
      </c>
      <c r="T4107" s="16">
        <f>(((I4107/60)/60)/24)+DATE(1970,1,1)</f>
        <v>42730.010520833333</v>
      </c>
      <c r="U4107" s="19">
        <f>YEAR(S:S)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5">
        <f>(((J4108/60)/60)/24)+DATE(1970,1,1)</f>
        <v>42053.049375000002</v>
      </c>
      <c r="T4108" s="16">
        <f>(((I4108/60)/60)/24)+DATE(1970,1,1)</f>
        <v>42096.041666666672</v>
      </c>
      <c r="U4108" s="19">
        <f>YEAR(S:S)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5">
        <f>(((J4109/60)/60)/24)+DATE(1970,1,1)</f>
        <v>41883.916678240741</v>
      </c>
      <c r="T4109" s="16">
        <f>(((I4109/60)/60)/24)+DATE(1970,1,1)</f>
        <v>41906.916678240741</v>
      </c>
      <c r="U4109" s="19">
        <f>YEAR(S:S)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5">
        <f>(((J4110/60)/60)/24)+DATE(1970,1,1)</f>
        <v>42767.031678240746</v>
      </c>
      <c r="T4110" s="16">
        <f>(((I4110/60)/60)/24)+DATE(1970,1,1)</f>
        <v>42797.208333333328</v>
      </c>
      <c r="U4110" s="19">
        <f>YEAR(S:S)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5">
        <f>(((J4111/60)/60)/24)+DATE(1970,1,1)</f>
        <v>42307.539398148147</v>
      </c>
      <c r="T4111" s="16">
        <f>(((I4111/60)/60)/24)+DATE(1970,1,1)</f>
        <v>42337.581064814818</v>
      </c>
      <c r="U4111" s="19">
        <f>YEAR(S:S)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5">
        <f>(((J4112/60)/60)/24)+DATE(1970,1,1)</f>
        <v>42512.626747685179</v>
      </c>
      <c r="T4112" s="16">
        <f>(((I4112/60)/60)/24)+DATE(1970,1,1)</f>
        <v>42572.626747685179</v>
      </c>
      <c r="U4112" s="19">
        <f>YEAR(S:S)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5">
        <f>(((J4113/60)/60)/24)+DATE(1970,1,1)</f>
        <v>42029.135879629626</v>
      </c>
      <c r="T4113" s="16">
        <f>(((I4113/60)/60)/24)+DATE(1970,1,1)</f>
        <v>42059.135879629626</v>
      </c>
      <c r="U4113" s="19">
        <f>YEAR(S:S)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5">
        <f>(((J4114/60)/60)/24)+DATE(1970,1,1)</f>
        <v>42400.946597222224</v>
      </c>
      <c r="T4114" s="16">
        <f>(((I4114/60)/60)/24)+DATE(1970,1,1)</f>
        <v>42428</v>
      </c>
      <c r="U4114" s="19">
        <f>YEAR(S:S)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5">
        <f>(((J4115/60)/60)/24)+DATE(1970,1,1)</f>
        <v>42358.573182870372</v>
      </c>
      <c r="T4115" s="16">
        <f>(((I4115/60)/60)/24)+DATE(1970,1,1)</f>
        <v>42377.273611111115</v>
      </c>
      <c r="U4115" s="19">
        <f>YEAR(S:S)</f>
        <v>2015</v>
      </c>
    </row>
  </sheetData>
  <autoFilter ref="R1:R4116" xr:uid="{63456A62-0731-F542-9C63-111885823D0E}"/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 tint="-0.249977111117893"/>
      </colorScale>
    </cfRule>
    <cfRule type="colorScale" priority="2">
      <colorScale>
        <cfvo type="min"/>
        <cfvo type="max"/>
        <color rgb="FFFF7B8D"/>
        <color theme="4" tint="0.39997558519241921"/>
      </colorScale>
    </cfRule>
    <cfRule type="colorScale" priority="3">
      <colorScale>
        <cfvo type="min"/>
        <cfvo type="max"/>
        <color rgb="FFFD5150"/>
        <color theme="4" tint="0.59999389629810485"/>
      </colorScale>
    </cfRule>
    <cfRule type="colorScale" priority="4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22A4-E06E-EC4E-BA74-05586C9E3210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9.83203125" bestFit="1" customWidth="1"/>
    <col min="8" max="8" width="22" bestFit="1" customWidth="1"/>
    <col min="9" max="9" width="9.83203125" bestFit="1" customWidth="1"/>
    <col min="10" max="10" width="26.1640625" bestFit="1" customWidth="1"/>
    <col min="11" max="11" width="14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8405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8406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8407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8408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8399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8409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8400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8401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8402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8403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8404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8410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0F47F-7BE5-E54D-A8F6-F24DF902607B}">
  <dimension ref="A1:I13"/>
  <sheetViews>
    <sheetView zoomScale="118" zoomScaleNormal="118" workbookViewId="0">
      <selection activeCell="H17" sqref="H17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5.6640625" style="13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A1" s="25" t="s">
        <v>8381</v>
      </c>
      <c r="B1" s="25" t="s">
        <v>8411</v>
      </c>
      <c r="C1" s="25" t="s">
        <v>8412</v>
      </c>
      <c r="D1" s="25" t="s">
        <v>8413</v>
      </c>
      <c r="E1" s="26" t="s">
        <v>8414</v>
      </c>
      <c r="F1" s="25" t="s">
        <v>8415</v>
      </c>
      <c r="G1" s="25" t="s">
        <v>8416</v>
      </c>
      <c r="H1" s="25" t="s">
        <v>8417</v>
      </c>
      <c r="I1" s="25"/>
    </row>
    <row r="2" spans="1:9" x14ac:dyDescent="0.2">
      <c r="A2" t="s">
        <v>8418</v>
      </c>
      <c r="B2">
        <f>COUNTIFS(Kickstarter!$D:$D, "&lt; 1000", Kickstarter!F:F, "successful", Kickstarter!R:R,"plays")</f>
        <v>141</v>
      </c>
      <c r="C2">
        <f>COUNTIFS(Kickstarter!D:D, "&lt;1000", Kickstarter!F:F, "failed",Kickstarter!R:R, "plays")</f>
        <v>45</v>
      </c>
      <c r="D2">
        <f>COUNTIFS(Kickstarter!D:D, "&lt;1000", Kickstarter!F:F, "canceled", Kickstarter!R:R, "plays")</f>
        <v>0</v>
      </c>
      <c r="E2" s="13">
        <f>SUM(B2,C2)</f>
        <v>186</v>
      </c>
      <c r="F2" s="27">
        <f>B2/E2</f>
        <v>0.75806451612903225</v>
      </c>
      <c r="G2" s="27">
        <f>C2/E2</f>
        <v>0.24193548387096775</v>
      </c>
      <c r="H2" s="27">
        <v>0</v>
      </c>
    </row>
    <row r="3" spans="1:9" x14ac:dyDescent="0.2">
      <c r="A3" t="s">
        <v>8419</v>
      </c>
      <c r="B3">
        <f>COUNTIFS(Kickstarter!$D:$D, "&gt;= 1000", Kickstarter!$D:$D, "&lt;= 9999", Kickstarter!F:F, "successful", Kickstarter!R:R,"plays")</f>
        <v>481</v>
      </c>
      <c r="C3">
        <f>COUNTIFS(Kickstarter!D:D, "&gt;=1000", Kickstarter!D:D, "&lt;=4999", Kickstarter!F:F, "failed",Kickstarter!R:R, "plays")</f>
        <v>146</v>
      </c>
      <c r="D3">
        <f>COUNTIFS(Kickstarter!D:D, "&gt;=1000", Kickstarter!D:D, "&lt;=4999", Kickstarter!F:F, "canceled", Kickstarter!R:R, "plays")</f>
        <v>0</v>
      </c>
      <c r="E3" s="13">
        <f>SUM(B3,C3)</f>
        <v>627</v>
      </c>
      <c r="F3" s="27">
        <f>B3/E3</f>
        <v>0.76714513556618824</v>
      </c>
      <c r="G3" s="27">
        <f>C3/E3</f>
        <v>0.23285486443381181</v>
      </c>
      <c r="H3" s="27">
        <v>0</v>
      </c>
    </row>
    <row r="4" spans="1:9" x14ac:dyDescent="0.2">
      <c r="A4" t="s">
        <v>8420</v>
      </c>
      <c r="B4">
        <f>COUNTIFS(Kickstarter!$D:$D, "&gt;= 5000", Kickstarter!$D:$D, "&lt;= 9999", Kickstarter!F:F, "successful", Kickstarter!R:R,"plays")</f>
        <v>93</v>
      </c>
      <c r="C4">
        <f>COUNTIFS(Kickstarter!D:D, "&gt;=5000", Kickstarter!D:D, "&lt;=9999", Kickstarter!F:F, "failed",Kickstarter!R:R, "plays")</f>
        <v>76</v>
      </c>
      <c r="D4">
        <f>COUNTIFS(Kickstarter!D:D, "&gt;=5000", Kickstarter!D:D, "&lt;=9999", Kickstarter!F:F, "canceled",Kickstarter!R:R, "plays")</f>
        <v>0</v>
      </c>
      <c r="E4" s="13">
        <f t="shared" ref="E4:E13" si="0">SUM(B4,C4)</f>
        <v>169</v>
      </c>
      <c r="F4" s="27">
        <f>B4/E4</f>
        <v>0.55029585798816572</v>
      </c>
      <c r="G4" s="27">
        <f>C4/E4</f>
        <v>0.44970414201183434</v>
      </c>
      <c r="H4" s="27">
        <v>0</v>
      </c>
    </row>
    <row r="5" spans="1:9" x14ac:dyDescent="0.2">
      <c r="A5" t="s">
        <v>8421</v>
      </c>
      <c r="B5">
        <f>COUNTIFS(Kickstarter!$D:$D, "&gt;= 10000", Kickstarter!$D:$D, "&lt;= 14999", Kickstarter!F:F, "successful", Kickstarter!R:R,"plays")</f>
        <v>39</v>
      </c>
      <c r="C5">
        <f>COUNTIFS(Kickstarter!D:D, "&gt;=10000", Kickstarter!D:D, "&lt;=14999", Kickstarter!F:F, "failed",Kickstarter!R:R, "plays")</f>
        <v>33</v>
      </c>
      <c r="D5">
        <f>COUNTIFS(Kickstarter!D:D, "&gt;=10000", Kickstarter!D:D, "&lt;=14999", Kickstarter!F:F, "canceled", Kickstarter!R:R, "plays")</f>
        <v>0</v>
      </c>
      <c r="E5" s="13">
        <f t="shared" si="0"/>
        <v>72</v>
      </c>
      <c r="F5" s="27">
        <f>B5/E5</f>
        <v>0.54166666666666663</v>
      </c>
      <c r="G5" s="27">
        <f>C5/E5</f>
        <v>0.45833333333333331</v>
      </c>
      <c r="H5" s="27">
        <v>0</v>
      </c>
    </row>
    <row r="6" spans="1:9" x14ac:dyDescent="0.2">
      <c r="A6" t="s">
        <v>8422</v>
      </c>
      <c r="B6">
        <f>COUNTIFS(Kickstarter!$D:$D, "&gt;= 15000", Kickstarter!$D:$D, "&lt;= 19999", Kickstarter!F:F, "successful", Kickstarter!R:R,"plays")</f>
        <v>12</v>
      </c>
      <c r="C6">
        <f>COUNTIFS(Kickstarter!D:D, "&gt;=15000", Kickstarter!D:D, "&lt;=19999", Kickstarter!F:F, "failed",Kickstarter!R:R, "plays")</f>
        <v>12</v>
      </c>
      <c r="D6">
        <f>COUNTIFS(Kickstarter!D:D, "&gt;=15000", Kickstarter!D:D, "&lt;=19999", Kickstarter!F:F, "canceled", Kickstarter!R:R, "plays")</f>
        <v>0</v>
      </c>
      <c r="E6" s="13">
        <f t="shared" si="0"/>
        <v>24</v>
      </c>
      <c r="F6" s="27">
        <f>B6/E6</f>
        <v>0.5</v>
      </c>
      <c r="G6" s="27">
        <f>C6/E6</f>
        <v>0.5</v>
      </c>
      <c r="H6" s="27">
        <v>0</v>
      </c>
    </row>
    <row r="7" spans="1:9" x14ac:dyDescent="0.2">
      <c r="A7" t="s">
        <v>8423</v>
      </c>
      <c r="B7">
        <f>COUNTIFS(Kickstarter!$D:$D, "&gt;= 20000", Kickstarter!$D:$D, "&lt;= 24999", Kickstarter!F:F, "successful", Kickstarter!R:R,"plays")</f>
        <v>9</v>
      </c>
      <c r="C7">
        <f>COUNTIFS(Kickstarter!D:D, "&gt;=20000", Kickstarter!D:D, "&lt;=24999", Kickstarter!F:F, "failed",Kickstarter!R:R, "plays")</f>
        <v>11</v>
      </c>
      <c r="D7">
        <f>COUNTIFS(Kickstarter!D:D, "&gt;=20000", Kickstarter!D:D, "&lt;=24999", Kickstarter!F:F, "canceled", Kickstarter!R:R, "plays")</f>
        <v>0</v>
      </c>
      <c r="E7" s="13">
        <f t="shared" si="0"/>
        <v>20</v>
      </c>
      <c r="F7" s="27">
        <f>B7/E7</f>
        <v>0.45</v>
      </c>
      <c r="G7" s="27">
        <f>C7/E7</f>
        <v>0.55000000000000004</v>
      </c>
      <c r="H7" s="27">
        <v>0</v>
      </c>
    </row>
    <row r="8" spans="1:9" x14ac:dyDescent="0.2">
      <c r="A8" t="s">
        <v>8424</v>
      </c>
      <c r="B8">
        <f>COUNTIFS(Kickstarter!$D:$D, "&gt;= 25000", Kickstarter!$D:$D, "&lt;= 29999", Kickstarter!F:F, "successful", Kickstarter!R:R,"plays")</f>
        <v>1</v>
      </c>
      <c r="C8">
        <f>COUNTIFS(Kickstarter!D:D, "&gt;=25000", Kickstarter!D:D, "&lt;=29999", Kickstarter!F:F, "failed",Kickstarter!R:R, "plays")</f>
        <v>4</v>
      </c>
      <c r="D8">
        <f>COUNTIFS(Kickstarter!D:D, "&gt;=25000", Kickstarter!D:D, "&lt;=29999", Kickstarter!F:F, "canceled", Kickstarter!R:R, "plays")</f>
        <v>0</v>
      </c>
      <c r="E8" s="13">
        <f t="shared" si="0"/>
        <v>5</v>
      </c>
      <c r="F8" s="27">
        <f>B8/E8</f>
        <v>0.2</v>
      </c>
      <c r="G8" s="27">
        <f>C8/E8</f>
        <v>0.8</v>
      </c>
      <c r="H8" s="27">
        <v>0</v>
      </c>
    </row>
    <row r="9" spans="1:9" x14ac:dyDescent="0.2">
      <c r="A9" t="s">
        <v>8425</v>
      </c>
      <c r="B9">
        <f>COUNTIFS(Kickstarter!$D:$D, "&gt;= 30000", Kickstarter!$D:$D, "&lt;= 34999", Kickstarter!F:F, "successful", Kickstarter!R:R,"plays")</f>
        <v>3</v>
      </c>
      <c r="C9">
        <f>COUNTIFS(Kickstarter!D:D, "&gt;=30000", Kickstarter!D:D, "&lt;=34999", Kickstarter!F:F, "failed",Kickstarter!R:R, "plays")</f>
        <v>8</v>
      </c>
      <c r="D9">
        <f>COUNTIFS(Kickstarter!D:D, "&gt;=30000", Kickstarter!D:D, "&lt;=34999", Kickstarter!F:F, "canceled", Kickstarter!R:R, "plays")</f>
        <v>0</v>
      </c>
      <c r="E9" s="13">
        <f t="shared" si="0"/>
        <v>11</v>
      </c>
      <c r="F9" s="27">
        <f>B9/E9</f>
        <v>0.27272727272727271</v>
      </c>
      <c r="G9" s="27">
        <f>C9/E9</f>
        <v>0.72727272727272729</v>
      </c>
      <c r="H9" s="27">
        <v>0</v>
      </c>
    </row>
    <row r="10" spans="1:9" x14ac:dyDescent="0.2">
      <c r="A10" t="s">
        <v>8426</v>
      </c>
      <c r="B10">
        <f>COUNTIFS(Kickstarter!$D:$D, "&gt;= 35000", Kickstarter!$D:$D, "&lt;= 39999", Kickstarter!F:F, "successful", Kickstarter!R:R,"plays")</f>
        <v>4</v>
      </c>
      <c r="C10">
        <f>COUNTIFS(Kickstarter!D:D, "&gt;=1000", Kickstarter!D:D, "&lt;=4999", Kickstarter!F:F, "failed",Kickstarter!R:R, "plays")</f>
        <v>146</v>
      </c>
      <c r="D10">
        <f>COUNTIFS(Kickstarter!D:D, "&gt;=35000", Kickstarter!D:D, "&lt;=39999", Kickstarter!F:F, "canceled", Kickstarter!R:R, "plays")</f>
        <v>0</v>
      </c>
      <c r="E10" s="13">
        <f t="shared" si="0"/>
        <v>150</v>
      </c>
      <c r="F10" s="27">
        <f>B10/E10</f>
        <v>2.6666666666666668E-2</v>
      </c>
      <c r="G10" s="27">
        <f>C10/E10</f>
        <v>0.97333333333333338</v>
      </c>
      <c r="H10" s="27">
        <v>0</v>
      </c>
    </row>
    <row r="11" spans="1:9" x14ac:dyDescent="0.2">
      <c r="A11" t="s">
        <v>8429</v>
      </c>
      <c r="B11">
        <f>COUNTIFS(Kickstarter!$D:$D, "&gt;= 40000", Kickstarter!$D:$D, "&lt;= 44999", Kickstarter!F:F, "successful", Kickstarter!R:R,"plays")</f>
        <v>2</v>
      </c>
      <c r="C11">
        <f>COUNTIFS(Kickstarter!D:D, "&gt;=40000", Kickstarter!D:D, "&lt;=44999", Kickstarter!F:F, "failed",Kickstarter!R:R, "plays")</f>
        <v>1</v>
      </c>
      <c r="D11">
        <f>COUNTIFS(Kickstarter!D:D, "&gt;=40000", Kickstarter!D:D, "&lt;=44999", Kickstarter!F:F, "canceled", Kickstarter!R:R, "plays")</f>
        <v>0</v>
      </c>
      <c r="E11" s="13">
        <f t="shared" si="0"/>
        <v>3</v>
      </c>
      <c r="F11" s="27">
        <f>B11/E11</f>
        <v>0.66666666666666663</v>
      </c>
      <c r="G11" s="27">
        <f>C11/E11</f>
        <v>0.33333333333333331</v>
      </c>
      <c r="H11" s="27">
        <v>0</v>
      </c>
    </row>
    <row r="12" spans="1:9" x14ac:dyDescent="0.2">
      <c r="A12" t="s">
        <v>8427</v>
      </c>
      <c r="B12">
        <f>COUNTIFS(Kickstarter!$D:$D, "&gt;= 45000", Kickstarter!$D:$D, "&lt;= 49999", Kickstarter!F:F, "successful", Kickstarter!R:R,"plays")</f>
        <v>0</v>
      </c>
      <c r="C12">
        <f>COUNTIFS(Kickstarter!D:D, "&gt;=45000", Kickstarter!D:D, "&lt;=49999", Kickstarter!F:F, "failed",Kickstarter!R:R, "plays")</f>
        <v>1</v>
      </c>
      <c r="D12">
        <f>COUNTIFS(Kickstarter!D:D, "&gt;=45000", Kickstarter!D:D, "&lt;=49999", Kickstarter!F:F, "canceled", Kickstarter!R:R, "plays")</f>
        <v>0</v>
      </c>
      <c r="E12" s="13">
        <f t="shared" si="0"/>
        <v>1</v>
      </c>
      <c r="F12" s="27">
        <f>B12/E12</f>
        <v>0</v>
      </c>
      <c r="G12" s="27">
        <f>C12/E12</f>
        <v>1</v>
      </c>
      <c r="H12" s="27">
        <v>0</v>
      </c>
    </row>
    <row r="13" spans="1:9" x14ac:dyDescent="0.2">
      <c r="A13" t="s">
        <v>8428</v>
      </c>
      <c r="B13">
        <f>COUNTIFS(Kickstarter!$D:$D, "&gt;50000", Kickstarter!F:F, "successful", Kickstarter!R:R,"plays")</f>
        <v>2</v>
      </c>
      <c r="C13">
        <f>COUNTIFS(Kickstarter!D:D, "&gt;5000", Kickstarter!F:F, "failed",Kickstarter!R:R, "plays")</f>
        <v>127</v>
      </c>
      <c r="D13">
        <f>COUNTIFS(Kickstarter!D:D, "&gt;50000", Kickstarter!F:F, "canceled", Kickstarter!R:R, "plays")</f>
        <v>0</v>
      </c>
      <c r="E13" s="13">
        <f t="shared" si="0"/>
        <v>129</v>
      </c>
      <c r="F13" s="27">
        <f>B13/E13</f>
        <v>1.5503875968992248E-2</v>
      </c>
      <c r="G13" s="27">
        <f>C13/E13</f>
        <v>0.98449612403100772</v>
      </c>
      <c r="H13" s="27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3953D-A0C1-E240-9BD6-EF3D2E2F1597}">
  <dimension ref="A1:F8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">
      <c r="A6" s="12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2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">
      <c r="A8" s="12" t="s">
        <v>8361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32262-CC34-C244-B469-4528238E644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8314-5B21-8947-A518-AAAFEC7E40C2}">
  <dimension ref="A1:F37"/>
  <sheetViews>
    <sheetView topLeftCell="J2" zoomScale="125" zoomScaleNormal="101" workbookViewId="0"/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8370</v>
      </c>
      <c r="B5" s="13"/>
      <c r="C5" s="13"/>
      <c r="D5" s="13"/>
      <c r="E5" s="13">
        <v>3</v>
      </c>
      <c r="F5" s="13">
        <v>3</v>
      </c>
    </row>
    <row r="6" spans="1:6" x14ac:dyDescent="0.2">
      <c r="A6" s="17" t="s">
        <v>8368</v>
      </c>
      <c r="B6" s="13"/>
      <c r="C6" s="13"/>
      <c r="D6" s="13"/>
      <c r="E6" s="13">
        <v>1</v>
      </c>
      <c r="F6" s="13">
        <v>1</v>
      </c>
    </row>
    <row r="7" spans="1:6" x14ac:dyDescent="0.2">
      <c r="A7" s="17" t="s">
        <v>8369</v>
      </c>
      <c r="B7" s="13"/>
      <c r="C7" s="13"/>
      <c r="D7" s="13"/>
      <c r="E7" s="13">
        <v>2</v>
      </c>
      <c r="F7" s="13">
        <v>2</v>
      </c>
    </row>
    <row r="8" spans="1:6" x14ac:dyDescent="0.2">
      <c r="A8" s="12" t="s">
        <v>8372</v>
      </c>
      <c r="B8" s="13"/>
      <c r="C8" s="13"/>
      <c r="D8" s="13"/>
      <c r="E8" s="13">
        <v>4</v>
      </c>
      <c r="F8" s="13">
        <v>4</v>
      </c>
    </row>
    <row r="9" spans="1:6" x14ac:dyDescent="0.2">
      <c r="A9" s="17" t="s">
        <v>8371</v>
      </c>
      <c r="B9" s="13"/>
      <c r="C9" s="13"/>
      <c r="D9" s="13"/>
      <c r="E9" s="13">
        <v>1</v>
      </c>
      <c r="F9" s="13">
        <v>1</v>
      </c>
    </row>
    <row r="10" spans="1:6" x14ac:dyDescent="0.2">
      <c r="A10" s="17" t="s">
        <v>8367</v>
      </c>
      <c r="B10" s="13"/>
      <c r="C10" s="13"/>
      <c r="D10" s="13"/>
      <c r="E10" s="13">
        <v>1</v>
      </c>
      <c r="F10" s="13">
        <v>1</v>
      </c>
    </row>
    <row r="11" spans="1:6" x14ac:dyDescent="0.2">
      <c r="A11" s="17" t="s">
        <v>8369</v>
      </c>
      <c r="B11" s="13"/>
      <c r="C11" s="13"/>
      <c r="D11" s="13"/>
      <c r="E11" s="13">
        <v>2</v>
      </c>
      <c r="F11" s="13">
        <v>2</v>
      </c>
    </row>
    <row r="12" spans="1:6" x14ac:dyDescent="0.2">
      <c r="A12" s="12" t="s">
        <v>8373</v>
      </c>
      <c r="B12" s="13"/>
      <c r="C12" s="13"/>
      <c r="D12" s="13"/>
      <c r="E12" s="13">
        <v>8</v>
      </c>
      <c r="F12" s="13">
        <v>8</v>
      </c>
    </row>
    <row r="13" spans="1:6" x14ac:dyDescent="0.2">
      <c r="A13" s="17" t="s">
        <v>8371</v>
      </c>
      <c r="B13" s="13"/>
      <c r="C13" s="13"/>
      <c r="D13" s="13"/>
      <c r="E13" s="13">
        <v>2</v>
      </c>
      <c r="F13" s="13">
        <v>2</v>
      </c>
    </row>
    <row r="14" spans="1:6" x14ac:dyDescent="0.2">
      <c r="A14" s="17" t="s">
        <v>8367</v>
      </c>
      <c r="B14" s="13"/>
      <c r="C14" s="13"/>
      <c r="D14" s="13"/>
      <c r="E14" s="13">
        <v>2</v>
      </c>
      <c r="F14" s="13">
        <v>2</v>
      </c>
    </row>
    <row r="15" spans="1:6" x14ac:dyDescent="0.2">
      <c r="A15" s="17" t="s">
        <v>8368</v>
      </c>
      <c r="B15" s="13"/>
      <c r="C15" s="13"/>
      <c r="D15" s="13"/>
      <c r="E15" s="13">
        <v>1</v>
      </c>
      <c r="F15" s="13">
        <v>1</v>
      </c>
    </row>
    <row r="16" spans="1:6" x14ac:dyDescent="0.2">
      <c r="A16" s="17" t="s">
        <v>8369</v>
      </c>
      <c r="B16" s="13"/>
      <c r="C16" s="13"/>
      <c r="D16" s="13"/>
      <c r="E16" s="13">
        <v>3</v>
      </c>
      <c r="F16" s="13">
        <v>3</v>
      </c>
    </row>
    <row r="17" spans="1:6" x14ac:dyDescent="0.2">
      <c r="A17" s="12" t="s">
        <v>8374</v>
      </c>
      <c r="B17" s="13"/>
      <c r="C17" s="13"/>
      <c r="D17" s="13"/>
      <c r="E17" s="13">
        <v>11</v>
      </c>
      <c r="F17" s="13">
        <v>11</v>
      </c>
    </row>
    <row r="18" spans="1:6" x14ac:dyDescent="0.2">
      <c r="A18" s="17" t="s">
        <v>8367</v>
      </c>
      <c r="B18" s="13"/>
      <c r="C18" s="13"/>
      <c r="D18" s="13"/>
      <c r="E18" s="13">
        <v>5</v>
      </c>
      <c r="F18" s="13">
        <v>5</v>
      </c>
    </row>
    <row r="19" spans="1:6" x14ac:dyDescent="0.2">
      <c r="A19" s="17" t="s">
        <v>8368</v>
      </c>
      <c r="B19" s="13"/>
      <c r="C19" s="13"/>
      <c r="D19" s="13"/>
      <c r="E19" s="13">
        <v>3</v>
      </c>
      <c r="F19" s="13">
        <v>3</v>
      </c>
    </row>
    <row r="20" spans="1:6" x14ac:dyDescent="0.2">
      <c r="A20" s="17" t="s">
        <v>8369</v>
      </c>
      <c r="B20" s="13"/>
      <c r="C20" s="13"/>
      <c r="D20" s="13"/>
      <c r="E20" s="13">
        <v>3</v>
      </c>
      <c r="F20" s="13">
        <v>3</v>
      </c>
    </row>
    <row r="21" spans="1:6" x14ac:dyDescent="0.2">
      <c r="A21" s="12" t="s">
        <v>8375</v>
      </c>
      <c r="B21" s="13">
        <v>10</v>
      </c>
      <c r="C21" s="13">
        <v>152</v>
      </c>
      <c r="D21" s="13"/>
      <c r="E21" s="13">
        <v>241</v>
      </c>
      <c r="F21" s="13">
        <v>403</v>
      </c>
    </row>
    <row r="22" spans="1:6" x14ac:dyDescent="0.2">
      <c r="A22" s="17" t="s">
        <v>8367</v>
      </c>
      <c r="B22" s="13">
        <v>2</v>
      </c>
      <c r="C22" s="13">
        <v>38</v>
      </c>
      <c r="D22" s="13"/>
      <c r="E22" s="13">
        <v>81</v>
      </c>
      <c r="F22" s="13">
        <v>121</v>
      </c>
    </row>
    <row r="23" spans="1:6" x14ac:dyDescent="0.2">
      <c r="A23" s="17" t="s">
        <v>8368</v>
      </c>
      <c r="B23" s="13">
        <v>5</v>
      </c>
      <c r="C23" s="13">
        <v>65</v>
      </c>
      <c r="D23" s="13"/>
      <c r="E23" s="13">
        <v>94</v>
      </c>
      <c r="F23" s="13">
        <v>164</v>
      </c>
    </row>
    <row r="24" spans="1:6" x14ac:dyDescent="0.2">
      <c r="A24" s="17" t="s">
        <v>8369</v>
      </c>
      <c r="B24" s="13">
        <v>3</v>
      </c>
      <c r="C24" s="13">
        <v>49</v>
      </c>
      <c r="D24" s="13"/>
      <c r="E24" s="13">
        <v>66</v>
      </c>
      <c r="F24" s="13">
        <v>118</v>
      </c>
    </row>
    <row r="25" spans="1:6" x14ac:dyDescent="0.2">
      <c r="A25" s="12" t="s">
        <v>8376</v>
      </c>
      <c r="B25" s="13">
        <v>12</v>
      </c>
      <c r="C25" s="13">
        <v>202</v>
      </c>
      <c r="D25" s="13"/>
      <c r="E25" s="13">
        <v>304</v>
      </c>
      <c r="F25" s="13">
        <v>518</v>
      </c>
    </row>
    <row r="26" spans="1:6" x14ac:dyDescent="0.2">
      <c r="A26" s="17" t="s">
        <v>8371</v>
      </c>
      <c r="B26" s="13">
        <v>6</v>
      </c>
      <c r="C26" s="13">
        <v>56</v>
      </c>
      <c r="D26" s="13"/>
      <c r="E26" s="13">
        <v>86</v>
      </c>
      <c r="F26" s="13">
        <v>148</v>
      </c>
    </row>
    <row r="27" spans="1:6" x14ac:dyDescent="0.2">
      <c r="A27" s="17" t="s">
        <v>8367</v>
      </c>
      <c r="B27" s="13">
        <v>3</v>
      </c>
      <c r="C27" s="13">
        <v>62</v>
      </c>
      <c r="D27" s="13"/>
      <c r="E27" s="13">
        <v>110</v>
      </c>
      <c r="F27" s="13">
        <v>175</v>
      </c>
    </row>
    <row r="28" spans="1:6" x14ac:dyDescent="0.2">
      <c r="A28" s="17" t="s">
        <v>8368</v>
      </c>
      <c r="B28" s="13">
        <v>2</v>
      </c>
      <c r="C28" s="13">
        <v>43</v>
      </c>
      <c r="D28" s="13"/>
      <c r="E28" s="13">
        <v>65</v>
      </c>
      <c r="F28" s="13">
        <v>110</v>
      </c>
    </row>
    <row r="29" spans="1:6" x14ac:dyDescent="0.2">
      <c r="A29" s="17" t="s">
        <v>8369</v>
      </c>
      <c r="B29" s="13">
        <v>1</v>
      </c>
      <c r="C29" s="13">
        <v>41</v>
      </c>
      <c r="D29" s="13"/>
      <c r="E29" s="13">
        <v>43</v>
      </c>
      <c r="F29" s="13">
        <v>85</v>
      </c>
    </row>
    <row r="30" spans="1:6" x14ac:dyDescent="0.2">
      <c r="A30" s="12" t="s">
        <v>8377</v>
      </c>
      <c r="B30" s="13">
        <v>12</v>
      </c>
      <c r="C30" s="13">
        <v>130</v>
      </c>
      <c r="D30" s="13"/>
      <c r="E30" s="13">
        <v>249</v>
      </c>
      <c r="F30" s="13">
        <v>391</v>
      </c>
    </row>
    <row r="31" spans="1:6" x14ac:dyDescent="0.2">
      <c r="A31" s="17" t="s">
        <v>8371</v>
      </c>
      <c r="B31" s="13">
        <v>4</v>
      </c>
      <c r="C31" s="13">
        <v>40</v>
      </c>
      <c r="D31" s="13"/>
      <c r="E31" s="13">
        <v>75</v>
      </c>
      <c r="F31" s="13">
        <v>119</v>
      </c>
    </row>
    <row r="32" spans="1:6" x14ac:dyDescent="0.2">
      <c r="A32" s="17" t="s">
        <v>8367</v>
      </c>
      <c r="B32" s="13">
        <v>4</v>
      </c>
      <c r="C32" s="13">
        <v>41</v>
      </c>
      <c r="D32" s="13"/>
      <c r="E32" s="13">
        <v>83</v>
      </c>
      <c r="F32" s="13">
        <v>128</v>
      </c>
    </row>
    <row r="33" spans="1:6" x14ac:dyDescent="0.2">
      <c r="A33" s="17" t="s">
        <v>8368</v>
      </c>
      <c r="B33" s="13">
        <v>2</v>
      </c>
      <c r="C33" s="13">
        <v>23</v>
      </c>
      <c r="D33" s="13"/>
      <c r="E33" s="13">
        <v>54</v>
      </c>
      <c r="F33" s="13">
        <v>79</v>
      </c>
    </row>
    <row r="34" spans="1:6" x14ac:dyDescent="0.2">
      <c r="A34" s="17" t="s">
        <v>8369</v>
      </c>
      <c r="B34" s="13">
        <v>2</v>
      </c>
      <c r="C34" s="13">
        <v>26</v>
      </c>
      <c r="D34" s="13"/>
      <c r="E34" s="13">
        <v>37</v>
      </c>
      <c r="F34" s="13">
        <v>65</v>
      </c>
    </row>
    <row r="35" spans="1:6" x14ac:dyDescent="0.2">
      <c r="A35" s="12" t="s">
        <v>8378</v>
      </c>
      <c r="B35" s="13">
        <v>3</v>
      </c>
      <c r="C35" s="13">
        <v>9</v>
      </c>
      <c r="D35" s="13">
        <v>24</v>
      </c>
      <c r="E35" s="13">
        <v>19</v>
      </c>
      <c r="F35" s="13">
        <v>55</v>
      </c>
    </row>
    <row r="36" spans="1:6" x14ac:dyDescent="0.2">
      <c r="A36" s="17" t="s">
        <v>8371</v>
      </c>
      <c r="B36" s="13">
        <v>3</v>
      </c>
      <c r="C36" s="13">
        <v>9</v>
      </c>
      <c r="D36" s="13">
        <v>24</v>
      </c>
      <c r="E36" s="13">
        <v>19</v>
      </c>
      <c r="F36" s="13">
        <v>55</v>
      </c>
    </row>
    <row r="37" spans="1:6" x14ac:dyDescent="0.2">
      <c r="A37" s="12" t="s">
        <v>8361</v>
      </c>
      <c r="B37" s="13">
        <v>37</v>
      </c>
      <c r="C37" s="13">
        <v>493</v>
      </c>
      <c r="D37" s="13">
        <v>24</v>
      </c>
      <c r="E37" s="13">
        <v>839</v>
      </c>
      <c r="F3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40E59-A46C-BD40-99FF-520152AEBBFA}">
  <dimension ref="A1:F6"/>
  <sheetViews>
    <sheetView workbookViewId="0">
      <selection activeCell="F16" sqref="F16"/>
    </sheetView>
  </sheetViews>
  <sheetFormatPr baseColWidth="10" defaultRowHeight="15" x14ac:dyDescent="0.2"/>
  <sheetData>
    <row r="1" spans="1:6" x14ac:dyDescent="0.2">
      <c r="A1" s="20" t="s">
        <v>8379</v>
      </c>
      <c r="B1" s="20" t="s">
        <v>8380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x14ac:dyDescent="0.2">
      <c r="A2" s="19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>
        <f>VLOOKUP(A2,Kickstarter!B:E, 4, FALSE)</f>
        <v>2020</v>
      </c>
      <c r="E2" s="19">
        <f>VLOOKUP(A2, Kickstarter!B:Q, 15, FALSE)</f>
        <v>51.79</v>
      </c>
      <c r="F2" s="19">
        <f>VLOOKUP(A2, Kickstarter!B:M, 11, FALSE)</f>
        <v>39</v>
      </c>
    </row>
    <row r="3" spans="1:6" x14ac:dyDescent="0.2">
      <c r="A3" s="19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>
        <f>VLOOKUP(A3,Kickstarter!B:E, 4, FALSE)</f>
        <v>2020</v>
      </c>
      <c r="E3" s="19">
        <f>VLOOKUP(A3, Kickstarter!B:Q, 15, FALSE)</f>
        <v>36.07</v>
      </c>
      <c r="F3" s="19">
        <f>VLOOKUP(A3, Kickstarter!B:M, 11, FALSE)</f>
        <v>56</v>
      </c>
    </row>
    <row r="4" spans="1:6" x14ac:dyDescent="0.2">
      <c r="A4" s="19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>
        <f>VLOOKUP(A4,Kickstarter!B:E, 4, FALSE)</f>
        <v>2576</v>
      </c>
      <c r="E4" s="19">
        <f>VLOOKUP(A4, Kickstarter!B:Q, 15, FALSE)</f>
        <v>33.03</v>
      </c>
      <c r="F4" s="19">
        <f>VLOOKUP(A4, Kickstarter!B:M, 11, FALSE)</f>
        <v>78</v>
      </c>
    </row>
    <row r="5" spans="1:6" x14ac:dyDescent="0.2">
      <c r="A5" s="19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>
        <f>VLOOKUP(A5,Kickstarter!B:E, 4, FALSE)</f>
        <v>1168</v>
      </c>
      <c r="E5" s="19">
        <f>VLOOKUP(A5, Kickstarter!B:Q, 15, FALSE)</f>
        <v>44.92</v>
      </c>
      <c r="F5" s="19">
        <f>VLOOKUP(A5, Kickstarter!B:M, 11, FALSE)</f>
        <v>26</v>
      </c>
    </row>
    <row r="6" spans="1:6" x14ac:dyDescent="0.2">
      <c r="A6" s="19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>
        <f>VLOOKUP(A6,Kickstarter!B:E, 4, FALSE)</f>
        <v>4137</v>
      </c>
      <c r="E6" s="19">
        <f>VLOOKUP(A6, Kickstarter!B:Q, 15, FALSE)</f>
        <v>36.61</v>
      </c>
      <c r="F6" s="19">
        <f>VLOOKUP(A6, Kickstarter!B:M,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6035A-D23C-4840-AAC2-287AEEFBD97B}">
  <dimension ref="A1:C14"/>
  <sheetViews>
    <sheetView workbookViewId="0">
      <selection activeCell="F20" sqref="F20"/>
    </sheetView>
  </sheetViews>
  <sheetFormatPr baseColWidth="10" defaultRowHeight="15" x14ac:dyDescent="0.2"/>
  <cols>
    <col min="1" max="1" width="14" customWidth="1"/>
    <col min="2" max="2" width="9.83203125" style="21" bestFit="1" customWidth="1"/>
    <col min="3" max="3" width="9.6640625" style="21" bestFit="1" customWidth="1"/>
  </cols>
  <sheetData>
    <row r="1" spans="1:3" x14ac:dyDescent="0.2">
      <c r="B1" s="23" t="s">
        <v>8388</v>
      </c>
      <c r="C1" s="23" t="s">
        <v>8389</v>
      </c>
    </row>
    <row r="2" spans="1:3" x14ac:dyDescent="0.2">
      <c r="A2" s="20" t="s">
        <v>8384</v>
      </c>
      <c r="B2" s="22" t="e">
        <f>AVERAGE(#REF!)</f>
        <v>#REF!</v>
      </c>
      <c r="C2" s="22" t="e">
        <f>AVERAGE(#REF!)</f>
        <v>#REF!</v>
      </c>
    </row>
    <row r="3" spans="1:3" x14ac:dyDescent="0.2">
      <c r="A3" s="20" t="s">
        <v>8385</v>
      </c>
      <c r="B3" s="22" t="e">
        <f>MEDIAN(#REF!)</f>
        <v>#REF!</v>
      </c>
      <c r="C3" s="22" t="e">
        <f>MEDIAN(#REF!)</f>
        <v>#REF!</v>
      </c>
    </row>
    <row r="4" spans="1:3" x14ac:dyDescent="0.2">
      <c r="A4" s="20" t="s">
        <v>8394</v>
      </c>
      <c r="B4" s="22" t="e">
        <f>_xlfn.STDEV.P(#REF!)</f>
        <v>#REF!</v>
      </c>
      <c r="C4" s="22" t="e">
        <f>_xlfn.STDEV.P((#REF!))</f>
        <v>#REF!</v>
      </c>
    </row>
    <row r="5" spans="1:3" x14ac:dyDescent="0.2">
      <c r="A5" s="20" t="s">
        <v>8395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s="20" t="s">
        <v>8396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s="20" t="s">
        <v>8397</v>
      </c>
      <c r="B7" s="22" t="e">
        <f>B5-B6</f>
        <v>#REF!</v>
      </c>
      <c r="C7" s="22" t="e">
        <f>C5-C6</f>
        <v>#REF!</v>
      </c>
    </row>
    <row r="8" spans="1:3" x14ac:dyDescent="0.2">
      <c r="A8" s="20"/>
    </row>
    <row r="9" spans="1:3" x14ac:dyDescent="0.2">
      <c r="A9" s="20" t="s">
        <v>8386</v>
      </c>
      <c r="B9" s="21" t="e">
        <f>AVERAGE(#REF!)</f>
        <v>#REF!</v>
      </c>
      <c r="C9" s="21" t="e">
        <f>(AVERAGE(#REF!))</f>
        <v>#REF!</v>
      </c>
    </row>
    <row r="10" spans="1:3" x14ac:dyDescent="0.2">
      <c r="A10" s="20" t="s">
        <v>8387</v>
      </c>
      <c r="B10" s="21" t="e">
        <f>MEDIAN(#REF!)</f>
        <v>#REF!</v>
      </c>
      <c r="C10" s="21" t="e">
        <f>MEDIAN(#REF!)</f>
        <v>#REF!</v>
      </c>
    </row>
    <row r="11" spans="1:3" x14ac:dyDescent="0.2">
      <c r="A11" s="20" t="s">
        <v>8390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s="20" t="s">
        <v>8391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s="20" t="s">
        <v>8392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s="20" t="s">
        <v>8393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Launched Data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Brendon Bergin</cp:lastModifiedBy>
  <dcterms:created xsi:type="dcterms:W3CDTF">2017-04-20T15:17:24Z</dcterms:created>
  <dcterms:modified xsi:type="dcterms:W3CDTF">2020-12-07T09:27:54Z</dcterms:modified>
</cp:coreProperties>
</file>