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a\Desktop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1" l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K3" i="1"/>
  <c r="B16" i="1"/>
  <c r="B17" i="1" s="1"/>
  <c r="B18" i="1" s="1"/>
  <c r="B19" i="1" s="1"/>
  <c r="B20" i="1" s="1"/>
  <c r="B21" i="1" s="1"/>
  <c r="B22" i="1" s="1"/>
  <c r="I4" i="1"/>
  <c r="J4" i="1" s="1"/>
  <c r="I5" i="1"/>
  <c r="I6" i="1"/>
  <c r="I7" i="1"/>
  <c r="I8" i="1"/>
  <c r="J8" i="1" s="1"/>
  <c r="I9" i="1"/>
  <c r="I10" i="1"/>
  <c r="I11" i="1"/>
  <c r="I12" i="1"/>
  <c r="J12" i="1" s="1"/>
  <c r="I13" i="1"/>
  <c r="I14" i="1"/>
  <c r="I15" i="1"/>
  <c r="I16" i="1"/>
  <c r="J16" i="1" s="1"/>
  <c r="I17" i="1"/>
  <c r="I18" i="1"/>
  <c r="I19" i="1"/>
  <c r="I20" i="1"/>
  <c r="J20" i="1" s="1"/>
  <c r="I21" i="1"/>
  <c r="I22" i="1"/>
  <c r="I3" i="1"/>
  <c r="J24" i="1" s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J9" i="1" l="1"/>
  <c r="J10" i="1"/>
  <c r="J5" i="1"/>
  <c r="J13" i="1"/>
  <c r="J17" i="1"/>
  <c r="J21" i="1"/>
  <c r="J6" i="1"/>
  <c r="J14" i="1"/>
  <c r="J18" i="1"/>
  <c r="J22" i="1"/>
  <c r="J19" i="1"/>
  <c r="J15" i="1"/>
  <c r="J11" i="1"/>
  <c r="J7" i="1"/>
  <c r="J3" i="1"/>
  <c r="J26" i="1" s="1"/>
  <c r="K4" i="1" l="1"/>
  <c r="K7" i="1"/>
  <c r="K22" i="1"/>
  <c r="K8" i="1"/>
  <c r="K19" i="1"/>
  <c r="K14" i="1"/>
  <c r="K11" i="1"/>
  <c r="K17" i="1"/>
  <c r="K13" i="1"/>
  <c r="K18" i="1"/>
  <c r="K6" i="1"/>
  <c r="K12" i="1"/>
  <c r="K9" i="1"/>
  <c r="K16" i="1"/>
  <c r="K20" i="1"/>
  <c r="K21" i="1"/>
  <c r="K15" i="1"/>
  <c r="K5" i="1"/>
  <c r="K10" i="1"/>
</calcChain>
</file>

<file path=xl/sharedStrings.xml><?xml version="1.0" encoding="utf-8"?>
<sst xmlns="http://schemas.openxmlformats.org/spreadsheetml/2006/main" count="64" uniqueCount="44">
  <si>
    <t>x1</t>
  </si>
  <si>
    <t>x2</t>
  </si>
  <si>
    <t>standardized  x1</t>
  </si>
  <si>
    <t>standardized  x2</t>
  </si>
  <si>
    <t>Max x</t>
  </si>
  <si>
    <t>Min x</t>
  </si>
  <si>
    <t xml:space="preserve"> y(x1,x2)</t>
  </si>
  <si>
    <t>Losowe z przedziału &lt;-2;2&gt;</t>
  </si>
  <si>
    <t>Średnia:</t>
  </si>
  <si>
    <t xml:space="preserve">Odchylenie </t>
  </si>
  <si>
    <t>różnice</t>
  </si>
  <si>
    <t>normalized y =
 (y - średnia) / odchylenie</t>
  </si>
  <si>
    <t>Aktualny wynik
 funkcji rastrigin</t>
  </si>
  <si>
    <t>Num inputs</t>
  </si>
  <si>
    <t>Nr zestawu uczącego</t>
  </si>
  <si>
    <t>Learning rate:</t>
  </si>
  <si>
    <t>Inputs</t>
  </si>
  <si>
    <t>Hidden Layers</t>
  </si>
  <si>
    <t>Number neurons</t>
  </si>
  <si>
    <t>I konfiguracja</t>
  </si>
  <si>
    <t>Error</t>
  </si>
  <si>
    <t>Output</t>
  </si>
  <si>
    <t>Normalized Output</t>
  </si>
  <si>
    <t>Standaryzowane dane</t>
  </si>
  <si>
    <t>Monumentum</t>
  </si>
  <si>
    <t>Max error</t>
  </si>
  <si>
    <t>0.001</t>
  </si>
  <si>
    <t>Total error:</t>
  </si>
  <si>
    <t>0.001048932900540278</t>
  </si>
  <si>
    <t>II konfiguracja</t>
  </si>
  <si>
    <t>Number neurons in first hidden layer</t>
  </si>
  <si>
    <t>Number neurons in second hidden layer</t>
  </si>
  <si>
    <t>Number neurons in third hidden layer</t>
  </si>
  <si>
    <t>0.002415956600247598</t>
  </si>
  <si>
    <t>Number neurons in 4 hidden layer</t>
  </si>
  <si>
    <t>Number neurons in 3 hidden layer</t>
  </si>
  <si>
    <t>Number neurons in 2 hidden layer</t>
  </si>
  <si>
    <t>Number neurons in 1 hidden layer</t>
  </si>
  <si>
    <t>Number neurons in 8 hidden layer</t>
  </si>
  <si>
    <t>Number neurons in 5 hidden layer</t>
  </si>
  <si>
    <t>Number neurons in 7 hidden layer</t>
  </si>
  <si>
    <t>Number neurons in 6 hidden layer</t>
  </si>
  <si>
    <t>0.0019702458727681193</t>
  </si>
  <si>
    <t>III konfiguracja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</si>
</sst>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Fill="1" applyBorder="1"/>
    <xf numFmtId="0" fontId="0" fillId="0" borderId="10" xfId="0" applyFill="1" applyBorder="1"/>
    <xf numFmtId="0" fontId="0" fillId="0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Fill="1" applyBorder="1"/>
    <xf numFmtId="0" fontId="0" fillId="0" borderId="20" xfId="0" applyBorder="1"/>
    <xf numFmtId="0" fontId="0" fillId="0" borderId="5" xfId="0" applyBorder="1" applyAlignment="1">
      <alignment wrapText="1"/>
    </xf>
    <xf numFmtId="0" fontId="0" fillId="0" borderId="21" xfId="0" applyFill="1" applyBorder="1"/>
    <xf numFmtId="0" fontId="0" fillId="0" borderId="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Arkusz1!$R$3:$R$22</c:f>
              <c:numCache>
                <c:formatCode>General</c:formatCode>
                <c:ptCount val="20"/>
                <c:pt idx="0">
                  <c:v>23.792036787161379</c:v>
                </c:pt>
                <c:pt idx="1">
                  <c:v>35.897816078287811</c:v>
                </c:pt>
                <c:pt idx="2">
                  <c:v>35.505196209386412</c:v>
                </c:pt>
                <c:pt idx="3">
                  <c:v>35.934169769852758</c:v>
                </c:pt>
                <c:pt idx="4">
                  <c:v>46.287701127548871</c:v>
                </c:pt>
                <c:pt idx="5">
                  <c:v>5.9205620138347932</c:v>
                </c:pt>
                <c:pt idx="6">
                  <c:v>9.8976558710396922</c:v>
                </c:pt>
                <c:pt idx="7">
                  <c:v>4.866304958451412</c:v>
                </c:pt>
                <c:pt idx="8">
                  <c:v>2.2197562125234711</c:v>
                </c:pt>
                <c:pt idx="9">
                  <c:v>24.097407796306911</c:v>
                </c:pt>
                <c:pt idx="10">
                  <c:v>5.9932693969646831</c:v>
                </c:pt>
                <c:pt idx="11">
                  <c:v>-5.3781653245498759</c:v>
                </c:pt>
                <c:pt idx="12">
                  <c:v>-1.9100231492541937</c:v>
                </c:pt>
                <c:pt idx="13">
                  <c:v>27.50738406509868</c:v>
                </c:pt>
                <c:pt idx="14">
                  <c:v>37.497378507145356</c:v>
                </c:pt>
                <c:pt idx="15">
                  <c:v>10.668354132216511</c:v>
                </c:pt>
                <c:pt idx="16">
                  <c:v>12.209750654570147</c:v>
                </c:pt>
                <c:pt idx="17">
                  <c:v>7.1493167887299087</c:v>
                </c:pt>
                <c:pt idx="18">
                  <c:v>18.128131641343067</c:v>
                </c:pt>
                <c:pt idx="19">
                  <c:v>-8.5409364907000231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18112"/>
        <c:axId val="385419232"/>
      </c:scatterChart>
      <c:valAx>
        <c:axId val="3854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419232"/>
        <c:crosses val="autoZero"/>
        <c:crossBetween val="midCat"/>
      </c:valAx>
      <c:valAx>
        <c:axId val="3854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4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Arkusz1!$Y$3:$Y$22</c:f>
              <c:numCache>
                <c:formatCode>General</c:formatCode>
                <c:ptCount val="20"/>
                <c:pt idx="0">
                  <c:v>23.239460675374225</c:v>
                </c:pt>
                <c:pt idx="1">
                  <c:v>35.2507203684318</c:v>
                </c:pt>
                <c:pt idx="2">
                  <c:v>36.152291919242415</c:v>
                </c:pt>
                <c:pt idx="3">
                  <c:v>36.181374872494374</c:v>
                </c:pt>
                <c:pt idx="4">
                  <c:v>49.050581686484634</c:v>
                </c:pt>
                <c:pt idx="5">
                  <c:v>2.183402520958527</c:v>
                </c:pt>
                <c:pt idx="6">
                  <c:v>5.3389029487956847</c:v>
                </c:pt>
                <c:pt idx="7">
                  <c:v>0.82377445642961078</c:v>
                </c:pt>
                <c:pt idx="8">
                  <c:v>-0.92120273868771108</c:v>
                </c:pt>
                <c:pt idx="9">
                  <c:v>23.115858124053418</c:v>
                </c:pt>
                <c:pt idx="10">
                  <c:v>1.703533792301263</c:v>
                </c:pt>
                <c:pt idx="11">
                  <c:v>-4.5056767269912115</c:v>
                </c:pt>
                <c:pt idx="12">
                  <c:v>-3.0297168494544771</c:v>
                </c:pt>
                <c:pt idx="13">
                  <c:v>26.213192645386666</c:v>
                </c:pt>
                <c:pt idx="14">
                  <c:v>39.809473290675811</c:v>
                </c:pt>
                <c:pt idx="15">
                  <c:v>5.0626148929021095</c:v>
                </c:pt>
                <c:pt idx="16">
                  <c:v>7.905473573280748</c:v>
                </c:pt>
                <c:pt idx="17">
                  <c:v>2.3724417170962351</c:v>
                </c:pt>
                <c:pt idx="18">
                  <c:v>12.587829046845567</c:v>
                </c:pt>
                <c:pt idx="19">
                  <c:v>-5.719890025260348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14096"/>
        <c:axId val="461314656"/>
      </c:scatterChart>
      <c:valAx>
        <c:axId val="4613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314656"/>
        <c:crosses val="autoZero"/>
        <c:crossBetween val="midCat"/>
      </c:valAx>
      <c:valAx>
        <c:axId val="4613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3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Arkusz1!$AF$3:$AF$22</c:f>
              <c:numCache>
                <c:formatCode>General</c:formatCode>
                <c:ptCount val="20"/>
                <c:pt idx="0">
                  <c:v>23.806578263787358</c:v>
                </c:pt>
                <c:pt idx="1">
                  <c:v>34.850829761217412</c:v>
                </c:pt>
                <c:pt idx="2">
                  <c:v>35.367052181439625</c:v>
                </c:pt>
                <c:pt idx="3">
                  <c:v>35.454301041195492</c:v>
                </c:pt>
                <c:pt idx="4">
                  <c:v>42.768663784062269</c:v>
                </c:pt>
                <c:pt idx="5">
                  <c:v>7.1638582653558878</c:v>
                </c:pt>
                <c:pt idx="6">
                  <c:v>10.48658567439179</c:v>
                </c:pt>
                <c:pt idx="7">
                  <c:v>6.255015976232281</c:v>
                </c:pt>
                <c:pt idx="8">
                  <c:v>4.1028774355875832</c:v>
                </c:pt>
                <c:pt idx="9">
                  <c:v>24.359154375574512</c:v>
                </c:pt>
                <c:pt idx="10">
                  <c:v>7.1711290036688755</c:v>
                </c:pt>
                <c:pt idx="11">
                  <c:v>-0.29591924377066903</c:v>
                </c:pt>
                <c:pt idx="12">
                  <c:v>1.6235556708583854</c:v>
                </c:pt>
                <c:pt idx="13">
                  <c:v>28.227187158084575</c:v>
                </c:pt>
                <c:pt idx="14">
                  <c:v>37.286527096068681</c:v>
                </c:pt>
                <c:pt idx="15">
                  <c:v>10.472044197765811</c:v>
                </c:pt>
                <c:pt idx="16">
                  <c:v>12.544204616967633</c:v>
                </c:pt>
                <c:pt idx="17">
                  <c:v>8.0363468629145487</c:v>
                </c:pt>
                <c:pt idx="18">
                  <c:v>18.215380501098934</c:v>
                </c:pt>
                <c:pt idx="19">
                  <c:v>-1.9172938875671832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15776"/>
        <c:axId val="458251152"/>
      </c:scatterChart>
      <c:valAx>
        <c:axId val="4613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251152"/>
        <c:crosses val="autoZero"/>
        <c:crossBetween val="midCat"/>
      </c:valAx>
      <c:valAx>
        <c:axId val="4582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3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254000</xdr:colOff>
      <xdr:row>23</xdr:row>
      <xdr:rowOff>114300</xdr:rowOff>
    </xdr:from>
    <xdr:to>
      <xdr:col>18</xdr:col>
      <xdr:colOff>502769</xdr:colOff>
      <xdr:row>57</xdr:row>
      <xdr:rowOff>112030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1700" y="5397500"/>
          <a:ext cx="8021169" cy="6487430"/>
        </a:xfrm>
        <a:prstGeom prst="rect">
          <a:avLst/>
        </a:prstGeom>
      </xdr:spPr>
    </xdr:pic>
    <xdr:clientData/>
  </xdr:twoCellAnchor>
  <xdr:twoCellAnchor editAs="oneCell">
    <xdr:from>
      <xdr:col>19</xdr:col>
      <xdr:colOff>1079500</xdr:colOff>
      <xdr:row>25</xdr:row>
      <xdr:rowOff>38100</xdr:rowOff>
    </xdr:from>
    <xdr:to>
      <xdr:col>26</xdr:col>
      <xdr:colOff>83664</xdr:colOff>
      <xdr:row>58</xdr:row>
      <xdr:rowOff>121541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9200" y="5702300"/>
          <a:ext cx="7983064" cy="6382641"/>
        </a:xfrm>
        <a:prstGeom prst="rect">
          <a:avLst/>
        </a:prstGeom>
      </xdr:spPr>
    </xdr:pic>
    <xdr:clientData/>
  </xdr:twoCellAnchor>
  <xdr:twoCellAnchor editAs="oneCell">
    <xdr:from>
      <xdr:col>26</xdr:col>
      <xdr:colOff>1689100</xdr:colOff>
      <xdr:row>26</xdr:row>
      <xdr:rowOff>63500</xdr:rowOff>
    </xdr:from>
    <xdr:to>
      <xdr:col>33</xdr:col>
      <xdr:colOff>359896</xdr:colOff>
      <xdr:row>60</xdr:row>
      <xdr:rowOff>26299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57700" y="5930900"/>
          <a:ext cx="8030696" cy="6439799"/>
        </a:xfrm>
        <a:prstGeom prst="rect">
          <a:avLst/>
        </a:prstGeom>
      </xdr:spPr>
    </xdr:pic>
    <xdr:clientData/>
  </xdr:twoCellAnchor>
  <xdr:twoCellAnchor>
    <xdr:from>
      <xdr:col>9</xdr:col>
      <xdr:colOff>485775</xdr:colOff>
      <xdr:row>60</xdr:row>
      <xdr:rowOff>76200</xdr:rowOff>
    </xdr:from>
    <xdr:to>
      <xdr:col>16</xdr:col>
      <xdr:colOff>1400174</xdr:colOff>
      <xdr:row>82</xdr:row>
      <xdr:rowOff>38100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24</xdr:col>
      <xdr:colOff>390524</xdr:colOff>
      <xdr:row>81</xdr:row>
      <xdr:rowOff>152400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61</xdr:row>
      <xdr:rowOff>0</xdr:rowOff>
    </xdr:from>
    <xdr:to>
      <xdr:col>34</xdr:col>
      <xdr:colOff>142874</xdr:colOff>
      <xdr:row>82</xdr:row>
      <xdr:rowOff>152400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zoomScale="50" zoomScaleNormal="50" workbookViewId="0">
      <selection activeCell="D50" sqref="D50"/>
    </sheetView>
  </sheetViews>
  <sheetFormatPr defaultRowHeight="15" x14ac:dyDescent="0.25"/>
  <cols>
    <col min="1" max="1" width="11.140625" customWidth="1"/>
    <col min="2" max="2" width="22.85546875" customWidth="1"/>
    <col min="3" max="3" width="12.5703125" customWidth="1"/>
    <col min="4" max="4" width="12.42578125" customWidth="1"/>
    <col min="6" max="6" width="17.7109375" customWidth="1"/>
    <col min="7" max="7" width="17.42578125" customWidth="1"/>
    <col min="8" max="8" width="15.7109375" customWidth="1"/>
    <col min="9" max="9" width="15.42578125" customWidth="1"/>
    <col min="11" max="11" width="18.28515625" customWidth="1"/>
    <col min="13" max="13" width="18.42578125" customWidth="1"/>
    <col min="15" max="15" width="16.140625" customWidth="1"/>
    <col min="16" max="16" width="20" customWidth="1"/>
    <col min="17" max="17" width="24.42578125" customWidth="1"/>
    <col min="18" max="18" width="19.28515625" customWidth="1"/>
    <col min="20" max="20" width="38.7109375" customWidth="1"/>
    <col min="22" max="22" width="14.140625" customWidth="1"/>
    <col min="23" max="23" width="21.7109375" customWidth="1"/>
    <col min="24" max="24" width="24.42578125" customWidth="1"/>
    <col min="25" max="25" width="17.5703125" customWidth="1"/>
    <col min="27" max="27" width="37.7109375" customWidth="1"/>
    <col min="28" max="28" width="15.28515625" customWidth="1"/>
    <col min="29" max="29" width="15.85546875" customWidth="1"/>
    <col min="30" max="30" width="21.85546875" customWidth="1"/>
    <col min="31" max="31" width="24.5703125" customWidth="1"/>
    <col min="32" max="32" width="16" customWidth="1"/>
  </cols>
  <sheetData>
    <row r="1" spans="1:32" ht="34.5" customHeight="1" thickBot="1" x14ac:dyDescent="0.3">
      <c r="C1" s="30" t="s">
        <v>7</v>
      </c>
      <c r="D1" s="30"/>
      <c r="F1" s="30" t="s">
        <v>23</v>
      </c>
      <c r="G1" s="30"/>
      <c r="I1" s="1" t="s">
        <v>12</v>
      </c>
      <c r="O1" t="s">
        <v>19</v>
      </c>
      <c r="V1" t="s">
        <v>29</v>
      </c>
      <c r="AC1" t="s">
        <v>43</v>
      </c>
    </row>
    <row r="2" spans="1:32" ht="45.75" thickBot="1" x14ac:dyDescent="0.3">
      <c r="A2" s="16" t="s">
        <v>13</v>
      </c>
      <c r="B2" s="16" t="s">
        <v>14</v>
      </c>
      <c r="C2" s="16" t="s">
        <v>0</v>
      </c>
      <c r="D2" s="16" t="s">
        <v>1</v>
      </c>
      <c r="E2" s="16"/>
      <c r="F2" s="17" t="s">
        <v>2</v>
      </c>
      <c r="G2" s="17" t="s">
        <v>3</v>
      </c>
      <c r="H2" s="16"/>
      <c r="I2" s="16" t="s">
        <v>6</v>
      </c>
      <c r="J2" s="16" t="s">
        <v>10</v>
      </c>
      <c r="K2" s="18" t="s">
        <v>11</v>
      </c>
      <c r="L2" s="21"/>
      <c r="M2" s="25" t="s">
        <v>15</v>
      </c>
      <c r="N2" s="26">
        <v>0.2</v>
      </c>
      <c r="O2" s="2"/>
      <c r="P2" s="16" t="s">
        <v>22</v>
      </c>
      <c r="Q2" s="16" t="s">
        <v>20</v>
      </c>
      <c r="R2" s="29" t="s">
        <v>21</v>
      </c>
      <c r="T2" s="25" t="s">
        <v>15</v>
      </c>
      <c r="U2" s="26">
        <v>0.5</v>
      </c>
      <c r="V2" s="2"/>
      <c r="W2" s="16" t="s">
        <v>22</v>
      </c>
      <c r="X2" s="16" t="s">
        <v>20</v>
      </c>
      <c r="Y2" s="29" t="s">
        <v>21</v>
      </c>
      <c r="AA2" s="25" t="s">
        <v>15</v>
      </c>
      <c r="AB2" s="26">
        <v>1E-3</v>
      </c>
      <c r="AC2" s="2"/>
      <c r="AD2" s="16" t="s">
        <v>22</v>
      </c>
      <c r="AE2" s="16" t="s">
        <v>20</v>
      </c>
      <c r="AF2" s="29" t="s">
        <v>21</v>
      </c>
    </row>
    <row r="3" spans="1:32" ht="15.75" thickBot="1" x14ac:dyDescent="0.3">
      <c r="A3" s="4">
        <v>2</v>
      </c>
      <c r="B3" s="23">
        <v>1</v>
      </c>
      <c r="C3" s="4">
        <v>-1.7036060494519201</v>
      </c>
      <c r="D3" s="4">
        <v>1.36100205074972</v>
      </c>
      <c r="E3" s="14"/>
      <c r="F3" s="4">
        <f>((C3-$A$8)/($A$5-$A$8))*(0-1)+1</f>
        <v>0.92590151236298002</v>
      </c>
      <c r="G3" s="4">
        <f>((D3-$A$8)/($A$5-$A$8))*(0-1)+1</f>
        <v>0.15974948731256999</v>
      </c>
      <c r="H3" s="14"/>
      <c r="I3" s="4">
        <f>10*$A$3+(C3*C3-10*COS(2*PI())*C3)+(D3*D3-10*COS(2*PI())*D3)</f>
        <v>28.180640140896124</v>
      </c>
      <c r="J3" s="4">
        <f>(I3-$J$24)*(I3-$J$24)</f>
        <v>116.04269704674908</v>
      </c>
      <c r="K3" s="19">
        <f>(I3-$J$24)/$J$26</f>
        <v>0.14815980343144383</v>
      </c>
      <c r="L3" s="22"/>
      <c r="M3" s="10" t="s">
        <v>24</v>
      </c>
      <c r="N3" s="11">
        <v>0.7</v>
      </c>
      <c r="O3" s="3"/>
      <c r="P3" s="7">
        <v>8.7800000000000003E-2</v>
      </c>
      <c r="Q3" s="33">
        <v>-6.0400000000000002E-2</v>
      </c>
      <c r="R3" s="7">
        <f>$J$26*P3+$J$24</f>
        <v>23.792036787161379</v>
      </c>
      <c r="T3" s="10" t="s">
        <v>24</v>
      </c>
      <c r="U3" s="11">
        <v>0.5</v>
      </c>
      <c r="V3" s="3"/>
      <c r="W3" s="7">
        <v>8.0199999999999994E-2</v>
      </c>
      <c r="X3" s="33">
        <v>-6.8000000000000005E-2</v>
      </c>
      <c r="Y3" s="7">
        <f>$J$26*W3+$J$24</f>
        <v>23.239460675374225</v>
      </c>
      <c r="AA3" s="10" t="s">
        <v>24</v>
      </c>
      <c r="AB3" s="11">
        <v>0.8</v>
      </c>
      <c r="AC3" s="3"/>
      <c r="AD3" s="7">
        <v>8.7999999999999995E-2</v>
      </c>
      <c r="AE3" s="33">
        <v>-6.0100000000000001E-2</v>
      </c>
      <c r="AF3" s="7">
        <f>$J$26*AD3+$J$24</f>
        <v>23.806578263787358</v>
      </c>
    </row>
    <row r="4" spans="1:32" ht="15.75" thickBot="1" x14ac:dyDescent="0.3">
      <c r="A4" s="6" t="s">
        <v>4</v>
      </c>
      <c r="B4" s="24">
        <v>2</v>
      </c>
      <c r="C4" s="5">
        <v>0.17469501771005599</v>
      </c>
      <c r="D4" s="5">
        <v>-1.5612372574715001</v>
      </c>
      <c r="E4" s="15"/>
      <c r="F4" s="5">
        <f>((C4-$A$8)/($A$5-$A$8))*(0-1)+1</f>
        <v>0.45632624557248602</v>
      </c>
      <c r="G4" s="5">
        <f>((D4-$A$8)/($A$5-$A$8))*(0-1)+1</f>
        <v>0.89030931436787508</v>
      </c>
      <c r="H4" s="15"/>
      <c r="I4" s="5">
        <f>10*$A$3+(C4*C4-10*COS(2*PI())*C4)+(D4*D4-10*COS(2*PI())*D4)</f>
        <v>36.33340252094429</v>
      </c>
      <c r="J4" s="4">
        <f>(I4-$J$24)*(I4-$J$24)</f>
        <v>358.15842486789433</v>
      </c>
      <c r="K4" s="20">
        <f>(I4-$J$24)/$J$26</f>
        <v>0.26029095200384705</v>
      </c>
      <c r="L4" s="22"/>
      <c r="M4" s="10" t="s">
        <v>16</v>
      </c>
      <c r="N4" s="11">
        <v>2</v>
      </c>
      <c r="O4" s="3"/>
      <c r="P4" s="5">
        <v>0.25430000000000003</v>
      </c>
      <c r="Q4" s="5">
        <v>-6.0000000000000001E-3</v>
      </c>
      <c r="R4" s="7">
        <f t="shared" ref="R4:R22" si="0">$J$26*P4+$J$24</f>
        <v>35.897816078287811</v>
      </c>
      <c r="T4" s="10" t="s">
        <v>16</v>
      </c>
      <c r="U4" s="11">
        <v>2</v>
      </c>
      <c r="V4" s="3"/>
      <c r="W4" s="5">
        <v>0.24540000000000001</v>
      </c>
      <c r="X4" s="5">
        <v>-1.49E-2</v>
      </c>
      <c r="Y4" s="7">
        <f t="shared" ref="Y4:Y22" si="1">$J$26*W4+$J$24</f>
        <v>35.2507203684318</v>
      </c>
      <c r="AA4" s="10" t="s">
        <v>16</v>
      </c>
      <c r="AB4" s="11">
        <v>2</v>
      </c>
      <c r="AC4" s="3"/>
      <c r="AD4" s="5">
        <v>0.2399</v>
      </c>
      <c r="AE4" s="5">
        <v>-2.0400000000000001E-2</v>
      </c>
      <c r="AF4" s="7">
        <f t="shared" ref="AF4:AF22" si="2">$J$26*AD4+$J$24</f>
        <v>34.850829761217412</v>
      </c>
    </row>
    <row r="5" spans="1:32" ht="15.75" thickBot="1" x14ac:dyDescent="0.3">
      <c r="A5" s="7">
        <v>2</v>
      </c>
      <c r="B5" s="24">
        <v>3</v>
      </c>
      <c r="C5" s="5">
        <v>-0.47742235787264597</v>
      </c>
      <c r="D5" s="5">
        <v>-0.95011645028450598</v>
      </c>
      <c r="E5" s="15"/>
      <c r="F5" s="5">
        <f>((C5-$A$8)/($A$5-$A$8))*(0-1)+1</f>
        <v>0.61935558946816149</v>
      </c>
      <c r="G5" s="5">
        <f>((D5-$A$8)/($A$5-$A$8))*(0-1)+1</f>
        <v>0.73752911257112652</v>
      </c>
      <c r="H5" s="15"/>
      <c r="I5" s="5">
        <f>10*$A$3+(C5*C5-10*COS(2*PI())*C5)+(D5*D5-10*COS(2*PI())*D5)</f>
        <v>35.406041458469424</v>
      </c>
      <c r="J5" s="4">
        <f>(I5-$J$24)*(I5-$J$24)</f>
        <v>323.91766999482121</v>
      </c>
      <c r="K5" s="20">
        <f>(I5-$J$24)/$J$26</f>
        <v>0.24753624921364792</v>
      </c>
      <c r="L5" s="22"/>
      <c r="M5" s="27" t="s">
        <v>17</v>
      </c>
      <c r="N5" s="11">
        <v>1</v>
      </c>
      <c r="P5" s="5">
        <v>0.24890000000000001</v>
      </c>
      <c r="Q5" s="5">
        <v>1.4E-3</v>
      </c>
      <c r="R5" s="7">
        <f t="shared" si="0"/>
        <v>35.505196209386412</v>
      </c>
      <c r="T5" s="27" t="s">
        <v>17</v>
      </c>
      <c r="U5" s="11">
        <v>3</v>
      </c>
      <c r="W5" s="5">
        <v>0.25779999999999997</v>
      </c>
      <c r="X5" s="5">
        <v>1.03E-2</v>
      </c>
      <c r="Y5" s="7">
        <f t="shared" si="1"/>
        <v>36.152291919242415</v>
      </c>
      <c r="AA5" s="27" t="s">
        <v>17</v>
      </c>
      <c r="AB5" s="11">
        <v>8</v>
      </c>
      <c r="AD5" s="5">
        <v>0.247</v>
      </c>
      <c r="AE5" s="5">
        <v>-5.0000000000000001E-4</v>
      </c>
      <c r="AF5" s="7">
        <f t="shared" si="2"/>
        <v>35.367052181439625</v>
      </c>
    </row>
    <row r="6" spans="1:32" ht="15.75" thickBot="1" x14ac:dyDescent="0.3">
      <c r="A6" s="5"/>
      <c r="B6" s="24">
        <v>4</v>
      </c>
      <c r="C6" s="5">
        <v>-0.24057307865500299</v>
      </c>
      <c r="D6" s="5">
        <v>-1.2043789849187401</v>
      </c>
      <c r="E6" s="15"/>
      <c r="F6" s="5">
        <f>((C6-$A$8)/($A$5-$A$8))*(0-1)+1</f>
        <v>0.56014326966375072</v>
      </c>
      <c r="G6" s="5">
        <f>((D6-$A$8)/($A$5-$A$8))*(0-1)+1</f>
        <v>0.80109474622968502</v>
      </c>
      <c r="H6" s="15"/>
      <c r="I6" s="5">
        <f>10*$A$3+(C6*C6-10*COS(2*PI())*C6)+(D6*D6-10*COS(2*PI())*D6)</f>
        <v>35.957924781224875</v>
      </c>
      <c r="J6" s="4">
        <f>(I6-$J$24)*(I6-$J$24)</f>
        <v>344.08752040241967</v>
      </c>
      <c r="K6" s="20">
        <f>(I6-$J$24)/$J$26</f>
        <v>0.25512672075860143</v>
      </c>
      <c r="L6" s="22"/>
      <c r="M6" s="31" t="s">
        <v>18</v>
      </c>
      <c r="N6" s="32">
        <v>5</v>
      </c>
      <c r="P6" s="5">
        <v>0.25480000000000003</v>
      </c>
      <c r="Q6" s="5">
        <v>-2.9999999999999997E-4</v>
      </c>
      <c r="R6" s="7">
        <f t="shared" si="0"/>
        <v>35.934169769852758</v>
      </c>
      <c r="T6" s="31" t="s">
        <v>30</v>
      </c>
      <c r="U6" s="32">
        <v>5</v>
      </c>
      <c r="W6" s="5">
        <v>0.25819999999999999</v>
      </c>
      <c r="X6" s="5">
        <v>3.0999999999999999E-3</v>
      </c>
      <c r="Y6" s="7">
        <f t="shared" si="1"/>
        <v>36.181374872494374</v>
      </c>
      <c r="AA6" s="31" t="s">
        <v>37</v>
      </c>
      <c r="AB6" s="11">
        <v>5</v>
      </c>
      <c r="AD6" s="5">
        <v>0.2482</v>
      </c>
      <c r="AE6" s="5">
        <v>-6.8999999999999999E-3</v>
      </c>
      <c r="AF6" s="7">
        <f t="shared" si="2"/>
        <v>35.454301041195492</v>
      </c>
    </row>
    <row r="7" spans="1:32" ht="15.75" thickBot="1" x14ac:dyDescent="0.3">
      <c r="A7" s="6" t="s">
        <v>5</v>
      </c>
      <c r="B7" s="24">
        <v>5</v>
      </c>
      <c r="C7" s="5">
        <v>-0.98269903172030004</v>
      </c>
      <c r="D7" s="5">
        <v>-1.90984102251806</v>
      </c>
      <c r="E7" s="15"/>
      <c r="F7" s="5">
        <f>((C7-$A$8)/($A$5-$A$8))*(0-1)+1</f>
        <v>0.74567475793007498</v>
      </c>
      <c r="G7" s="5">
        <f>((D7-$A$8)/($A$5-$A$8))*(0-1)+1</f>
        <v>0.977460255629515</v>
      </c>
      <c r="H7" s="15"/>
      <c r="I7" s="5">
        <f>10*$A$3+(C7*C7-10*COS(2*PI())*C7)+(D7*D7-10*COS(2*PI())*D7)</f>
        <v>53.538590660620443</v>
      </c>
      <c r="J7" s="4">
        <f>(I7-$J$24)*(I7-$J$24)</f>
        <v>1305.3958403008464</v>
      </c>
      <c r="K7" s="20">
        <f>(I7-$J$24)/$J$26</f>
        <v>0.49692700461682382</v>
      </c>
      <c r="L7" s="22"/>
      <c r="M7" s="28" t="s">
        <v>25</v>
      </c>
      <c r="N7" s="13" t="s">
        <v>26</v>
      </c>
      <c r="P7" s="5">
        <v>0.3972</v>
      </c>
      <c r="Q7" s="5">
        <v>-9.9699999999999997E-2</v>
      </c>
      <c r="R7" s="7">
        <f t="shared" si="0"/>
        <v>46.287701127548871</v>
      </c>
      <c r="T7" s="31" t="s">
        <v>31</v>
      </c>
      <c r="U7" s="34">
        <v>3</v>
      </c>
      <c r="W7" s="5">
        <v>0.43519999999999998</v>
      </c>
      <c r="X7" s="5">
        <v>-6.1699999999999998E-2</v>
      </c>
      <c r="Y7" s="7">
        <f t="shared" si="1"/>
        <v>49.050581686484634</v>
      </c>
      <c r="AA7" s="31" t="s">
        <v>36</v>
      </c>
      <c r="AB7" s="35">
        <v>3</v>
      </c>
      <c r="AD7" s="5">
        <v>0.3488</v>
      </c>
      <c r="AE7" s="5">
        <v>-0.14810000000000001</v>
      </c>
      <c r="AF7" s="7">
        <f t="shared" si="2"/>
        <v>42.768663784062269</v>
      </c>
    </row>
    <row r="8" spans="1:32" ht="15.75" thickBot="1" x14ac:dyDescent="0.3">
      <c r="A8" s="7">
        <v>-2</v>
      </c>
      <c r="B8" s="24">
        <v>6</v>
      </c>
      <c r="C8" s="5">
        <v>-0.28036111719221701</v>
      </c>
      <c r="D8" s="5">
        <v>1.8181371701370801</v>
      </c>
      <c r="E8" s="15"/>
      <c r="F8" s="5">
        <f>((C8-$A$8)/($A$5-$A$8))*(0-1)+1</f>
        <v>0.57009027929805423</v>
      </c>
      <c r="G8" s="5">
        <f>((D8-$A$8)/($A$5-$A$8))*(0-1)+1</f>
        <v>4.5465707465729976E-2</v>
      </c>
      <c r="H8" s="15"/>
      <c r="I8" s="5">
        <f>10*$A$3+(C8*C8-10*COS(2*PI())*C8)+(D8*D8-10*COS(2*PI())*D8)</f>
        <v>8.0064645960187057</v>
      </c>
      <c r="J8" s="4">
        <f>(I8-$J$24)*(I8-$J$24)</f>
        <v>88.395045778281485</v>
      </c>
      <c r="K8" s="20">
        <f>(I8-$J$24)/$J$26</f>
        <v>-0.12931099356914633</v>
      </c>
      <c r="L8" s="22"/>
      <c r="M8" s="3"/>
      <c r="P8" s="5">
        <v>-0.158</v>
      </c>
      <c r="Q8" s="5">
        <v>-2.87E-2</v>
      </c>
      <c r="R8" s="7">
        <f t="shared" si="0"/>
        <v>5.9205620138347932</v>
      </c>
      <c r="T8" s="31" t="s">
        <v>32</v>
      </c>
      <c r="U8" s="34">
        <v>2</v>
      </c>
      <c r="W8" s="5">
        <v>-0.2094</v>
      </c>
      <c r="X8" s="5">
        <v>-0.08</v>
      </c>
      <c r="Y8" s="7">
        <f t="shared" si="1"/>
        <v>2.183402520958527</v>
      </c>
      <c r="AA8" s="31" t="s">
        <v>35</v>
      </c>
      <c r="AB8" s="35">
        <v>10</v>
      </c>
      <c r="AD8" s="5">
        <v>-0.1409</v>
      </c>
      <c r="AE8" s="5">
        <v>-1.1599999999999999E-2</v>
      </c>
      <c r="AF8" s="7">
        <f t="shared" si="2"/>
        <v>7.1638582653558878</v>
      </c>
    </row>
    <row r="9" spans="1:32" ht="15.75" thickBot="1" x14ac:dyDescent="0.3">
      <c r="A9" s="5"/>
      <c r="B9" s="24">
        <v>7</v>
      </c>
      <c r="C9" s="5">
        <v>-0.33353001954867501</v>
      </c>
      <c r="D9" s="5">
        <v>1.48657897954275</v>
      </c>
      <c r="E9" s="15"/>
      <c r="F9" s="5">
        <f>((C9-$A$8)/($A$5-$A$8))*(0-1)+1</f>
        <v>0.58338250488716881</v>
      </c>
      <c r="G9" s="5">
        <f>((D9-$A$8)/($A$5-$A$8))*(0-1)+1</f>
        <v>0.12835525511431256</v>
      </c>
      <c r="H9" s="15"/>
      <c r="I9" s="5">
        <f>10*$A$3+(C9*C9-10*COS(2*PI())*C9)+(D9*D9-10*COS(2*PI())*D9)</f>
        <v>10.790669736417751</v>
      </c>
      <c r="J9" s="4">
        <f>(I9-$J$24)*(I9-$J$24)</f>
        <v>43.793408151239468</v>
      </c>
      <c r="K9" s="20">
        <f>(I9-$J$24)/$J$26</f>
        <v>-9.1017700363624304E-2</v>
      </c>
      <c r="L9" s="22"/>
      <c r="M9" s="3"/>
      <c r="P9" s="5">
        <v>-0.1033</v>
      </c>
      <c r="Q9" s="5">
        <v>-1.23E-2</v>
      </c>
      <c r="R9" s="7">
        <f t="shared" si="0"/>
        <v>9.8976558710396922</v>
      </c>
      <c r="T9" s="28" t="s">
        <v>25</v>
      </c>
      <c r="U9" s="13" t="s">
        <v>26</v>
      </c>
      <c r="W9" s="5">
        <v>-0.16600000000000001</v>
      </c>
      <c r="X9" s="5">
        <v>-7.4999999999999997E-2</v>
      </c>
      <c r="Y9" s="7">
        <f t="shared" si="1"/>
        <v>5.3389029487956847</v>
      </c>
      <c r="AA9" s="31" t="s">
        <v>34</v>
      </c>
      <c r="AB9" s="35">
        <v>3</v>
      </c>
      <c r="AD9" s="5">
        <v>-9.5200000000000007E-2</v>
      </c>
      <c r="AE9" s="5">
        <v>-4.1000000000000003E-3</v>
      </c>
      <c r="AF9" s="7">
        <f t="shared" si="2"/>
        <v>10.48658567439179</v>
      </c>
    </row>
    <row r="10" spans="1:32" ht="15.75" thickBot="1" x14ac:dyDescent="0.3">
      <c r="A10" s="5"/>
      <c r="B10" s="24">
        <v>8</v>
      </c>
      <c r="C10" s="5">
        <v>0.67319917070931201</v>
      </c>
      <c r="D10" s="5">
        <v>1.0616027661835501</v>
      </c>
      <c r="E10" s="15"/>
      <c r="F10" s="5">
        <f>((C10-$A$8)/($A$5-$A$8))*(0-1)+1</f>
        <v>0.33170020732267202</v>
      </c>
      <c r="G10" s="5">
        <f>((D10-$A$8)/($A$5-$A$8))*(0-1)+1</f>
        <v>0.23459930845411248</v>
      </c>
      <c r="H10" s="15"/>
      <c r="I10" s="5">
        <f>10*$A$3+(C10*C10-10*COS(2*PI())*C10)+(D10*D10-10*COS(2*PI())*D10)</f>
        <v>4.2321781876836493</v>
      </c>
      <c r="J10" s="4">
        <f>(I10-$J$24)*(I10-$J$24)</f>
        <v>173.61093832707701</v>
      </c>
      <c r="K10" s="20">
        <f>(I10-$J$24)/$J$26</f>
        <v>-0.18122162830609545</v>
      </c>
      <c r="L10" s="22"/>
      <c r="M10" s="3"/>
      <c r="P10" s="5">
        <v>-0.17249999999999999</v>
      </c>
      <c r="Q10" s="5">
        <v>8.6999999999999994E-3</v>
      </c>
      <c r="R10" s="7">
        <f t="shared" si="0"/>
        <v>4.866304958451412</v>
      </c>
      <c r="T10" s="3"/>
      <c r="W10" s="5">
        <v>-0.2281</v>
      </c>
      <c r="X10" s="5">
        <v>-4.6899999999999997E-2</v>
      </c>
      <c r="Y10" s="7">
        <f t="shared" si="1"/>
        <v>0.82377445642961078</v>
      </c>
      <c r="AA10" s="31" t="s">
        <v>39</v>
      </c>
      <c r="AB10" s="35">
        <v>2</v>
      </c>
      <c r="AD10" s="5">
        <v>-0.15340000000000001</v>
      </c>
      <c r="AE10" s="5">
        <v>2.7799999999999998E-2</v>
      </c>
      <c r="AF10" s="7">
        <f t="shared" si="2"/>
        <v>6.255015976232281</v>
      </c>
    </row>
    <row r="11" spans="1:32" ht="15.75" thickBot="1" x14ac:dyDescent="0.3">
      <c r="A11" s="5"/>
      <c r="B11" s="24">
        <v>9</v>
      </c>
      <c r="C11" s="5">
        <v>1.6427465909407799</v>
      </c>
      <c r="D11" s="5">
        <v>0.44700504137437203</v>
      </c>
      <c r="E11" s="15"/>
      <c r="F11" s="5">
        <f>((C11-$A$8)/($A$5-$A$8))*(0-1)+1</f>
        <v>8.9313352264805079E-2</v>
      </c>
      <c r="G11" s="5">
        <f>((D11-$A$8)/($A$5-$A$8))*(0-1)+1</f>
        <v>0.38824873965640694</v>
      </c>
      <c r="H11" s="15"/>
      <c r="I11" s="5">
        <f>10*$A$3+(C11*C11-10*COS(2*PI())*C11)+(D11*D11-10*COS(2*PI())*D11)</f>
        <v>2.0009135459101373</v>
      </c>
      <c r="J11" s="4">
        <f>(I11-$J$24)*(I11-$J$24)</f>
        <v>237.38843705762997</v>
      </c>
      <c r="K11" s="20">
        <f>(I11-$J$24)/$J$26</f>
        <v>-0.21190990982198302</v>
      </c>
      <c r="L11" s="22"/>
      <c r="M11" s="3"/>
      <c r="P11" s="5">
        <v>-0.2089</v>
      </c>
      <c r="Q11" s="5">
        <v>2.0999999999999999E-3</v>
      </c>
      <c r="R11" s="7">
        <f t="shared" si="0"/>
        <v>2.2197562125234711</v>
      </c>
      <c r="T11" s="3"/>
      <c r="W11" s="5">
        <v>-0.25209999999999999</v>
      </c>
      <c r="X11" s="5">
        <v>-4.02E-2</v>
      </c>
      <c r="Y11" s="7">
        <f t="shared" si="1"/>
        <v>-0.92120273868771108</v>
      </c>
      <c r="AA11" s="31" t="s">
        <v>41</v>
      </c>
      <c r="AB11" s="11">
        <v>12</v>
      </c>
      <c r="AD11" s="5">
        <v>-0.183</v>
      </c>
      <c r="AE11" s="5">
        <v>2.8899999999999999E-2</v>
      </c>
      <c r="AF11" s="7">
        <f t="shared" si="2"/>
        <v>4.1028774355875832</v>
      </c>
    </row>
    <row r="12" spans="1:32" ht="15.75" thickBot="1" x14ac:dyDescent="0.3">
      <c r="A12" s="5"/>
      <c r="B12" s="24">
        <v>10</v>
      </c>
      <c r="C12" s="5">
        <v>-1.4695685422425699</v>
      </c>
      <c r="D12" s="5">
        <v>1.1244687850474999</v>
      </c>
      <c r="E12" s="15"/>
      <c r="F12" s="5">
        <f>((C12-$A$8)/($A$5-$A$8))*(0-1)+1</f>
        <v>0.86739213556064243</v>
      </c>
      <c r="G12" s="5">
        <f>((D12-$A$8)/($A$5-$A$8))*(0-1)+1</f>
        <v>0.21888280373812496</v>
      </c>
      <c r="H12" s="15"/>
      <c r="I12" s="5">
        <f>10*$A$3+(C12*C12-10*COS(2*PI())*C12)+(D12*D12-10*COS(2*PI())*D12)</f>
        <v>26.87505932084585</v>
      </c>
      <c r="J12" s="4">
        <f>(I12-$J$24)*(I12-$J$24)</f>
        <v>89.618991518784071</v>
      </c>
      <c r="K12" s="20">
        <f>(I12-$J$24)/$J$26</f>
        <v>0.13020315633663762</v>
      </c>
      <c r="L12" s="22"/>
      <c r="M12" s="3"/>
      <c r="P12" s="5">
        <v>9.1999999999999998E-2</v>
      </c>
      <c r="Q12" s="5">
        <v>-3.8199999999999998E-2</v>
      </c>
      <c r="R12" s="7">
        <f t="shared" si="0"/>
        <v>24.097407796306911</v>
      </c>
      <c r="T12" s="3"/>
      <c r="W12" s="5">
        <v>7.85E-2</v>
      </c>
      <c r="X12" s="5">
        <v>-5.1700000000000003E-2</v>
      </c>
      <c r="Y12" s="7">
        <f t="shared" si="1"/>
        <v>23.115858124053418</v>
      </c>
      <c r="AA12" s="31" t="s">
        <v>40</v>
      </c>
      <c r="AB12" s="35">
        <v>6</v>
      </c>
      <c r="AD12" s="5">
        <v>9.5600000000000004E-2</v>
      </c>
      <c r="AE12" s="5">
        <v>-3.4599999999999999E-2</v>
      </c>
      <c r="AF12" s="7">
        <f t="shared" si="2"/>
        <v>24.359154375574512</v>
      </c>
    </row>
    <row r="13" spans="1:32" ht="15.75" thickBot="1" x14ac:dyDescent="0.3">
      <c r="A13" s="5"/>
      <c r="B13" s="24">
        <v>11</v>
      </c>
      <c r="C13" s="5">
        <v>0.42112838631935501</v>
      </c>
      <c r="D13" s="5">
        <v>1.1807039737664</v>
      </c>
      <c r="E13" s="15"/>
      <c r="F13" s="5">
        <f>((C13-$A$8)/($A$5-$A$8))*(0-1)+1</f>
        <v>0.39471790342016122</v>
      </c>
      <c r="G13" s="5">
        <f>((D13-$A$8)/($A$5-$A$8))*(0-1)+1</f>
        <v>0.20482400655839994</v>
      </c>
      <c r="H13" s="15"/>
      <c r="I13" s="5">
        <f>10*$A$3+(C13*C13-10*COS(2*PI())*C13)+(D13*D13-10*COS(2*PI())*D13)</f>
        <v>5.5530873905741611</v>
      </c>
      <c r="J13" s="4">
        <f>(I13-$J$24)*(I13-$J$24)</f>
        <v>140.54674290919226</v>
      </c>
      <c r="K13" s="20">
        <f>(I13-$J$24)/$J$26</f>
        <v>-0.16305415829096964</v>
      </c>
      <c r="L13" s="22"/>
      <c r="M13" s="3"/>
      <c r="P13" s="5">
        <v>-0.157</v>
      </c>
      <c r="Q13" s="5">
        <v>6.1000000000000004E-3</v>
      </c>
      <c r="R13" s="7">
        <f t="shared" si="0"/>
        <v>5.9932693969646831</v>
      </c>
      <c r="T13" s="3"/>
      <c r="W13" s="5">
        <v>-0.216</v>
      </c>
      <c r="X13" s="5">
        <v>-5.2900000000000003E-2</v>
      </c>
      <c r="Y13" s="7">
        <f t="shared" si="1"/>
        <v>1.703533792301263</v>
      </c>
      <c r="AA13" s="31" t="s">
        <v>38</v>
      </c>
      <c r="AB13" s="35">
        <v>3</v>
      </c>
      <c r="AD13" s="5">
        <v>-0.14080000000000001</v>
      </c>
      <c r="AE13" s="5">
        <v>2.23E-2</v>
      </c>
      <c r="AF13" s="7">
        <f t="shared" si="2"/>
        <v>7.1711290036688755</v>
      </c>
    </row>
    <row r="14" spans="1:32" ht="15.75" thickBot="1" x14ac:dyDescent="0.3">
      <c r="A14" s="5"/>
      <c r="B14" s="24">
        <v>12</v>
      </c>
      <c r="C14" s="5">
        <v>0.83443111404773196</v>
      </c>
      <c r="D14" s="5">
        <v>1.9282662100929999</v>
      </c>
      <c r="E14" s="15"/>
      <c r="F14" s="5">
        <f>((C14-$A$8)/($A$5-$A$8))*(0-1)+1</f>
        <v>0.29139222148806698</v>
      </c>
      <c r="G14" s="5">
        <f>((D14-$A$8)/($A$5-$A$8))*(0-1)+1</f>
        <v>1.7933447476750075E-2</v>
      </c>
      <c r="H14" s="15"/>
      <c r="I14" s="5">
        <f>10*$A$3+(C14*C14-10*COS(2*PI())*C14)+(D14*D14-10*COS(2*PI())*D14)</f>
        <v>-3.212487380329959</v>
      </c>
      <c r="J14" s="4">
        <f>(I14-$J$24)*(I14-$J$24)</f>
        <v>425.21804956479684</v>
      </c>
      <c r="K14" s="20">
        <f>(I14-$J$24)/$J$26</f>
        <v>-0.28361378227365119</v>
      </c>
      <c r="L14" s="22"/>
      <c r="M14" s="3"/>
      <c r="P14" s="5">
        <v>-0.31340000000000001</v>
      </c>
      <c r="Q14" s="5">
        <v>-2.98E-2</v>
      </c>
      <c r="R14" s="7">
        <f t="shared" si="0"/>
        <v>-5.3781653245498759</v>
      </c>
      <c r="T14" s="3"/>
      <c r="W14" s="5">
        <v>-0.3014</v>
      </c>
      <c r="X14" s="5">
        <v>-1.78E-2</v>
      </c>
      <c r="Y14" s="7">
        <f t="shared" si="1"/>
        <v>-4.5056767269912115</v>
      </c>
      <c r="AA14" s="28" t="s">
        <v>25</v>
      </c>
      <c r="AB14" s="13" t="s">
        <v>26</v>
      </c>
      <c r="AD14" s="5">
        <v>-0.24349999999999999</v>
      </c>
      <c r="AE14" s="5">
        <v>4.0099999999999997E-2</v>
      </c>
      <c r="AF14" s="7">
        <f t="shared" si="2"/>
        <v>-0.29591924377066903</v>
      </c>
    </row>
    <row r="15" spans="1:32" ht="15.75" thickBot="1" x14ac:dyDescent="0.3">
      <c r="A15" s="5"/>
      <c r="B15" s="24">
        <v>13</v>
      </c>
      <c r="C15" s="5">
        <v>0.92745183094491301</v>
      </c>
      <c r="D15" s="5">
        <v>1.4910653034583099</v>
      </c>
      <c r="E15" s="15"/>
      <c r="F15" s="5">
        <f>((C15-$A$8)/($A$5-$A$8))*(0-1)+1</f>
        <v>0.26813704226377177</v>
      </c>
      <c r="G15" s="5">
        <f>((D15-$A$8)/($A$5-$A$8))*(0-1)+1</f>
        <v>0.12723367413542253</v>
      </c>
      <c r="H15" s="15"/>
      <c r="I15" s="5">
        <f>10*$A$3+(C15*C15-10*COS(2*PI())*C15)+(D15*D15-10*COS(2*PI())*D15)</f>
        <v>-1.1017287061319365</v>
      </c>
      <c r="J15" s="4">
        <f>(I15-$J$24)*(I15-$J$24)</f>
        <v>342.6222195644649</v>
      </c>
      <c r="K15" s="20">
        <f>(I15-$J$24)/$J$26</f>
        <v>-0.2545829110837578</v>
      </c>
      <c r="L15" s="22"/>
      <c r="M15" s="3"/>
      <c r="P15" s="5">
        <v>-0.26569999999999999</v>
      </c>
      <c r="Q15" s="5">
        <v>-1.11E-2</v>
      </c>
      <c r="R15" s="7">
        <f t="shared" si="0"/>
        <v>-1.9100231492541937</v>
      </c>
      <c r="T15" s="3"/>
      <c r="W15" s="5">
        <v>-0.28110000000000002</v>
      </c>
      <c r="X15" s="5">
        <v>-2.6499999999999999E-2</v>
      </c>
      <c r="Y15" s="7">
        <f t="shared" si="1"/>
        <v>-3.0297168494544771</v>
      </c>
      <c r="AA15" s="3"/>
      <c r="AD15" s="5">
        <v>-0.21709999999999999</v>
      </c>
      <c r="AE15" s="5">
        <v>3.7400000000000003E-2</v>
      </c>
      <c r="AF15" s="7">
        <f t="shared" si="2"/>
        <v>1.6235556708583854</v>
      </c>
    </row>
    <row r="16" spans="1:32" ht="15.75" thickBot="1" x14ac:dyDescent="0.3">
      <c r="A16" s="5"/>
      <c r="B16" s="24">
        <f>B15+1</f>
        <v>14</v>
      </c>
      <c r="C16" s="5">
        <v>-0.79482388036475404</v>
      </c>
      <c r="D16" s="5">
        <v>0.187896647262106</v>
      </c>
      <c r="E16" s="15"/>
      <c r="F16" s="5">
        <f>((C16-$A$8)/($A$5-$A$8))*(0-1)+1</f>
        <v>0.69870597009118851</v>
      </c>
      <c r="G16" s="5">
        <f>((D16-$A$8)/($A$5-$A$8))*(0-1)+1</f>
        <v>0.45302583818447351</v>
      </c>
      <c r="H16" s="15"/>
      <c r="I16" s="5">
        <f>10*$A$3+(C16*C16-10*COS(2*PI())*C16)+(D16*D16-10*COS(2*PI())*D16)</f>
        <v>26.736322481876904</v>
      </c>
      <c r="J16" s="4">
        <f>(I16-$J$24)*(I16-$J$24)</f>
        <v>87.011470823780925</v>
      </c>
      <c r="K16" s="20">
        <f>(I16-$J$24)/$J$26</f>
        <v>0.12829500295528021</v>
      </c>
      <c r="L16" s="22"/>
      <c r="M16" s="3"/>
      <c r="P16" s="5">
        <v>0.1389</v>
      </c>
      <c r="Q16" s="5">
        <v>1.06E-2</v>
      </c>
      <c r="R16" s="7">
        <f t="shared" si="0"/>
        <v>27.50738406509868</v>
      </c>
      <c r="T16" s="3"/>
      <c r="W16" s="5">
        <v>0.1211</v>
      </c>
      <c r="X16" s="5">
        <v>-7.1999999999999998E-3</v>
      </c>
      <c r="Y16" s="7">
        <f t="shared" si="1"/>
        <v>26.213192645386666</v>
      </c>
      <c r="AA16" s="3"/>
      <c r="AD16" s="5">
        <v>0.14879999999999999</v>
      </c>
      <c r="AE16" s="5">
        <v>2.0500000000000001E-2</v>
      </c>
      <c r="AF16" s="7">
        <f t="shared" si="2"/>
        <v>28.227187158084575</v>
      </c>
    </row>
    <row r="17" spans="1:32" ht="15.75" thickBot="1" x14ac:dyDescent="0.3">
      <c r="A17" s="5"/>
      <c r="B17" s="24">
        <f t="shared" ref="B17:B22" si="3">B16+1</f>
        <v>15</v>
      </c>
      <c r="C17" s="5">
        <v>-1.02372963134603</v>
      </c>
      <c r="D17" s="5">
        <v>-0.71029928396022302</v>
      </c>
      <c r="E17" s="15"/>
      <c r="F17" s="5">
        <f>((C17-$A$8)/($A$5-$A$8))*(0-1)+1</f>
        <v>0.7559324078365075</v>
      </c>
      <c r="G17" s="5">
        <f>((D17-$A$8)/($A$5-$A$8))*(0-1)+1</f>
        <v>0.67757482099005573</v>
      </c>
      <c r="H17" s="15"/>
      <c r="I17" s="5">
        <f>10*$A$3+(C17*C17-10*COS(2*PI())*C17)+(D17*D17-10*COS(2*PI())*D17)</f>
        <v>38.892836583952814</v>
      </c>
      <c r="J17" s="4">
        <f>(I17-$J$24)*(I17-$J$24)</f>
        <v>461.58408553157369</v>
      </c>
      <c r="K17" s="20">
        <f>(I17-$J$24)/$J$26</f>
        <v>0.29549279744004175</v>
      </c>
      <c r="L17" s="22"/>
      <c r="M17" s="3"/>
      <c r="P17" s="5">
        <v>0.27629999999999999</v>
      </c>
      <c r="Q17" s="5">
        <v>-1.9199999999999998E-2</v>
      </c>
      <c r="R17" s="7">
        <f t="shared" si="0"/>
        <v>37.497378507145356</v>
      </c>
      <c r="T17" s="3"/>
      <c r="W17" s="5">
        <v>0.30809999999999998</v>
      </c>
      <c r="X17" s="5">
        <v>1.26E-2</v>
      </c>
      <c r="Y17" s="7">
        <f t="shared" si="1"/>
        <v>39.809473290675811</v>
      </c>
      <c r="AA17" s="3"/>
      <c r="AD17" s="5">
        <v>0.27339999999999998</v>
      </c>
      <c r="AE17" s="5">
        <v>-2.2100000000000002E-2</v>
      </c>
      <c r="AF17" s="7">
        <f t="shared" si="2"/>
        <v>37.286527096068681</v>
      </c>
    </row>
    <row r="18" spans="1:32" ht="15.75" thickBot="1" x14ac:dyDescent="0.3">
      <c r="A18" s="5"/>
      <c r="B18" s="24">
        <f t="shared" si="3"/>
        <v>16</v>
      </c>
      <c r="C18" s="5">
        <v>1.8088237889991901</v>
      </c>
      <c r="D18" s="5">
        <v>-0.50087327934977299</v>
      </c>
      <c r="E18" s="15"/>
      <c r="F18" s="5">
        <f>((C18-$A$8)/($A$5-$A$8))*(0-1)+1</f>
        <v>4.7794052750202543E-2</v>
      </c>
      <c r="G18" s="5">
        <f>((D18-$A$8)/($A$5-$A$8))*(0-1)+1</f>
        <v>0.62521831983744325</v>
      </c>
      <c r="H18" s="15"/>
      <c r="I18" s="5">
        <f>10*$A$3+(C18*C18-10*COS(2*PI())*C18)+(D18*D18-10*COS(2*PI())*D18)</f>
        <v>10.443212445121809</v>
      </c>
      <c r="J18" s="4">
        <f>(I18-$J$24)*(I18-$J$24)</f>
        <v>48.512842331548576</v>
      </c>
      <c r="K18" s="20">
        <f>(I18-$J$24)/$J$26</f>
        <v>-9.5796545046773263E-2</v>
      </c>
      <c r="L18" s="22"/>
      <c r="M18" s="3"/>
      <c r="P18" s="5">
        <v>-9.2700000000000005E-2</v>
      </c>
      <c r="Q18" s="5">
        <v>3.0999999999999999E-3</v>
      </c>
      <c r="R18" s="7">
        <f t="shared" si="0"/>
        <v>10.668354132216511</v>
      </c>
      <c r="T18" s="3"/>
      <c r="W18" s="5">
        <v>-0.16980000000000001</v>
      </c>
      <c r="X18" s="5">
        <v>-7.3999999999999996E-2</v>
      </c>
      <c r="Y18" s="7">
        <f t="shared" si="1"/>
        <v>5.0626148929021095</v>
      </c>
      <c r="AA18" s="3"/>
      <c r="AD18" s="5">
        <v>-9.5399999999999999E-2</v>
      </c>
      <c r="AE18" s="5">
        <v>4.0000000000000002E-4</v>
      </c>
      <c r="AF18" s="7">
        <f t="shared" si="2"/>
        <v>10.472044197765811</v>
      </c>
    </row>
    <row r="19" spans="1:32" ht="15.75" thickBot="1" x14ac:dyDescent="0.3">
      <c r="A19" s="5"/>
      <c r="B19" s="24">
        <f t="shared" si="3"/>
        <v>17</v>
      </c>
      <c r="C19" s="5">
        <v>-0.71409395044108903</v>
      </c>
      <c r="D19" s="5">
        <v>1.60693653634682</v>
      </c>
      <c r="E19" s="15"/>
      <c r="F19" s="5">
        <f>((C19-$A$8)/($A$5-$A$8))*(0-1)+1</f>
        <v>0.67852348761027226</v>
      </c>
      <c r="G19" s="5">
        <f>((D19-$A$8)/($A$5-$A$8))*(0-1)+1</f>
        <v>9.8265865913295003E-2</v>
      </c>
      <c r="H19" s="15"/>
      <c r="I19" s="5">
        <f>10*$A$3+(C19*C19-10*COS(2*PI())*C19)+(D19*D19-10*COS(2*PI())*D19)</f>
        <v>14.163749342845565</v>
      </c>
      <c r="J19" s="4">
        <f>(I19-$J$24)*(I19-$J$24)</f>
        <v>10.527294220838336</v>
      </c>
      <c r="K19" s="20">
        <f>(I19-$J$24)/$J$26</f>
        <v>-4.462516825444416E-2</v>
      </c>
      <c r="L19" s="22"/>
      <c r="M19" s="3"/>
      <c r="P19" s="5">
        <v>-7.1499999999999994E-2</v>
      </c>
      <c r="Q19" s="5">
        <v>-2.6800000000000001E-2</v>
      </c>
      <c r="R19" s="7">
        <f t="shared" si="0"/>
        <v>12.209750654570147</v>
      </c>
      <c r="T19" s="3"/>
      <c r="W19" s="5">
        <v>-0.13070000000000001</v>
      </c>
      <c r="X19" s="5">
        <v>-8.6099999999999996E-2</v>
      </c>
      <c r="Y19" s="7">
        <f t="shared" si="1"/>
        <v>7.905473573280748</v>
      </c>
      <c r="AA19" s="3"/>
      <c r="AD19" s="5">
        <v>-6.6900000000000001E-2</v>
      </c>
      <c r="AE19" s="5">
        <v>-2.23E-2</v>
      </c>
      <c r="AF19" s="7">
        <f t="shared" si="2"/>
        <v>12.544204616967633</v>
      </c>
    </row>
    <row r="20" spans="1:32" ht="15.75" thickBot="1" x14ac:dyDescent="0.3">
      <c r="A20" s="5"/>
      <c r="B20" s="24">
        <f t="shared" si="3"/>
        <v>18</v>
      </c>
      <c r="C20" s="5">
        <v>0.72031166148608905</v>
      </c>
      <c r="D20" s="5">
        <v>0.80330188194622998</v>
      </c>
      <c r="E20" s="15"/>
      <c r="F20" s="5">
        <f>((C20-$A$8)/($A$5-$A$8))*(0-1)+1</f>
        <v>0.31992208462847771</v>
      </c>
      <c r="G20" s="5">
        <f>((D20-$A$8)/($A$5-$A$8))*(0-1)+1</f>
        <v>0.29917452951344248</v>
      </c>
      <c r="H20" s="15"/>
      <c r="I20" s="5">
        <f>10*$A$3+(C20*C20-10*COS(2*PI())*C20)+(D20*D20-10*COS(2*PI())*D20)</f>
        <v>5.9280073688880162</v>
      </c>
      <c r="J20" s="4">
        <f>(I20-$J$24)*(I20-$J$24)</f>
        <v>131.79777438376809</v>
      </c>
      <c r="K20" s="20">
        <f>(I20-$J$24)/$J$26</f>
        <v>-0.15789759836301739</v>
      </c>
      <c r="L20" s="22"/>
      <c r="M20" s="3"/>
      <c r="P20" s="5">
        <v>-0.1411</v>
      </c>
      <c r="Q20" s="5">
        <v>1.67E-2</v>
      </c>
      <c r="R20" s="7">
        <f t="shared" si="0"/>
        <v>7.1493167887299087</v>
      </c>
      <c r="T20" s="3"/>
      <c r="W20" s="5">
        <v>-0.20680000000000001</v>
      </c>
      <c r="X20" s="5">
        <v>-4.8899999999999999E-2</v>
      </c>
      <c r="Y20" s="7">
        <f t="shared" si="1"/>
        <v>2.3724417170962351</v>
      </c>
      <c r="AA20" s="3"/>
      <c r="AD20" s="5">
        <v>-0.12889999999999999</v>
      </c>
      <c r="AE20" s="5">
        <v>2.9000000000000001E-2</v>
      </c>
      <c r="AF20" s="7">
        <f t="shared" si="2"/>
        <v>8.0363468629145487</v>
      </c>
    </row>
    <row r="21" spans="1:32" ht="15.75" thickBot="1" x14ac:dyDescent="0.3">
      <c r="A21" s="5"/>
      <c r="B21" s="24">
        <f t="shared" si="3"/>
        <v>19</v>
      </c>
      <c r="C21" s="5">
        <v>0.40706826624086601</v>
      </c>
      <c r="D21" s="5">
        <v>5.09634125400567E-2</v>
      </c>
      <c r="E21" s="15"/>
      <c r="F21" s="5">
        <f>((C21-$A$8)/($A$5-$A$8))*(0-1)+1</f>
        <v>0.3982329334397835</v>
      </c>
      <c r="G21" s="5">
        <f>((D21-$A$8)/($A$5-$A$8))*(0-1)+1</f>
        <v>0.48725914686498584</v>
      </c>
      <c r="H21" s="15"/>
      <c r="I21" s="5">
        <f>10*$A$3+(C21*C21-10*COS(2*PI())*C21)+(D21*D21-10*COS(2*PI())*D21)</f>
        <v>15.587985054988845</v>
      </c>
      <c r="J21" s="4">
        <f>(I21-$J$24)*(I21-$J$24)</f>
        <v>3.3136504338484039</v>
      </c>
      <c r="K21" s="20">
        <f>(I21-$J$24)/$J$26</f>
        <v>-2.5036570084173777E-2</v>
      </c>
      <c r="L21" s="22"/>
      <c r="M21" s="3"/>
      <c r="P21" s="5">
        <v>9.9000000000000008E-3</v>
      </c>
      <c r="Q21" s="5">
        <v>3.49E-2</v>
      </c>
      <c r="R21" s="7">
        <f t="shared" si="0"/>
        <v>18.128131641343067</v>
      </c>
      <c r="T21" s="3"/>
      <c r="W21" s="5">
        <v>-6.6299999999999998E-2</v>
      </c>
      <c r="X21" s="5">
        <v>-4.1300000000000003E-2</v>
      </c>
      <c r="Y21" s="7">
        <f t="shared" si="1"/>
        <v>12.587829046845567</v>
      </c>
      <c r="AA21" s="3"/>
      <c r="AD21" s="5">
        <v>1.11E-2</v>
      </c>
      <c r="AE21" s="5">
        <v>3.6200000000000003E-2</v>
      </c>
      <c r="AF21" s="7">
        <f t="shared" si="2"/>
        <v>18.215380501098934</v>
      </c>
    </row>
    <row r="22" spans="1:32" x14ac:dyDescent="0.25">
      <c r="A22" s="5"/>
      <c r="B22" s="24">
        <f t="shared" si="3"/>
        <v>20</v>
      </c>
      <c r="C22" s="5">
        <v>1.2089763334565999</v>
      </c>
      <c r="D22" s="5">
        <v>1.9207401869875</v>
      </c>
      <c r="E22" s="7"/>
      <c r="F22" s="5">
        <f>((C22-$A$8)/($A$5-$A$8))*(0-1)+1</f>
        <v>0.19775591663585002</v>
      </c>
      <c r="G22" s="5">
        <f>((D22-$A$8)/($A$5-$A$8))*(0-1)+1</f>
        <v>1.9814953253124989E-2</v>
      </c>
      <c r="H22" s="7"/>
      <c r="I22" s="5">
        <f>10*$A$3+(C22*C22-10*COS(2*PI())*C22)+(D22*D22-10*COS(2*PI())*D22)</f>
        <v>-6.1462985636740566</v>
      </c>
      <c r="J22" s="4">
        <f>(I22-$J$24)*(I22-$J$24)</f>
        <v>554.82045838683655</v>
      </c>
      <c r="K22" s="20">
        <f>(I22-$J$24)/$J$26</f>
        <v>-0.3239647212986877</v>
      </c>
      <c r="L22" s="22"/>
      <c r="M22" s="3"/>
      <c r="P22" s="5">
        <v>-0.3569</v>
      </c>
      <c r="Q22" s="5">
        <v>-3.2899999999999999E-2</v>
      </c>
      <c r="R22" s="7">
        <f t="shared" si="0"/>
        <v>-8.5409364907000231</v>
      </c>
      <c r="T22" s="3"/>
      <c r="W22" s="5">
        <v>-0.31809999999999999</v>
      </c>
      <c r="X22" s="5">
        <v>5.8999999999999999E-3</v>
      </c>
      <c r="Y22" s="7">
        <f t="shared" si="1"/>
        <v>-5.719890025260348</v>
      </c>
      <c r="AA22" s="3"/>
      <c r="AD22" s="5">
        <v>-0.26579999999999998</v>
      </c>
      <c r="AE22" s="5">
        <v>5.8200000000000002E-2</v>
      </c>
      <c r="AF22" s="7">
        <f t="shared" si="2"/>
        <v>-1.9172938875671832</v>
      </c>
    </row>
    <row r="23" spans="1:32" ht="15.75" thickBot="1" x14ac:dyDescent="0.3">
      <c r="P23" t="s">
        <v>27</v>
      </c>
      <c r="Q23" t="s">
        <v>28</v>
      </c>
      <c r="W23" t="s">
        <v>27</v>
      </c>
      <c r="X23" t="s">
        <v>33</v>
      </c>
      <c r="AD23" t="s">
        <v>27</v>
      </c>
      <c r="AE23" t="s">
        <v>42</v>
      </c>
    </row>
    <row r="24" spans="1:32" x14ac:dyDescent="0.25">
      <c r="I24" s="8" t="s">
        <v>8</v>
      </c>
      <c r="J24" s="9">
        <f>AVERAGEA(I3:I22)</f>
        <v>17.408328548357172</v>
      </c>
    </row>
    <row r="25" spans="1:32" x14ac:dyDescent="0.25">
      <c r="I25" s="10"/>
      <c r="J25" s="11"/>
    </row>
    <row r="26" spans="1:32" ht="15.75" thickBot="1" x14ac:dyDescent="0.3">
      <c r="I26" s="12" t="s">
        <v>9</v>
      </c>
      <c r="J26" s="13">
        <f>SQRT(SUM(J3:J22))</f>
        <v>72.70738312988847</v>
      </c>
    </row>
  </sheetData>
  <mergeCells count="2">
    <mergeCell ref="F1:G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2017-11-22T12:00:45Z</dcterms:created>
  <dcterms:modified xsi:type="dcterms:W3CDTF">2017-11-22T19:45:03Z</dcterms:modified>
</cp:coreProperties>
</file>