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Teja\Downloads\Openai\openai-quickstart-python\Webpage\"/>
    </mc:Choice>
  </mc:AlternateContent>
  <xr:revisionPtr revIDLastSave="0" documentId="13_ncr:1_{62BC7997-BA7F-4C55-A1A7-19A4FD957BF0}" xr6:coauthVersionLast="47" xr6:coauthVersionMax="47" xr10:uidLastSave="{00000000-0000-0000-0000-000000000000}"/>
  <bookViews>
    <workbookView xWindow="-108" yWindow="-108" windowWidth="23256" windowHeight="13176" xr2:uid="{8721F57A-8303-4219-AC1C-1FCFC971AE6B}"/>
  </bookViews>
  <sheets>
    <sheet name="Data_v2_clone_tel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</calcChain>
</file>

<file path=xl/sharedStrings.xml><?xml version="1.0" encoding="utf-8"?>
<sst xmlns="http://schemas.openxmlformats.org/spreadsheetml/2006/main" count="1" uniqueCount="1">
  <si>
    <t>Farmer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</si>
</sst>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Calibri"/>
      <scheme val="minor"/>
    </font>
    <font>
      <sz val="9"/>
      <color rgb="FF000000"/>
      <name val="&quot;Google Sans Mono&quot;"/>
    </font>
    <font>
      <b/>
      <sz val="10"/>
      <color theme="1"/>
      <name val="Calibri"/>
      <scheme val="minor"/>
    </font>
    <font>
      <b/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E62C-65EC-43B6-B639-A77940B00F04}">
  <sheetPr>
    <outlinePr summaryBelow="0" summaryRight="0"/>
  </sheetPr>
  <dimension ref="A1:U47"/>
  <sheetViews>
    <sheetView tabSelected="1" workbookViewId="0"/>
  </sheetViews>
  <sheetFormatPr defaultColWidth="12.6640625" defaultRowHeight="15.75" customHeight="1"/>
  <sheetData>
    <row r="1" spans="1:21" ht="15.75" customHeight="1">
      <c r="A1" s="3" t="s">
        <v>0</v>
      </c>
      <c r="B1" s="3" t="str">
        <f ca="1">IFERROR(__xludf.DUMMYFUNCTION("GOOGLETRANSLATE(Data_v2!B1, ""en"",""te"")"),"ఫోన్")</f>
        <v>ఫోన్</v>
      </c>
      <c r="C1" s="3" t="str">
        <f ca="1">IFERROR(__xludf.DUMMYFUNCTION("GOOGLETRANSLATE(Data_v2!C1, ""en"",""te"")"),"ప్రస్తుత పంటలు")</f>
        <v>ప్రస్తుత పంటలు</v>
      </c>
      <c r="D1" s="3" t="str">
        <f ca="1">IFERROR(__xludf.DUMMYFUNCTION("GOOGLETRANSLATE(Data_v2!D1, ""en"",""te"")"),"వైవిధ్యాలు")</f>
        <v>వైవిధ్యాలు</v>
      </c>
      <c r="E1" s="3" t="str">
        <f ca="1">IFERROR(__xludf.DUMMYFUNCTION("GOOGLETRANSLATE(Data_v2!E1, ""en"",""te"")"),"వ్యవసాయ పరిమాణం")</f>
        <v>వ్యవసాయ పరిమాణం</v>
      </c>
      <c r="F1" s="3" t="str">
        <f ca="1">IFERROR(__xludf.DUMMYFUNCTION("GOOGLETRANSLATE(Data_v2!F1, ""en"",""te"")"),"ఉత్పత్తి పరిమాణం")</f>
        <v>ఉత్పత్తి పరిమాణం</v>
      </c>
      <c r="G1" s="3" t="str">
        <f ca="1">IFERROR(__xludf.DUMMYFUNCTION("GOOGLETRANSLATE(Data_v2!G1, ""en"",""te"")"),"వ్యవసాయ స్థానం")</f>
        <v>వ్యవసాయ స్థానం</v>
      </c>
      <c r="H1" s="3" t="str">
        <f ca="1">IFERROR(__xludf.DUMMYFUNCTION("GOOGLETRANSLATE(Data_v2!K1, ""en"",""te"")"),"ఇతర వివరాలు")</f>
        <v>ఇతర వివరాలు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1" t="str">
        <f ca="1">IFERROR(__xludf.DUMMYFUNCTION("GOOGLETRANSLATE(Data_v2!A2, ""en"",""te"")"),"నాగరాజు")</f>
        <v>నాగరాజు</v>
      </c>
      <c r="B2" s="1" t="str">
        <f ca="1">IFERROR(__xludf.DUMMYFUNCTION("GOOGLETRANSLATE(Data_v2!B2, ""en"",""te"")"),"9182671819")</f>
        <v>9182671819</v>
      </c>
      <c r="C2" s="1" t="str">
        <f ca="1">IFERROR(__xludf.DUMMYFUNCTION("GOOGLETRANSLATE(Data_v2!C2, ""en"",""te"")"),"C2, C4, C8, C19, C22")</f>
        <v>C2, C4, C8, C19, C22</v>
      </c>
      <c r="D2" s="1" t="str">
        <f ca="1">IFERROR(__xludf.DUMMYFUNCTION("GOOGLETRANSLATE(Data_v2!D2, ""en"",""te"")"),"#VALUE!")</f>
        <v>#VALUE!</v>
      </c>
      <c r="E2" s="1" t="str">
        <f ca="1">IFERROR(__xludf.DUMMYFUNCTION("GOOGLETRANSLATE(Data_v2!E2, ""en"",""te"")"),"#VALUE!")</f>
        <v>#VALUE!</v>
      </c>
      <c r="F2" s="1" t="str">
        <f ca="1">IFERROR(__xludf.DUMMYFUNCTION("GOOGLETRANSLATE(Data_v2!F2, ""en"",""te"")"),"#VALUE!")</f>
        <v>#VALUE!</v>
      </c>
      <c r="G2" s="1" t="str">
        <f ca="1">IFERROR(__xludf.DUMMYFUNCTION("GOOGLETRANSLATE(Data_v2!G2, ""en"",""te"")"),"సత్యసాయి డిస్ట్రిక్ట్, బసంపెల్లే")</f>
        <v>సత్యసాయి డిస్ట్రిక్ట్, బసంపెల్లే</v>
      </c>
      <c r="H2" s="1" t="str">
        <f ca="1">IFERROR(__xludf.DUMMYFUNCTION("GOOGLETRANSLATE(Data_v2!K2, ""en"",""te"")"),"#VALUE!")</f>
        <v>#VALUE!</v>
      </c>
    </row>
    <row r="3" spans="1:21" ht="15.75" customHeight="1">
      <c r="A3" s="1" t="str">
        <f ca="1">IFERROR(__xludf.DUMMYFUNCTION("GOOGLETRANSLATE(Data_v2!A3, ""en"",""te"")"),"దేవిందర్ రెడ్డి")</f>
        <v>దేవిందర్ రెడ్డి</v>
      </c>
      <c r="B3" s="1" t="str">
        <f ca="1">IFERROR(__xludf.DUMMYFUNCTION("GOOGLETRANSLATE(Data_v2!B3, ""en"",""te"")"),"9392435685")</f>
        <v>9392435685</v>
      </c>
      <c r="C3" s="1" t="str">
        <f ca="1">IFERROR(__xludf.DUMMYFUNCTION("GOOGLETRANSLATE(Data_v2!C3, ""en"",""te"")"),"C6, C7, C22, C5")</f>
        <v>C6, C7, C22, C5</v>
      </c>
      <c r="D3" s="1" t="str">
        <f ca="1">IFERROR(__xludf.DUMMYFUNCTION("GOOGLETRANSLATE(Data_v2!D3, ""en"",""te"")"),"#VALUE!")</f>
        <v>#VALUE!</v>
      </c>
      <c r="E3" s="1" t="str">
        <f ca="1">IFERROR(__xludf.DUMMYFUNCTION("GOOGLETRANSLATE(Data_v2!E3, ""en"",""te"")"),"#VALUE!")</f>
        <v>#VALUE!</v>
      </c>
      <c r="F3" s="1" t="str">
        <f ca="1">IFERROR(__xludf.DUMMYFUNCTION("GOOGLETRANSLATE(Data_v2!F3, ""en"",""te"")"),"#VALUE!")</f>
        <v>#VALUE!</v>
      </c>
      <c r="G3" s="1" t="str">
        <f ca="1">IFERROR(__xludf.DUMMYFUNCTION("GOOGLETRANSLATE(Data_v2!G3, ""en"",""te"")"),"అనంతపూర్ జిల్లా")</f>
        <v>అనంతపూర్ జిల్లా</v>
      </c>
      <c r="H3" s="1" t="str">
        <f ca="1">IFERROR(__xludf.DUMMYFUNCTION("GOOGLETRANSLATE(Data_v2!K3, ""en"",""te"")"),"#VALUE!")</f>
        <v>#VALUE!</v>
      </c>
    </row>
    <row r="4" spans="1:21" ht="15.75" customHeight="1">
      <c r="A4" s="1" t="str">
        <f ca="1">IFERROR(__xludf.DUMMYFUNCTION("GOOGLETRANSLATE(Data_v2!A4, ""en"",""te"")"),"జడాలా బలరాజు")</f>
        <v>జడాలా బలరాజు</v>
      </c>
      <c r="B4" s="1" t="str">
        <f ca="1">IFERROR(__xludf.DUMMYFUNCTION("GOOGLETRANSLATE(Data_v2!B4, ""en"",""te"")"),"9848052194")</f>
        <v>9848052194</v>
      </c>
      <c r="C4" s="1" t="str">
        <f ca="1">IFERROR(__xludf.DUMMYFUNCTION("GOOGLETRANSLATE(Data_v2!C4, ""en"",""te"")"),"సి 20, సి 7, సి 28")</f>
        <v>సి 20, సి 7, సి 28</v>
      </c>
      <c r="D4" s="1" t="str">
        <f ca="1">IFERROR(__xludf.DUMMYFUNCTION("GOOGLETRANSLATE(Data_v2!D4, ""en"",""te"")"),"#VALUE!")</f>
        <v>#VALUE!</v>
      </c>
      <c r="E4" s="1" t="str">
        <f ca="1">IFERROR(__xludf.DUMMYFUNCTION("GOOGLETRANSLATE(Data_v2!E4, ""en"",""te"")"),"1 ఎకరాలు ,,")</f>
        <v>1 ఎకరాలు ,,</v>
      </c>
      <c r="F4" s="1" t="str">
        <f ca="1">IFERROR(__xludf.DUMMYFUNCTION("GOOGLETRANSLATE(Data_v2!F4, ""en"",""te"")"),"#VALUE!")</f>
        <v>#VALUE!</v>
      </c>
      <c r="G4" s="1" t="str">
        <f ca="1">IFERROR(__xludf.DUMMYFUNCTION("GOOGLETRANSLATE(Data_v2!G4, ""en"",""te"")"),"నారాయణపేట జిల్లా")</f>
        <v>నారాయణపేట జిల్లా</v>
      </c>
      <c r="H4" s="1" t="str">
        <f ca="1">IFERROR(__xludf.DUMMYFUNCTION("GOOGLETRANSLATE(Data_v2!K4, ""en"",""te"")"),"పెసారా పత్తితో ఇంటర్‌క్రాపింగ్")</f>
        <v>పెసారా పత్తితో ఇంటర్‌క్రాపింగ్</v>
      </c>
    </row>
    <row r="5" spans="1:21" ht="15.75" customHeight="1">
      <c r="A5" s="1" t="str">
        <f ca="1">IFERROR(__xludf.DUMMYFUNCTION("GOOGLETRANSLATE(Data_v2!A5, ""en"",""te"")"),"సూర్య నారాయణ")</f>
        <v>సూర్య నారాయణ</v>
      </c>
      <c r="B5" s="1" t="str">
        <f ca="1">IFERROR(__xludf.DUMMYFUNCTION("GOOGLETRANSLATE(Data_v2!B5, ""en"",""te"")"),"9701912779")</f>
        <v>9701912779</v>
      </c>
      <c r="C5" s="1" t="str">
        <f ca="1">IFERROR(__xludf.DUMMYFUNCTION("GOOGLETRANSLATE(Data_v2!C5, ""en"",""te"")"),"C4, C7, C5, C27")</f>
        <v>C4, C7, C5, C27</v>
      </c>
      <c r="D5" s="1" t="str">
        <f ca="1">IFERROR(__xludf.DUMMYFUNCTION("GOOGLETRANSLATE(Data_v2!D5, ""en"",""te"")"),"#VALUE!")</f>
        <v>#VALUE!</v>
      </c>
      <c r="E5" s="1" t="str">
        <f ca="1">IFERROR(__xludf.DUMMYFUNCTION("GOOGLETRANSLATE(Data_v2!E5, ""en"",""te"")"),",, 1 ఎకరాలు,")</f>
        <v>,, 1 ఎకరాలు,</v>
      </c>
      <c r="F5" s="1" t="str">
        <f ca="1">IFERROR(__xludf.DUMMYFUNCTION("GOOGLETRANSLATE(Data_v2!F5, ""en"",""te"")"),"#VALUE!")</f>
        <v>#VALUE!</v>
      </c>
      <c r="G5" s="1" t="str">
        <f ca="1">IFERROR(__xludf.DUMMYFUNCTION("GOOGLETRANSLATE(Data_v2!G5, ""en"",""te"")"),"Nandyala dist")</f>
        <v>Nandyala dist</v>
      </c>
      <c r="H5" s="1" t="str">
        <f ca="1">IFERROR(__xludf.DUMMYFUNCTION("GOOGLETRANSLATE(Data_v2!K5, ""en"",""te"")"),"#VALUE!")</f>
        <v>#VALUE!</v>
      </c>
    </row>
    <row r="6" spans="1:21" ht="15.75" customHeight="1">
      <c r="A6" s="1" t="str">
        <f ca="1">IFERROR(__xludf.DUMMYFUNCTION("GOOGLETRANSLATE(Data_v2!A6, ""en"",""te"")"),"ఉస్మాన్ షేక్")</f>
        <v>ఉస్మాన్ షేక్</v>
      </c>
      <c r="B6" s="1" t="str">
        <f ca="1">IFERROR(__xludf.DUMMYFUNCTION("GOOGLETRANSLATE(Data_v2!B6, ""en"",""te"")"),"9866302875")</f>
        <v>9866302875</v>
      </c>
      <c r="C6" s="1" t="str">
        <f ca="1">IFERROR(__xludf.DUMMYFUNCTION("GOOGLETRANSLATE(Data_v2!C6, ""en"",""te"")"),"C5, C15, C16, C21, C6")</f>
        <v>C5, C15, C16, C21, C6</v>
      </c>
      <c r="D6" s="1" t="str">
        <f ca="1">IFERROR(__xludf.DUMMYFUNCTION("GOOGLETRANSLATE(Data_v2!D6, ""en"",""te"")"),",,, నలుపు,")</f>
        <v>,,, నలుపు,</v>
      </c>
      <c r="E6" s="1" t="str">
        <f ca="1">IFERROR(__xludf.DUMMYFUNCTION("GOOGLETRANSLATE(Data_v2!E6, ""en"",""te"")"),"1.5 ఎకరాలు ,,,,, 0.25 ఎకరాలు")</f>
        <v>1.5 ఎకరాలు ,,,,, 0.25 ఎకరాలు</v>
      </c>
      <c r="F6" s="1" t="str">
        <f ca="1">IFERROR(__xludf.DUMMYFUNCTION("GOOGLETRANSLATE(Data_v2!F6, ""en"",""te"")"),"#VALUE!")</f>
        <v>#VALUE!</v>
      </c>
      <c r="G6" s="1" t="str">
        <f ca="1">IFERROR(__xludf.DUMMYFUNCTION("GOOGLETRANSLATE(Data_v2!G6, ""en"",""te"")"),"త్రిపురరం, నల్గోండా డిస్ట్రిక్ట్")</f>
        <v>త్రిపురరం, నల్గోండా డిస్ట్రిక్ట్</v>
      </c>
      <c r="H6" s="1" t="str">
        <f ca="1">IFERROR(__xludf.DUMMYFUNCTION("GOOGLETRANSLATE(Data_v2!K6, ""en"",""te"")"),"#VALUE!")</f>
        <v>#VALUE!</v>
      </c>
    </row>
    <row r="7" spans="1:21" ht="15.75" customHeight="1">
      <c r="A7" s="1" t="str">
        <f ca="1">IFERROR(__xludf.DUMMYFUNCTION("GOOGLETRANSLATE(Data_v2!A7, ""en"",""te"")"),"దేవదాసు")</f>
        <v>దేవదాసు</v>
      </c>
      <c r="B7" s="1" t="str">
        <f ca="1">IFERROR(__xludf.DUMMYFUNCTION("GOOGLETRANSLATE(Data_v2!B7, ""en"",""te"")"),"9381704788")</f>
        <v>9381704788</v>
      </c>
      <c r="C7" s="1" t="str">
        <f ca="1">IFERROR(__xludf.DUMMYFUNCTION("GOOGLETRANSLATE(Data_v2!C7, ""en"",""te"")"),"#VALUE!")</f>
        <v>#VALUE!</v>
      </c>
      <c r="D7" s="1" t="str">
        <f ca="1">IFERROR(__xludf.DUMMYFUNCTION("GOOGLETRANSLATE(Data_v2!D7, ""en"",""te"")"),"#VALUE!")</f>
        <v>#VALUE!</v>
      </c>
      <c r="E7" s="1" t="str">
        <f ca="1">IFERROR(__xludf.DUMMYFUNCTION("GOOGLETRANSLATE(Data_v2!E7, ""en"",""te"")"),"8 ఎకరాలు")</f>
        <v>8 ఎకరాలు</v>
      </c>
      <c r="F7" s="1" t="str">
        <f ca="1">IFERROR(__xludf.DUMMYFUNCTION("GOOGLETRANSLATE(Data_v2!F7, ""en"",""te"")"),"#VALUE!")</f>
        <v>#VALUE!</v>
      </c>
      <c r="G7" s="1" t="str">
        <f ca="1">IFERROR(__xludf.DUMMYFUNCTION("GOOGLETRANSLATE(Data_v2!G7, ""en"",""te"")"),"IIJA MANDAL")</f>
        <v>IIJA MANDAL</v>
      </c>
      <c r="H7" s="1" t="str">
        <f ca="1">IFERROR(__xludf.DUMMYFUNCTION("GOOGLETRANSLATE(Data_v2!K7, ""en"",""te"")"),"#VALUE!")</f>
        <v>#VALUE!</v>
      </c>
    </row>
    <row r="8" spans="1:21" ht="15.75" customHeight="1">
      <c r="A8" s="1" t="str">
        <f ca="1">IFERROR(__xludf.DUMMYFUNCTION("GOOGLETRANSLATE(Data_v2!A8, ""en"",""te"")"),"తేజస్")</f>
        <v>తేజస్</v>
      </c>
      <c r="B8" s="1" t="str">
        <f ca="1">IFERROR(__xludf.DUMMYFUNCTION("GOOGLETRANSLATE(Data_v2!B8, ""en"",""te"")"),"9502293343")</f>
        <v>9502293343</v>
      </c>
      <c r="C8" s="1" t="str">
        <f ca="1">IFERROR(__xludf.DUMMYFUNCTION("GOOGLETRANSLATE(Data_v2!C8, ""en"",""te"")"),"సి 4")</f>
        <v>సి 4</v>
      </c>
      <c r="D8" s="1" t="str">
        <f ca="1">IFERROR(__xludf.DUMMYFUNCTION("GOOGLETRANSLATE(Data_v2!D8, ""en"",""te"")"),"#VALUE!")</f>
        <v>#VALUE!</v>
      </c>
      <c r="E8" s="1" t="str">
        <f ca="1">IFERROR(__xludf.DUMMYFUNCTION("GOOGLETRANSLATE(Data_v2!E8, ""en"",""te"")"),"#VALUE!")</f>
        <v>#VALUE!</v>
      </c>
      <c r="F8" s="1" t="str">
        <f ca="1">IFERROR(__xludf.DUMMYFUNCTION("GOOGLETRANSLATE(Data_v2!F8, ""en"",""te"")"),"#VALUE!")</f>
        <v>#VALUE!</v>
      </c>
      <c r="G8" s="1" t="str">
        <f ca="1">IFERROR(__xludf.DUMMYFUNCTION("GOOGLETRANSLATE(Data_v2!G8, ""en"",""te"")"),"గోరాంట్లా")</f>
        <v>గోరాంట్లా</v>
      </c>
      <c r="H8" s="1" t="str">
        <f ca="1">IFERROR(__xludf.DUMMYFUNCTION("GOOGLETRANSLATE(Data_v2!K8, ""en"",""te"")"),"#VALUE!")</f>
        <v>#VALUE!</v>
      </c>
    </row>
    <row r="9" spans="1:21" ht="15.75" customHeight="1">
      <c r="A9" s="1" t="str">
        <f ca="1">IFERROR(__xludf.DUMMYFUNCTION("GOOGLETRANSLATE(Data_v2!A9, ""en"",""te"")"),"తైమప్ప")</f>
        <v>తైమప్ప</v>
      </c>
      <c r="B9" s="1" t="str">
        <f ca="1">IFERROR(__xludf.DUMMYFUNCTION("GOOGLETRANSLATE(Data_v2!B9, ""en"",""te"")"),"8008658489")</f>
        <v>8008658489</v>
      </c>
      <c r="C9" s="1" t="str">
        <f ca="1">IFERROR(__xludf.DUMMYFUNCTION("GOOGLETRANSLATE(Data_v2!C9, ""en"",""te"")"),"C12, C5, C20")</f>
        <v>C12, C5, C20</v>
      </c>
      <c r="D9" s="1" t="str">
        <f ca="1">IFERROR(__xludf.DUMMYFUNCTION("GOOGLETRANSLATE(Data_v2!D9, ""en"",""te"")"),"#VALUE!")</f>
        <v>#VALUE!</v>
      </c>
      <c r="E9" s="1" t="str">
        <f ca="1">IFERROR(__xludf.DUMMYFUNCTION("GOOGLETRANSLATE(Data_v2!E9, ""en"",""te"")"),"1.5 ఎకరాలు, 2 ఎకరాలు, 0.25 ఎకరాలు")</f>
        <v>1.5 ఎకరాలు, 2 ఎకరాలు, 0.25 ఎకరాలు</v>
      </c>
      <c r="F9" s="1" t="str">
        <f ca="1">IFERROR(__xludf.DUMMYFUNCTION("GOOGLETRANSLATE(Data_v2!F9, ""en"",""te"")"),"#VALUE!")</f>
        <v>#VALUE!</v>
      </c>
      <c r="G9" s="1" t="str">
        <f ca="1">IFERROR(__xludf.DUMMYFUNCTION("GOOGLETRANSLATE(Data_v2!G9, ""en"",""te"")"),"సింగనామల")</f>
        <v>సింగనామల</v>
      </c>
      <c r="H9" s="1" t="str">
        <f ca="1">IFERROR(__xludf.DUMMYFUNCTION("GOOGLETRANSLATE(Data_v2!K9, ""en"",""te"")"),"#VALUE!")</f>
        <v>#VALUE!</v>
      </c>
    </row>
    <row r="10" spans="1:21" ht="15.75" customHeight="1">
      <c r="A10" s="1" t="str">
        <f ca="1">IFERROR(__xludf.DUMMYFUNCTION("GOOGLETRANSLATE(Data_v2!A10, ""en"",""te"")"),"విశ్వనాథ్")</f>
        <v>విశ్వనాథ్</v>
      </c>
      <c r="B10" s="1" t="str">
        <f ca="1">IFERROR(__xludf.DUMMYFUNCTION("GOOGLETRANSLATE(Data_v2!B10, ""en"",""te"")"),"9550371600")</f>
        <v>9550371600</v>
      </c>
      <c r="C10" s="1" t="str">
        <f ca="1">IFERROR(__xludf.DUMMYFUNCTION("GOOGLETRANSLATE(Data_v2!C10, ""en"",""te"")"),"C11, C29, C24")</f>
        <v>C11, C29, C24</v>
      </c>
      <c r="D10" s="1" t="str">
        <f ca="1">IFERROR(__xludf.DUMMYFUNCTION("GOOGLETRANSLATE(Data_v2!D10, ""en"",""te"")"),"#VALUE!")</f>
        <v>#VALUE!</v>
      </c>
      <c r="E10" s="1" t="str">
        <f ca="1">IFERROR(__xludf.DUMMYFUNCTION("GOOGLETRANSLATE(Data_v2!E10, ""en"",""te"")"),"300 చెట్లు, 4 ఎకరాల 300 చెట్లు, 800 మొక్కలు")</f>
        <v>300 చెట్లు, 4 ఎకరాల 300 చెట్లు, 800 మొక్కలు</v>
      </c>
      <c r="F10" s="1" t="str">
        <f ca="1">IFERROR(__xludf.DUMMYFUNCTION("GOOGLETRANSLATE(Data_v2!F10, ""en"",""te"")"),"#VALUE!")</f>
        <v>#VALUE!</v>
      </c>
      <c r="G10" s="1" t="str">
        <f ca="1">IFERROR(__xludf.DUMMYFUNCTION("GOOGLETRANSLATE(Data_v2!G10, ""en"",""te"")"),"నల్గోండా డిస్టై")</f>
        <v>నల్గోండా డిస్టై</v>
      </c>
      <c r="H10" s="1" t="str">
        <f ca="1">IFERROR(__xludf.DUMMYFUNCTION("GOOGLETRANSLATE(Data_v2!K10, ""en"",""te"")"),"2 ఆవులు, మామిడిలో మోరింగ ఇంటర్‌ప్లానింగ్")</f>
        <v>2 ఆవులు, మామిడిలో మోరింగ ఇంటర్‌ప్లానింగ్</v>
      </c>
    </row>
    <row r="11" spans="1:21" ht="15.75" customHeight="1">
      <c r="A11" s="1" t="str">
        <f ca="1">IFERROR(__xludf.DUMMYFUNCTION("GOOGLETRANSLATE(Data_v2!A11, ""en"",""te"")"),"నాజెండర్ గోలి")</f>
        <v>నాజెండర్ గోలి</v>
      </c>
      <c r="B11" s="1" t="str">
        <f ca="1">IFERROR(__xludf.DUMMYFUNCTION("GOOGLETRANSLATE(Data_v2!B11, ""en"",""te"")"),"7977749510")</f>
        <v>7977749510</v>
      </c>
      <c r="C11" s="1" t="str">
        <f ca="1">IFERROR(__xludf.DUMMYFUNCTION("GOOGLETRANSLATE(Data_v2!C11, ""en"",""te"")"),"సి 28, సి 20")</f>
        <v>సి 28, సి 20</v>
      </c>
      <c r="D11" s="1" t="str">
        <f ca="1">IFERROR(__xludf.DUMMYFUNCTION("GOOGLETRANSLATE(Data_v2!D11, ""en"",""te"")"),"#VALUE!")</f>
        <v>#VALUE!</v>
      </c>
      <c r="E11" s="1" t="str">
        <f ca="1">IFERROR(__xludf.DUMMYFUNCTION("GOOGLETRANSLATE(Data_v2!E11, ""en"",""te"")"),"#VALUE!")</f>
        <v>#VALUE!</v>
      </c>
      <c r="F11" s="1" t="str">
        <f ca="1">IFERROR(__xludf.DUMMYFUNCTION("GOOGLETRANSLATE(Data_v2!F11, ""en"",""te"")"),"#VALUE!")</f>
        <v>#VALUE!</v>
      </c>
      <c r="G11" s="1" t="str">
        <f ca="1">IFERROR(__xludf.DUMMYFUNCTION("GOOGLETRANSLATE(Data_v2!G11, ""en"",""te"")"),"#VALUE!")</f>
        <v>#VALUE!</v>
      </c>
      <c r="H11" s="1" t="str">
        <f ca="1">IFERROR(__xludf.DUMMYFUNCTION("GOOGLETRANSLATE(Data_v2!K11, ""en"",""te"")"),"కొత్త రైతు. ఆవు లేదు, పొరుగువారి నుండి రుణాలు తీసుకోవడం")</f>
        <v>కొత్త రైతు. ఆవు లేదు, పొరుగువారి నుండి రుణాలు తీసుకోవడం</v>
      </c>
    </row>
    <row r="12" spans="1:21" ht="15.75" customHeight="1">
      <c r="A12" s="1" t="str">
        <f ca="1">IFERROR(__xludf.DUMMYFUNCTION("GOOGLETRANSLATE(Data_v2!A12, ""en"",""te"")"),"రామదేవి మైలారు")</f>
        <v>రామదేవి మైలారు</v>
      </c>
      <c r="B12" s="1" t="str">
        <f ca="1">IFERROR(__xludf.DUMMYFUNCTION("GOOGLETRANSLATE(Data_v2!B12, ""en"",""te"")"),"7842832422")</f>
        <v>7842832422</v>
      </c>
      <c r="C12" s="1" t="str">
        <f ca="1">IFERROR(__xludf.DUMMYFUNCTION("GOOGLETRANSLATE(Data_v2!C12, ""en"",""te"")"),"సి 4")</f>
        <v>సి 4</v>
      </c>
      <c r="D12" s="1" t="str">
        <f ca="1">IFERROR(__xludf.DUMMYFUNCTION("GOOGLETRANSLATE(Data_v2!D12, ""en"",""te"")"),"#VALUE!")</f>
        <v>#VALUE!</v>
      </c>
      <c r="E12" s="1" t="str">
        <f ca="1">IFERROR(__xludf.DUMMYFUNCTION("GOOGLETRANSLATE(Data_v2!E12, ""en"",""te"")"),"3.5 ఎకరాలు")</f>
        <v>3.5 ఎకరాలు</v>
      </c>
      <c r="F12" s="1" t="str">
        <f ca="1">IFERROR(__xludf.DUMMYFUNCTION("GOOGLETRANSLATE(Data_v2!F12, ""en"",""te"")"),"#VALUE!")</f>
        <v>#VALUE!</v>
      </c>
      <c r="G12" s="1" t="str">
        <f ca="1">IFERROR(__xludf.DUMMYFUNCTION("GOOGLETRANSLATE(Data_v2!G12, ""en"",""te"")"),"కొరుమావెల్లా, మైడుకురు మండల్, కడపా డిస్ట్రిక్ట్")</f>
        <v>కొరుమావెల్లా, మైడుకురు మండల్, కడపా డిస్ట్రిక్ట్</v>
      </c>
      <c r="H12" s="1" t="str">
        <f ca="1">IFERROR(__xludf.DUMMYFUNCTION("GOOGLETRANSLATE(Data_v2!K12, ""en"",""te"")"),"కూరగాయలు, ఆకుకూరలు ప్రస్తుతం తమకు మాత్రమే సరిపోతాయి")</f>
        <v>కూరగాయలు, ఆకుకూరలు ప్రస్తుతం తమకు మాత్రమే సరిపోతాయి</v>
      </c>
    </row>
    <row r="13" spans="1:21" ht="15.75" customHeight="1">
      <c r="A13" s="1" t="str">
        <f ca="1">IFERROR(__xludf.DUMMYFUNCTION("GOOGLETRANSLATE(Data_v2!A13, ""en"",""te"")"),"శివ బ్రాంహా")</f>
        <v>శివ బ్రాంహా</v>
      </c>
      <c r="B13" s="1" t="str">
        <f ca="1">IFERROR(__xludf.DUMMYFUNCTION("GOOGLETRANSLATE(Data_v2!B13, ""en"",""te"")"),"#VALUE!")</f>
        <v>#VALUE!</v>
      </c>
      <c r="C13" s="1" t="str">
        <f ca="1">IFERROR(__xludf.DUMMYFUNCTION("GOOGLETRANSLATE(Data_v2!C13, ""en"",""te"")"),"C5, C13, C17, C18")</f>
        <v>C5, C13, C17, C18</v>
      </c>
      <c r="D13" s="1" t="str">
        <f ca="1">IFERROR(__xludf.DUMMYFUNCTION("GOOGLETRANSLATE(Data_v2!D13, ""en"",""te"")"),"#VALUE!")</f>
        <v>#VALUE!</v>
      </c>
      <c r="E13" s="1" t="str">
        <f ca="1">IFERROR(__xludf.DUMMYFUNCTION("GOOGLETRANSLATE(Data_v2!E13, ""en"",""te"")"),"#VALUE!")</f>
        <v>#VALUE!</v>
      </c>
      <c r="F13" s="1" t="str">
        <f ca="1">IFERROR(__xludf.DUMMYFUNCTION("GOOGLETRANSLATE(Data_v2!F13, ""en"",""te"")"),"#VALUE!")</f>
        <v>#VALUE!</v>
      </c>
      <c r="G13" s="1" t="str">
        <f ca="1">IFERROR(__xludf.DUMMYFUNCTION("GOOGLETRANSLATE(Data_v2!G13, ""en"",""te"")"),"గిద్దలురు, ప్రకాసం")</f>
        <v>గిద్దలురు, ప్రకాసం</v>
      </c>
      <c r="H13" s="1" t="str">
        <f ca="1">IFERROR(__xludf.DUMMYFUNCTION("GOOGLETRANSLATE(Data_v2!K13, ""en"",""te"")"),"#VALUE!")</f>
        <v>#VALUE!</v>
      </c>
    </row>
    <row r="14" spans="1:21" ht="15.75" customHeight="1">
      <c r="A14" s="1" t="str">
        <f ca="1">IFERROR(__xludf.DUMMYFUNCTION("GOOGLETRANSLATE(Data_v2!A14, ""en"",""te"")"),"హరి నారాయణ")</f>
        <v>హరి నారాయణ</v>
      </c>
      <c r="B14" s="1" t="str">
        <f ca="1">IFERROR(__xludf.DUMMYFUNCTION("GOOGLETRANSLATE(Data_v2!B14, ""en"",""te"")"),"8121143346")</f>
        <v>8121143346</v>
      </c>
      <c r="C14" s="1" t="str">
        <f ca="1">IFERROR(__xludf.DUMMYFUNCTION("GOOGLETRANSLATE(Data_v2!C14, ""en"",""te"")"),"#VALUE!")</f>
        <v>#VALUE!</v>
      </c>
      <c r="D14" s="1" t="str">
        <f ca="1">IFERROR(__xludf.DUMMYFUNCTION("GOOGLETRANSLATE(Data_v2!D14, ""en"",""te"")"),"#VALUE!")</f>
        <v>#VALUE!</v>
      </c>
      <c r="E14" s="1" t="str">
        <f ca="1">IFERROR(__xludf.DUMMYFUNCTION("GOOGLETRANSLATE(Data_v2!E14, ""en"",""te"")"),"#VALUE!")</f>
        <v>#VALUE!</v>
      </c>
      <c r="F14" s="1" t="str">
        <f ca="1">IFERROR(__xludf.DUMMYFUNCTION("GOOGLETRANSLATE(Data_v2!F14, ""en"",""te"")"),"#VALUE!")</f>
        <v>#VALUE!</v>
      </c>
      <c r="G14" s="1" t="str">
        <f ca="1">IFERROR(__xludf.DUMMYFUNCTION("GOOGLETRANSLATE(Data_v2!G14, ""en"",""te"")"),"హిందూపూర్, పెడిడైర్డ్డిపాల్లె")</f>
        <v>హిందూపూర్, పెడిడైర్డ్డిపాల్లె</v>
      </c>
      <c r="H14" s="1" t="str">
        <f ca="1">IFERROR(__xludf.DUMMYFUNCTION("GOOGLETRANSLATE(Data_v2!K14, ""en"",""te"")"),"అలసందూలు, అనాపా, కంది, ఆకుకూరలు, బోర్‌వెల్ లేదు, నీరు స్క్రేస్‌గా మారుతోంది")</f>
        <v>అలసందూలు, అనాపా, కంది, ఆకుకూరలు, బోర్‌వెల్ లేదు, నీరు స్క్రేస్‌గా మారుతోంది</v>
      </c>
    </row>
    <row r="15" spans="1:21" ht="15.75" customHeight="1">
      <c r="A15" s="1" t="str">
        <f ca="1">IFERROR(__xludf.DUMMYFUNCTION("GOOGLETRANSLATE(Data_v2!A15, ""en"",""te"")"),"శ్రీనివాసారావు వంజరపు")</f>
        <v>శ్రీనివాసారావు వంజరపు</v>
      </c>
      <c r="B15" s="1" t="str">
        <f ca="1">IFERROR(__xludf.DUMMYFUNCTION("GOOGLETRANSLATE(Data_v2!B15, ""en"",""te"")"),"9848965576")</f>
        <v>9848965576</v>
      </c>
      <c r="C15" s="1" t="str">
        <f ca="1">IFERROR(__xludf.DUMMYFUNCTION("GOOGLETRANSLATE(Data_v2!C15, ""en"",""te"")"),"సి 20")</f>
        <v>సి 20</v>
      </c>
      <c r="D15" s="1" t="str">
        <f ca="1">IFERROR(__xludf.DUMMYFUNCTION("GOOGLETRANSLATE(Data_v2!D15, ""en"",""te"")"),"#VALUE!")</f>
        <v>#VALUE!</v>
      </c>
      <c r="E15" s="1" t="str">
        <f ca="1">IFERROR(__xludf.DUMMYFUNCTION("GOOGLETRANSLATE(Data_v2!E15, ""en"",""te"")"),"1 ఎకరాలు")</f>
        <v>1 ఎకరాలు</v>
      </c>
      <c r="F15" s="1" t="str">
        <f ca="1">IFERROR(__xludf.DUMMYFUNCTION("GOOGLETRANSLATE(Data_v2!F15, ""en"",""te"")"),"#VALUE!")</f>
        <v>#VALUE!</v>
      </c>
      <c r="G15" s="1" t="str">
        <f ca="1">IFERROR(__xludf.DUMMYFUNCTION("GOOGLETRANSLATE(Data_v2!G15, ""en"",""te"")"),"గౌరిపట్నం, ఇ గోవదవరి జిల్లా")</f>
        <v>గౌరిపట్నం, ఇ గోవదవరి జిల్లా</v>
      </c>
      <c r="H15" s="1" t="str">
        <f ca="1">IFERROR(__xludf.DUMMYFUNCTION("GOOGLETRANSLATE(Data_v2!K15, ""en"",""te"")"),"తమకు కూరగాయలు")</f>
        <v>తమకు కూరగాయలు</v>
      </c>
    </row>
    <row r="16" spans="1:21" ht="15.75" customHeight="1">
      <c r="A16" s="1" t="str">
        <f ca="1">IFERROR(__xludf.DUMMYFUNCTION("GOOGLETRANSLATE(Data_v2!A16, ""en"",""te"")"),"సూరకంతి గోవర్ధన్")</f>
        <v>సూరకంతి గోవర్ధన్</v>
      </c>
      <c r="B16" s="1" t="str">
        <f ca="1">IFERROR(__xludf.DUMMYFUNCTION("GOOGLETRANSLATE(Data_v2!B16, ""en"",""te"")"),"8074089626")</f>
        <v>8074089626</v>
      </c>
      <c r="C16" s="1" t="str">
        <f ca="1">IFERROR(__xludf.DUMMYFUNCTION("GOOGLETRANSLATE(Data_v2!C16, ""en"",""te"")"),"సి 4")</f>
        <v>సి 4</v>
      </c>
      <c r="D16" s="1" t="str">
        <f ca="1">IFERROR(__xludf.DUMMYFUNCTION("GOOGLETRANSLATE(Data_v2!D16, ""en"",""te"")"),"#VALUE!")</f>
        <v>#VALUE!</v>
      </c>
      <c r="E16" s="1" t="str">
        <f ca="1">IFERROR(__xludf.DUMMYFUNCTION("GOOGLETRANSLATE(Data_v2!E16, ""en"",""te"")"),"#VALUE!")</f>
        <v>#VALUE!</v>
      </c>
      <c r="F16" s="1" t="str">
        <f ca="1">IFERROR(__xludf.DUMMYFUNCTION("GOOGLETRANSLATE(Data_v2!F16, ""en"",""te"")"),"#VALUE!")</f>
        <v>#VALUE!</v>
      </c>
      <c r="G16" s="1" t="str">
        <f ca="1">IFERROR(__xludf.DUMMYFUNCTION("GOOGLETRANSLATE(Data_v2!G16, ""en"",""te"")"),"మెడరం")</f>
        <v>మెడరం</v>
      </c>
      <c r="H16" s="1" t="str">
        <f ca="1">IFERROR(__xludf.DUMMYFUNCTION("GOOGLETRANSLATE(Data_v2!K16, ""en"",""te"")"),"డోండా వెనెటాబుల్ పంట, మోనాగా - 1 ఎకరాలు")</f>
        <v>డోండా వెనెటాబుల్ పంట, మోనాగా - 1 ఎకరాలు</v>
      </c>
    </row>
    <row r="17" spans="1:8" ht="15.75" customHeight="1">
      <c r="A17" s="1" t="str">
        <f ca="1">IFERROR(__xludf.DUMMYFUNCTION("GOOGLETRANSLATE(Data_v2!A17, ""en"",""te"")"),"నాతి అఖిలా")</f>
        <v>నాతి అఖిలా</v>
      </c>
      <c r="B17" s="1" t="str">
        <f ca="1">IFERROR(__xludf.DUMMYFUNCTION("GOOGLETRANSLATE(Data_v2!B17, ""en"",""te"")"),"7569958281")</f>
        <v>7569958281</v>
      </c>
      <c r="C17" s="1" t="str">
        <f ca="1">IFERROR(__xludf.DUMMYFUNCTION("GOOGLETRANSLATE(Data_v2!C17, ""en"",""te"")"),"#VALUE!")</f>
        <v>#VALUE!</v>
      </c>
      <c r="D17" s="1" t="str">
        <f ca="1">IFERROR(__xludf.DUMMYFUNCTION("GOOGLETRANSLATE(Data_v2!D17, ""en"",""te"")"),"#VALUE!")</f>
        <v>#VALUE!</v>
      </c>
      <c r="E17" s="1" t="str">
        <f ca="1">IFERROR(__xludf.DUMMYFUNCTION("GOOGLETRANSLATE(Data_v2!E17, ""en"",""te"")"),"#VALUE!")</f>
        <v>#VALUE!</v>
      </c>
      <c r="F17" s="1" t="str">
        <f ca="1">IFERROR(__xludf.DUMMYFUNCTION("GOOGLETRANSLATE(Data_v2!F17, ""en"",""te"")"),"#VALUE!")</f>
        <v>#VALUE!</v>
      </c>
      <c r="G17" s="1" t="str">
        <f ca="1">IFERROR(__xludf.DUMMYFUNCTION("GOOGLETRANSLATE(Data_v2!G17, ""en"",""te"")"),"గ్రామం దేవాలమ్మనగార్మ్, మండల్ చౌటప్పల్, జిల్లా యాదద్రి బువంగిరి, తెలంగాణ")</f>
        <v>గ్రామం దేవాలమ్మనగార్మ్, మండల్ చౌటప్పల్, జిల్లా యాదద్రి బువంగిరి, తెలంగాణ</v>
      </c>
      <c r="H17" s="1" t="str">
        <f ca="1">IFERROR(__xludf.DUMMYFUNCTION("GOOGLETRANSLATE(Data_v2!K17, ""en"",""te"")"),"#VALUE!")</f>
        <v>#VALUE!</v>
      </c>
    </row>
    <row r="18" spans="1:8" ht="15.75" customHeight="1">
      <c r="A18" s="1" t="str">
        <f ca="1">IFERROR(__xludf.DUMMYFUNCTION("GOOGLETRANSLATE(Data_v2!A18, ""en"",""te"")"),"నర్సా రెడ్డి")</f>
        <v>నర్సా రెడ్డి</v>
      </c>
      <c r="B18" s="1" t="str">
        <f ca="1">IFERROR(__xludf.DUMMYFUNCTION("GOOGLETRANSLATE(Data_v2!B18, ""en"",""te"")"),"8186881889")</f>
        <v>8186881889</v>
      </c>
      <c r="C18" s="1" t="str">
        <f ca="1">IFERROR(__xludf.DUMMYFUNCTION("GOOGLETRANSLATE(Data_v2!C18, ""en"",""te"")"),"C1, C3, C10, C22")</f>
        <v>C1, C3, C10, C22</v>
      </c>
      <c r="D18" s="1" t="str">
        <f ca="1">IFERROR(__xludf.DUMMYFUNCTION("GOOGLETRANSLATE(Data_v2!D18, ""en"",""te"")"),"#VALUE!")</f>
        <v>#VALUE!</v>
      </c>
      <c r="E18" s="1" t="str">
        <f ca="1">IFERROR(__xludf.DUMMYFUNCTION("GOOGLETRANSLATE(Data_v2!E18, ""en"",""te"")"),"#VALUE!")</f>
        <v>#VALUE!</v>
      </c>
      <c r="F18" s="1" t="str">
        <f ca="1">IFERROR(__xludf.DUMMYFUNCTION("GOOGLETRANSLATE(Data_v2!F18, ""en"",""te"")"),"#VALUE!")</f>
        <v>#VALUE!</v>
      </c>
      <c r="G18" s="1" t="str">
        <f ca="1">IFERROR(__xludf.DUMMYFUNCTION("GOOGLETRANSLATE(Data_v2!G18, ""en"",""te"")"),"అన్నామయ్య జిల్లా")</f>
        <v>అన్నామయ్య జిల్లా</v>
      </c>
      <c r="H18" s="1" t="str">
        <f ca="1">IFERROR(__xludf.DUMMYFUNCTION("GOOGLETRANSLATE(Data_v2!K18, ""en"",""te"")"),"#VALUE!")</f>
        <v>#VALUE!</v>
      </c>
    </row>
    <row r="19" spans="1:8" ht="15.75" customHeight="1">
      <c r="A19" s="1" t="str">
        <f ca="1">IFERROR(__xludf.DUMMYFUNCTION("GOOGLETRANSLATE(Data_v2!A19, ""en"",""te"")"),"చెన్నారెడి సంధ్య")</f>
        <v>చెన్నారెడి సంధ్య</v>
      </c>
      <c r="B19" s="1" t="str">
        <f ca="1">IFERROR(__xludf.DUMMYFUNCTION("GOOGLETRANSLATE(Data_v2!B19, ""en"",""te"")"),"8500074408")</f>
        <v>8500074408</v>
      </c>
      <c r="C19" s="1" t="str">
        <f ca="1">IFERROR(__xludf.DUMMYFUNCTION("GOOGLETRANSLATE(Data_v2!C19, ""en"",""te"")"),"సి 2")</f>
        <v>సి 2</v>
      </c>
      <c r="D19" s="1" t="str">
        <f ca="1">IFERROR(__xludf.DUMMYFUNCTION("GOOGLETRANSLATE(Data_v2!D19, ""en"",""te"")"),"#VALUE!")</f>
        <v>#VALUE!</v>
      </c>
      <c r="E19" s="1" t="str">
        <f ca="1">IFERROR(__xludf.DUMMYFUNCTION("GOOGLETRANSLATE(Data_v2!E19, ""en"",""te"")"),"#VALUE!")</f>
        <v>#VALUE!</v>
      </c>
      <c r="F19" s="1" t="str">
        <f ca="1">IFERROR(__xludf.DUMMYFUNCTION("GOOGLETRANSLATE(Data_v2!F19, ""en"",""te"")"),"#VALUE!")</f>
        <v>#VALUE!</v>
      </c>
      <c r="G19" s="1" t="str">
        <f ca="1">IFERROR(__xludf.DUMMYFUNCTION("GOOGLETRANSLATE(Data_v2!G19, ""en"",""te"")"),"కనేకల్")</f>
        <v>కనేకల్</v>
      </c>
      <c r="H19" s="1" t="str">
        <f ca="1">IFERROR(__xludf.DUMMYFUNCTION("GOOGLETRANSLATE(Data_v2!K19, ""en"",""te"")"),"#VALUE!")</f>
        <v>#VALUE!</v>
      </c>
    </row>
    <row r="20" spans="1:8" ht="15.75" customHeight="1">
      <c r="A20" s="1" t="str">
        <f ca="1">IFERROR(__xludf.DUMMYFUNCTION("GOOGLETRANSLATE(Data_v2!A20, ""en"",""te"")"),"గద్దమ్ వెంకటేష్")</f>
        <v>గద్దమ్ వెంకటేష్</v>
      </c>
      <c r="B20" s="1" t="str">
        <f ca="1">IFERROR(__xludf.DUMMYFUNCTION("GOOGLETRANSLATE(Data_v2!B20, ""en"",""te"")"),"9398520861")</f>
        <v>9398520861</v>
      </c>
      <c r="C20" s="1" t="str">
        <f ca="1">IFERROR(__xludf.DUMMYFUNCTION("GOOGLETRANSLATE(Data_v2!C20, ""en"",""te"")"),"సి 20")</f>
        <v>సి 20</v>
      </c>
      <c r="D20" s="1" t="str">
        <f ca="1">IFERROR(__xludf.DUMMYFUNCTION("GOOGLETRANSLATE(Data_v2!D20, ""en"",""te"")"),"మైసూర్ మల్లికా")</f>
        <v>మైసూర్ మల్లికా</v>
      </c>
      <c r="E20" s="1" t="str">
        <f ca="1">IFERROR(__xludf.DUMMYFUNCTION("GOOGLETRANSLATE(Data_v2!E20, ""en"",""te"")"),"#VALUE!")</f>
        <v>#VALUE!</v>
      </c>
      <c r="F20" s="1" t="str">
        <f ca="1">IFERROR(__xludf.DUMMYFUNCTION("GOOGLETRANSLATE(Data_v2!F20, ""en"",""te"")"),"1000 కిలోలు")</f>
        <v>1000 కిలోలు</v>
      </c>
      <c r="G20" s="1" t="str">
        <f ca="1">IFERROR(__xludf.DUMMYFUNCTION("GOOGLETRANSLATE(Data_v2!G20, ""en"",""te"")"),"మహాబూబ్నగర్")</f>
        <v>మహాబూబ్నగర్</v>
      </c>
      <c r="H20" s="1" t="str">
        <f ca="1">IFERROR(__xludf.DUMMYFUNCTION("GOOGLETRANSLATE(Data_v2!K20, ""en"",""te"")"),"సి 20 (మైసూర్ మల్లికా, సింగిల్ పోలిష్ 10 క్వింటల్స్, కెజి 60, 50-100 కిలోల రవాణా 350 ఆర్ఎస్)")</f>
        <v>సి 20 (మైసూర్ మల్లికా, సింగిల్ పోలిష్ 10 క్వింటల్స్, కెజి 60, 50-100 కిలోల రవాణా 350 ఆర్ఎస్)</v>
      </c>
    </row>
    <row r="21" spans="1:8" ht="15.75" customHeight="1">
      <c r="A21" s="1" t="str">
        <f ca="1">IFERROR(__xludf.DUMMYFUNCTION("GOOGLETRANSLATE(Data_v2!A21, ""en"",""te"")"),"కిషోర్ మురారి")</f>
        <v>కిషోర్ మురారి</v>
      </c>
      <c r="B21" s="1" t="str">
        <f ca="1">IFERROR(__xludf.DUMMYFUNCTION("GOOGLETRANSLATE(Data_v2!B21, ""en"",""te"")"),"9705499608")</f>
        <v>9705499608</v>
      </c>
      <c r="C21" s="1" t="str">
        <f ca="1">IFERROR(__xludf.DUMMYFUNCTION("GOOGLETRANSLATE(Data_v2!C21, ""en"",""te"")"),"C4, C3, C23, C24, C10")</f>
        <v>C4, C3, C23, C24, C10</v>
      </c>
      <c r="D21" s="1" t="str">
        <f ca="1">IFERROR(__xludf.DUMMYFUNCTION("GOOGLETRANSLATE(Data_v2!D21, ""en"",""te"")"),"#VALUE!")</f>
        <v>#VALUE!</v>
      </c>
      <c r="E21" s="1" t="str">
        <f ca="1">IFERROR(__xludf.DUMMYFUNCTION("GOOGLETRANSLATE(Data_v2!E21, ""en"",""te"")"),"#VALUE!")</f>
        <v>#VALUE!</v>
      </c>
      <c r="F21" s="1" t="str">
        <f ca="1">IFERROR(__xludf.DUMMYFUNCTION("GOOGLETRANSLATE(Data_v2!F21, ""en"",""te"")"),"50,120,150,70")</f>
        <v>50,120,150,70</v>
      </c>
      <c r="G21" s="1" t="str">
        <f ca="1">IFERROR(__xludf.DUMMYFUNCTION("GOOGLETRANSLATE(Data_v2!G21, ""en"",""te"")"),"ఖమ్మం, ఎలుగురు")</f>
        <v>ఖమ్మం, ఎలుగురు</v>
      </c>
      <c r="H21" s="1" t="str">
        <f ca="1">IFERROR(__xludf.DUMMYFUNCTION("GOOGLETRANSLATE(Data_v2!K21, ""en"",""te"")"),"#VALUE!")</f>
        <v>#VALUE!</v>
      </c>
    </row>
    <row r="22" spans="1:8" ht="15.75" customHeight="1">
      <c r="A22" s="1" t="str">
        <f ca="1">IFERROR(__xludf.DUMMYFUNCTION("GOOGLETRANSLATE(Data_v2!A22, ""en"",""te"")"),"అంజి నెయులు")</f>
        <v>అంజి నెయులు</v>
      </c>
      <c r="B22" s="1" t="str">
        <f ca="1">IFERROR(__xludf.DUMMYFUNCTION("GOOGLETRANSLATE(Data_v2!B22, ""en"",""te"")"),"#VALUE!")</f>
        <v>#VALUE!</v>
      </c>
      <c r="C22" s="1" t="str">
        <f ca="1">IFERROR(__xludf.DUMMYFUNCTION("GOOGLETRANSLATE(Data_v2!C22, ""en"",""te"")"),"C25, C2, C26")</f>
        <v>C25, C2, C26</v>
      </c>
      <c r="D22" s="1" t="str">
        <f ca="1">IFERROR(__xludf.DUMMYFUNCTION("GOOGLETRANSLATE(Data_v2!D22, ""en"",""te"")"),"డిల్కుష్ ,,")</f>
        <v>డిల్కుష్ ,,</v>
      </c>
      <c r="E22" s="1" t="str">
        <f ca="1">IFERROR(__xludf.DUMMYFUNCTION("GOOGLETRANSLATE(Data_v2!E22, ""en"",""te"")"),"1.5 ఎకరాల 486 చెట్లు, 2.5 ఎకరాలు, 3.5 ఎకరాలు 1000 చెట్లు")</f>
        <v>1.5 ఎకరాల 486 చెట్లు, 2.5 ఎకరాలు, 3.5 ఎకరాలు 1000 చెట్లు</v>
      </c>
      <c r="F22" s="1" t="str">
        <f ca="1">IFERROR(__xludf.DUMMYFUNCTION("GOOGLETRANSLATE(Data_v2!F22, ""en"",""te"")"),"#VALUE!")</f>
        <v>#VALUE!</v>
      </c>
      <c r="G22" s="1" t="str">
        <f ca="1">IFERROR(__xludf.DUMMYFUNCTION("GOOGLETRANSLATE(Data_v2!G22, ""en"",""te"")"),"అనంతపూర్, కొరికోడు")</f>
        <v>అనంతపూర్, కొరికోడు</v>
      </c>
      <c r="H22" s="1" t="str">
        <f ca="1">IFERROR(__xludf.DUMMYFUNCTION("GOOGLETRANSLATE(Data_v2!K22, ""en"",""te"")"),"గోషాలా, ఆవు")</f>
        <v>గోషాలా, ఆవు</v>
      </c>
    </row>
    <row r="23" spans="1:8" ht="15.75" customHeight="1">
      <c r="A23" s="1" t="str">
        <f ca="1">IFERROR(__xludf.DUMMYFUNCTION("GOOGLETRANSLATE(Data_v2!A23, ""en"",""te"")"),"శ్రీను కొమ్మారా")</f>
        <v>శ్రీను కొమ్మారా</v>
      </c>
      <c r="B23" s="1" t="str">
        <f ca="1">IFERROR(__xludf.DUMMYFUNCTION("GOOGLETRANSLATE(Data_v2!B23, ""en"",""te"")"),"9493642248")</f>
        <v>9493642248</v>
      </c>
      <c r="C23" s="1" t="str">
        <f ca="1">IFERROR(__xludf.DUMMYFUNCTION("GOOGLETRANSLATE(Data_v2!C23, ""en"",""te"")"),"C11, C4")</f>
        <v>C11, C4</v>
      </c>
      <c r="D23" s="1" t="str">
        <f ca="1">IFERROR(__xludf.DUMMYFUNCTION("GOOGLETRANSLATE(Data_v2!D23, ""en"",""te"")"),"#VALUE!")</f>
        <v>#VALUE!</v>
      </c>
      <c r="E23" s="1" t="str">
        <f ca="1">IFERROR(__xludf.DUMMYFUNCTION("GOOGLETRANSLATE(Data_v2!E23, ""en"",""te"")"),"200 చెట్లు 12 సంవత్సరాలు +120 చెట్లు 4 సంవత్సరాలు")</f>
        <v>200 చెట్లు 12 సంవత్సరాలు +120 చెట్లు 4 సంవత్సరాలు</v>
      </c>
      <c r="F23" s="1" t="str">
        <f ca="1">IFERROR(__xludf.DUMMYFUNCTION("GOOGLETRANSLATE(Data_v2!F23, ""en"",""te"")"),"#VALUE!")</f>
        <v>#VALUE!</v>
      </c>
      <c r="G23" s="1" t="str">
        <f ca="1">IFERROR(__xludf.DUMMYFUNCTION("GOOGLETRANSLATE(Data_v2!G23, ""en"",""te"")"),"నెల్లూర్ డిస్ట్, ఉదయగిరి నియోజకవర్గం")</f>
        <v>నెల్లూర్ డిస్ట్, ఉదయగిరి నియోజకవర్గం</v>
      </c>
      <c r="H23" s="1" t="str">
        <f ca="1">IFERROR(__xludf.DUMMYFUNCTION("GOOGLETRANSLATE(Data_v2!K23, ""en"",""te"")"),"8 సంవత్సరాల నుండి రసాయనాలు లేవు, మొత్తం 5 ఎకరాలు, 2 హైఫర్లు")</f>
        <v>8 సంవత్సరాల నుండి రసాయనాలు లేవు, మొత్తం 5 ఎకరాలు, 2 హైఫర్లు</v>
      </c>
    </row>
    <row r="24" spans="1:8" ht="15.75" customHeight="1">
      <c r="A24" s="1" t="str">
        <f ca="1">IFERROR(__xludf.DUMMYFUNCTION("GOOGLETRANSLATE(Data_v2!A24, ""en"",""te"")"),"Hans ాన్సీ లక్ష్మి")</f>
        <v>Hans ాన్సీ లక్ష్మి</v>
      </c>
      <c r="B24" s="1" t="str">
        <f ca="1">IFERROR(__xludf.DUMMYFUNCTION("GOOGLETRANSLATE(Data_v2!B24, ""en"",""te"")"),"#VALUE!")</f>
        <v>#VALUE!</v>
      </c>
      <c r="C24" s="1" t="str">
        <f ca="1">IFERROR(__xludf.DUMMYFUNCTION("GOOGLETRANSLATE(Data_v2!C24, ""en"",""te"")"),"#VALUE!")</f>
        <v>#VALUE!</v>
      </c>
      <c r="D24" s="1" t="str">
        <f ca="1">IFERROR(__xludf.DUMMYFUNCTION("GOOGLETRANSLATE(Data_v2!D24, ""en"",""te"")"),"#VALUE!")</f>
        <v>#VALUE!</v>
      </c>
      <c r="E24" s="1" t="str">
        <f ca="1">IFERROR(__xludf.DUMMYFUNCTION("GOOGLETRANSLATE(Data_v2!E24, ""en"",""te"")"),"#VALUE!")</f>
        <v>#VALUE!</v>
      </c>
      <c r="F24" s="1" t="str">
        <f ca="1">IFERROR(__xludf.DUMMYFUNCTION("GOOGLETRANSLATE(Data_v2!F24, ""en"",""te"")"),"#VALUE!")</f>
        <v>#VALUE!</v>
      </c>
      <c r="G24" s="1" t="str">
        <f ca="1">IFERROR(__xludf.DUMMYFUNCTION("GOOGLETRANSLATE(Data_v2!G24, ""en"",""te"")"),"#VALUE!")</f>
        <v>#VALUE!</v>
      </c>
      <c r="H24" s="1" t="str">
        <f ca="1">IFERROR(__xludf.DUMMYFUNCTION("GOOGLETRANSLATE(Data_v2!K24, ""en"",""te"")"),"#VALUE!")</f>
        <v>#VALUE!</v>
      </c>
    </row>
    <row r="25" spans="1:8" ht="15.75" customHeight="1">
      <c r="A25" s="1" t="str">
        <f ca="1">IFERROR(__xludf.DUMMYFUNCTION("GOOGLETRANSLATE(Data_v2!A25, ""en"",""te"")"),"సోమశేఖర్ రెడ్డి")</f>
        <v>సోమశేఖర్ రెడ్డి</v>
      </c>
      <c r="B25" s="1" t="str">
        <f ca="1">IFERROR(__xludf.DUMMYFUNCTION("GOOGLETRANSLATE(Data_v2!B25, ""en"",""te"")"),"#VALUE!")</f>
        <v>#VALUE!</v>
      </c>
      <c r="C25" s="1" t="str">
        <f ca="1">IFERROR(__xludf.DUMMYFUNCTION("GOOGLETRANSLATE(Data_v2!C25, ""en"",""te"")"),"సి 5")</f>
        <v>సి 5</v>
      </c>
      <c r="D25" s="1" t="str">
        <f ca="1">IFERROR(__xludf.DUMMYFUNCTION("GOOGLETRANSLATE(Data_v2!D25, ""en"",""te"")"),"K6/నాటి/తిరుపతి")</f>
        <v>K6/నాటి/తిరుపతి</v>
      </c>
      <c r="E25" s="1" t="str">
        <f ca="1">IFERROR(__xludf.DUMMYFUNCTION("GOOGLETRANSLATE(Data_v2!E25, ""en"",""te"")"),"5 ఎకరాలు")</f>
        <v>5 ఎకరాలు</v>
      </c>
      <c r="F25" s="1" t="str">
        <f ca="1">IFERROR(__xludf.DUMMYFUNCTION("GOOGLETRANSLATE(Data_v2!F25, ""en"",""te"")"),"#VALUE!")</f>
        <v>#VALUE!</v>
      </c>
      <c r="G25" s="1" t="str">
        <f ca="1">IFERROR(__xludf.DUMMYFUNCTION("GOOGLETRANSLATE(Data_v2!G25, ""en"",""te"")"),"రాయదూరం, ATP DIST")</f>
        <v>రాయదూరం, ATP DIST</v>
      </c>
      <c r="H25" s="1" t="str">
        <f ca="1">IFERROR(__xludf.DUMMYFUNCTION("GOOGLETRANSLATE(Data_v2!K25, ""en"",""te"")"),"#VALUE!")</f>
        <v>#VALUE!</v>
      </c>
    </row>
    <row r="26" spans="1:8" ht="15.75" customHeight="1">
      <c r="A26" s="1" t="str">
        <f ca="1">IFERROR(__xludf.DUMMYFUNCTION("GOOGLETRANSLATE(Data_v2!A26, ""en"",""te"")"),"మైలారు శ్రీనివాస్")</f>
        <v>మైలారు శ్రీనివాస్</v>
      </c>
      <c r="B26" s="1" t="str">
        <f ca="1">IFERROR(__xludf.DUMMYFUNCTION("GOOGLETRANSLATE(Data_v2!B26, ""en"",""te"")"),"#VALUE!")</f>
        <v>#VALUE!</v>
      </c>
      <c r="C26" s="1" t="str">
        <f ca="1">IFERROR(__xludf.DUMMYFUNCTION("GOOGLETRANSLATE(Data_v2!C26, ""en"",""te"")"),"సి 12")</f>
        <v>సి 12</v>
      </c>
      <c r="D26" s="1" t="str">
        <f ca="1">IFERROR(__xludf.DUMMYFUNCTION("GOOGLETRANSLATE(Data_v2!D26, ""en"",""te"")"),"#VALUE!")</f>
        <v>#VALUE!</v>
      </c>
      <c r="E26" s="1" t="str">
        <f ca="1">IFERROR(__xludf.DUMMYFUNCTION("GOOGLETRANSLATE(Data_v2!E26, ""en"",""te"")"),"#VALUE!")</f>
        <v>#VALUE!</v>
      </c>
      <c r="F26" s="1" t="str">
        <f ca="1">IFERROR(__xludf.DUMMYFUNCTION("GOOGLETRANSLATE(Data_v2!F26, ""en"",""te"")"),"#VALUE!")</f>
        <v>#VALUE!</v>
      </c>
      <c r="G26" s="1" t="str">
        <f ca="1">IFERROR(__xludf.DUMMYFUNCTION("GOOGLETRANSLATE(Data_v2!G26, ""en"",""te"")"),"#VALUE!")</f>
        <v>#VALUE!</v>
      </c>
      <c r="H26" s="1" t="str">
        <f ca="1">IFERROR(__xludf.DUMMYFUNCTION("GOOGLETRANSLATE(Data_v2!K26, ""en"",""te"")"),"#VALUE!")</f>
        <v>#VALUE!</v>
      </c>
    </row>
    <row r="27" spans="1:8" ht="15.75" customHeight="1">
      <c r="A27" s="1" t="str">
        <f ca="1">IFERROR(__xludf.DUMMYFUNCTION("GOOGLETRANSLATE(Data_v2!A27, ""en"",""te"")"),"MV రమేష్")</f>
        <v>MV రమేష్</v>
      </c>
      <c r="B27" s="1" t="str">
        <f ca="1">IFERROR(__xludf.DUMMYFUNCTION("GOOGLETRANSLATE(Data_v2!B27, ""en"",""te"")"),"#VALUE!")</f>
        <v>#VALUE!</v>
      </c>
      <c r="C27" s="1" t="str">
        <f ca="1">IFERROR(__xludf.DUMMYFUNCTION("GOOGLETRANSLATE(Data_v2!C27, ""en"",""te"")"),"సి 9, సి 20")</f>
        <v>సి 9, సి 20</v>
      </c>
      <c r="D27" s="1" t="str">
        <f ca="1">IFERROR(__xludf.DUMMYFUNCTION("GOOGLETRANSLATE(Data_v2!D27, ""en"",""te"")"),"#VALUE!")</f>
        <v>#VALUE!</v>
      </c>
      <c r="E27" s="1" t="str">
        <f ca="1">IFERROR(__xludf.DUMMYFUNCTION("GOOGLETRANSLATE(Data_v2!E27, ""en"",""te"")"),"#VALUE!")</f>
        <v>#VALUE!</v>
      </c>
      <c r="F27" s="1" t="str">
        <f ca="1">IFERROR(__xludf.DUMMYFUNCTION("GOOGLETRANSLATE(Data_v2!F27, ""en"",""te"")"),"#VALUE!")</f>
        <v>#VALUE!</v>
      </c>
      <c r="G27" s="1" t="str">
        <f ca="1">IFERROR(__xludf.DUMMYFUNCTION("GOOGLETRANSLATE(Data_v2!G27, ""en"",""te"")"),"#VALUE!")</f>
        <v>#VALUE!</v>
      </c>
      <c r="H27" s="1" t="str">
        <f ca="1">IFERROR(__xludf.DUMMYFUNCTION("GOOGLETRANSLATE(Data_v2!K27, ""en"",""te"")"),"#VALUE!")</f>
        <v>#VALUE!</v>
      </c>
    </row>
    <row r="28" spans="1:8" ht="15.75" customHeight="1">
      <c r="A28" s="1" t="str">
        <f ca="1">IFERROR(__xludf.DUMMYFUNCTION("GOOGLETRANSLATE(Data_v2!A28, ""en"",""te"")"),"బాబురావో నాయక్")</f>
        <v>బాబురావో నాయక్</v>
      </c>
      <c r="B28" s="1" t="str">
        <f ca="1">IFERROR(__xludf.DUMMYFUNCTION("GOOGLETRANSLATE(Data_v2!B28, ""en"",""te"")"),"#VALUE!")</f>
        <v>#VALUE!</v>
      </c>
      <c r="C28" s="1" t="str">
        <f ca="1">IFERROR(__xludf.DUMMYFUNCTION("GOOGLETRANSLATE(Data_v2!C28, ""en"",""te"")"),"#VALUE!")</f>
        <v>#VALUE!</v>
      </c>
      <c r="D28" s="1" t="str">
        <f ca="1">IFERROR(__xludf.DUMMYFUNCTION("GOOGLETRANSLATE(Data_v2!D28, ""en"",""te"")"),"#VALUE!")</f>
        <v>#VALUE!</v>
      </c>
      <c r="E28" s="1" t="str">
        <f ca="1">IFERROR(__xludf.DUMMYFUNCTION("GOOGLETRANSLATE(Data_v2!E28, ""en"",""te"")"),"#VALUE!")</f>
        <v>#VALUE!</v>
      </c>
      <c r="F28" s="1" t="str">
        <f ca="1">IFERROR(__xludf.DUMMYFUNCTION("GOOGLETRANSLATE(Data_v2!F28, ""en"",""te"")"),"#VALUE!")</f>
        <v>#VALUE!</v>
      </c>
      <c r="G28" s="1" t="str">
        <f ca="1">IFERROR(__xludf.DUMMYFUNCTION("GOOGLETRANSLATE(Data_v2!G28, ""en"",""te"")"),"#VALUE!")</f>
        <v>#VALUE!</v>
      </c>
      <c r="H28" s="1" t="str">
        <f ca="1">IFERROR(__xludf.DUMMYFUNCTION("GOOGLETRANSLATE(Data_v2!K28, ""en"",""te"")"),"#VALUE!")</f>
        <v>#VALUE!</v>
      </c>
    </row>
    <row r="29" spans="1:8" ht="13.8">
      <c r="A29" s="1" t="str">
        <f ca="1">IFERROR(__xludf.DUMMYFUNCTION("GOOGLETRANSLATE(Data_v2!A29, ""en"",""te"")"),"కురుముర్తి")</f>
        <v>కురుముర్తి</v>
      </c>
      <c r="B29" s="1" t="str">
        <f ca="1">IFERROR(__xludf.DUMMYFUNCTION("GOOGLETRANSLATE(Data_v2!B29, ""en"",""te"")"),"9491488762")</f>
        <v>9491488762</v>
      </c>
      <c r="C29" s="1" t="str">
        <f ca="1">IFERROR(__xludf.DUMMYFUNCTION("GOOGLETRANSLATE(Data_v2!C29, ""en"",""te"")"),"#VALUE!")</f>
        <v>#VALUE!</v>
      </c>
      <c r="D29" s="1" t="str">
        <f ca="1">IFERROR(__xludf.DUMMYFUNCTION("GOOGLETRANSLATE(Data_v2!D29, ""en"",""te"")"),"#VALUE!")</f>
        <v>#VALUE!</v>
      </c>
      <c r="E29" s="1" t="str">
        <f ca="1">IFERROR(__xludf.DUMMYFUNCTION("GOOGLETRANSLATE(Data_v2!E29, ""en"",""te"")"),"#VALUE!")</f>
        <v>#VALUE!</v>
      </c>
      <c r="F29" s="1" t="str">
        <f ca="1">IFERROR(__xludf.DUMMYFUNCTION("GOOGLETRANSLATE(Data_v2!F29, ""en"",""te"")"),"#VALUE!")</f>
        <v>#VALUE!</v>
      </c>
      <c r="G29" s="1" t="str">
        <f ca="1">IFERROR(__xludf.DUMMYFUNCTION("GOOGLETRANSLATE(Data_v2!G29, ""en"",""te"")"),"మక్కల్ మండల్")</f>
        <v>మక్కల్ మండల్</v>
      </c>
      <c r="H29" s="1" t="str">
        <f ca="1">IFERROR(__xludf.DUMMYFUNCTION("GOOGLETRANSLATE(Data_v2!K29, ""en"",""te"")"),"మక్కల్ మాండల్, రిజర్వాయర్ నీరు ఆగిపోయింది, తరువాత ఏమి ఉంది మరియు ఎలా కొనసాగాలి")</f>
        <v>మక్కల్ మాండల్, రిజర్వాయర్ నీరు ఆగిపోయింది, తరువాత ఏమి ఉంది మరియు ఎలా కొనసాగాలి</v>
      </c>
    </row>
    <row r="30" spans="1:8" ht="13.8">
      <c r="A30" s="1" t="str">
        <f ca="1">IFERROR(__xludf.DUMMYFUNCTION("GOOGLETRANSLATE(Data_v2!A30, ""en"",""te"")"),"జి వెంకటేశ్వరులు")</f>
        <v>జి వెంకటేశ్వరులు</v>
      </c>
      <c r="B30" s="1" t="str">
        <f ca="1">IFERROR(__xludf.DUMMYFUNCTION("GOOGLETRANSLATE(Data_v2!B30, ""en"",""te"")"),"#VALUE!")</f>
        <v>#VALUE!</v>
      </c>
      <c r="C30" s="1" t="str">
        <f ca="1">IFERROR(__xludf.DUMMYFUNCTION("GOOGLETRANSLATE(Data_v2!C30, ""en"",""te"")"),"సి 3")</f>
        <v>సి 3</v>
      </c>
      <c r="D30" s="1" t="str">
        <f ca="1">IFERROR(__xludf.DUMMYFUNCTION("GOOGLETRANSLATE(Data_v2!D30, ""en"",""te"")"),"#VALUE!")</f>
        <v>#VALUE!</v>
      </c>
      <c r="E30" s="1" t="str">
        <f ca="1">IFERROR(__xludf.DUMMYFUNCTION("GOOGLETRANSLATE(Data_v2!E30, ""en"",""te"")"),"#VALUE!")</f>
        <v>#VALUE!</v>
      </c>
      <c r="F30" s="1" t="str">
        <f ca="1">IFERROR(__xludf.DUMMYFUNCTION("GOOGLETRANSLATE(Data_v2!F30, ""en"",""te"")"),"#VALUE!")</f>
        <v>#VALUE!</v>
      </c>
      <c r="G30" s="1" t="str">
        <f ca="1">IFERROR(__xludf.DUMMYFUNCTION("GOOGLETRANSLATE(Data_v2!G30, ""en"",""te"")"),"తిరుపతి, వెంకటగిరి")</f>
        <v>తిరుపతి, వెంకటగిరి</v>
      </c>
      <c r="H30" s="1" t="str">
        <f ca="1">IFERROR(__xludf.DUMMYFUNCTION("GOOGLETRANSLATE(Data_v2!K30, ""en"",""te"")"),"#VALUE!")</f>
        <v>#VALUE!</v>
      </c>
    </row>
    <row r="31" spans="1:8" ht="13.8">
      <c r="A31" s="1" t="str">
        <f ca="1">IFERROR(__xludf.DUMMYFUNCTION("GOOGLETRANSLATE(Data_v2!A31, ""en"",""te"")"),"రామకృష్ణ ప్రసాద్")</f>
        <v>రామకృష్ణ ప్రసాద్</v>
      </c>
      <c r="B31" s="1" t="str">
        <f ca="1">IFERROR(__xludf.DUMMYFUNCTION("GOOGLETRANSLATE(Data_v2!B31, ""en"",""te"")"),"9866421916")</f>
        <v>9866421916</v>
      </c>
      <c r="C31" s="1" t="str">
        <f ca="1">IFERROR(__xludf.DUMMYFUNCTION("GOOGLETRANSLATE(Data_v2!C31, ""en"",""te"")"),"C23, C30, C5, C7")</f>
        <v>C23, C30, C5, C7</v>
      </c>
      <c r="D31" s="1" t="str">
        <f ca="1">IFERROR(__xludf.DUMMYFUNCTION("GOOGLETRANSLATE(Data_v2!D31, ""en"",""te"")"),"తైవాన్ లైట్ పింక్ ,,,")</f>
        <v>తైవాన్ లైట్ పింక్ ,,,</v>
      </c>
      <c r="E31" s="1" t="str">
        <f ca="1">IFERROR(__xludf.DUMMYFUNCTION("GOOGLETRANSLATE(Data_v2!E31, ""en"",""te"")"),"3000 చెట్లు 4 సంవత్సరాలు 5 ఎకరాలు, 2700 చెట్లు 2 సంవత్సరాలు 6 ఎకరాలు ,,")</f>
        <v>3000 చెట్లు 4 సంవత్సరాలు 5 ఎకరాలు, 2700 చెట్లు 2 సంవత్సరాలు 6 ఎకరాలు ,,</v>
      </c>
      <c r="F31" s="1" t="str">
        <f ca="1">IFERROR(__xludf.DUMMYFUNCTION("GOOGLETRANSLATE(Data_v2!F31, ""en"",""te"")"),"#VALUE!")</f>
        <v>#VALUE!</v>
      </c>
      <c r="G31" s="1" t="str">
        <f ca="1">IFERROR(__xludf.DUMMYFUNCTION("GOOGLETRANSLATE(Data_v2!G31, ""en"",""te"")"),"గిద్దలురు, ప్రకాసం జిల్లా")</f>
        <v>గిద్దలురు, ప్రకాసం జిల్లా</v>
      </c>
      <c r="H31" s="1" t="str">
        <f ca="1">IFERROR(__xludf.DUMMYFUNCTION("GOOGLETRANSLATE(Data_v2!K31, ""en"",""te"")"),"జామా 4 వ సంవత్సరం, 3000 చెట్లు - 5 ఎకర్స్ (తైవాన్ లైట్ పింక్), అంజురా - 2 వ సంవత్సరం, 6 ఎకర్స్, 2700 ట్రీస్, గౌండ్‌నట్, పెసారా,")</f>
        <v>జామా 4 వ సంవత్సరం, 3000 చెట్లు - 5 ఎకర్స్ (తైవాన్ లైట్ పింక్), అంజురా - 2 వ సంవత్సరం, 6 ఎకర్స్, 2700 ట్రీస్, గౌండ్‌నట్, పెసారా,</v>
      </c>
    </row>
    <row r="32" spans="1:8" ht="13.8">
      <c r="A32" s="1" t="str">
        <f ca="1">IFERROR(__xludf.DUMMYFUNCTION("GOOGLETRANSLATE(Data_v2!A32, ""en"",""te"")"),"గుగులోత్ ప్రిరాశాంత్")</f>
        <v>గుగులోత్ ప్రిరాశాంత్</v>
      </c>
      <c r="B32" s="1" t="str">
        <f ca="1">IFERROR(__xludf.DUMMYFUNCTION("GOOGLETRANSLATE(Data_v2!B32, ""en"",""te"")"),"8555875413")</f>
        <v>8555875413</v>
      </c>
      <c r="C32" s="1" t="str">
        <f ca="1">IFERROR(__xludf.DUMMYFUNCTION("GOOGLETRANSLATE(Data_v2!C32, ""en"",""te"")"),"సి 5, సి 20")</f>
        <v>సి 5, సి 20</v>
      </c>
      <c r="D32" s="1" t="str">
        <f ca="1">IFERROR(__xludf.DUMMYFUNCTION("GOOGLETRANSLATE(Data_v2!D32, ""en"",""te"")"),"#VALUE!")</f>
        <v>#VALUE!</v>
      </c>
      <c r="E32" s="1" t="str">
        <f ca="1">IFERROR(__xludf.DUMMYFUNCTION("GOOGLETRANSLATE(Data_v2!E32, ""en"",""te"")"),"2 ఎకరాలు, 10 ఎకరాలు")</f>
        <v>2 ఎకరాలు, 10 ఎకరాలు</v>
      </c>
      <c r="F32" s="1" t="str">
        <f ca="1">IFERROR(__xludf.DUMMYFUNCTION("GOOGLETRANSLATE(Data_v2!F32, ""en"",""te"")"),"#VALUE!")</f>
        <v>#VALUE!</v>
      </c>
      <c r="G32" s="1" t="str">
        <f ca="1">IFERROR(__xludf.DUMMYFUNCTION("GOOGLETRANSLATE(Data_v2!G32, ""en"",""te"")"),"జనగం జిల్లా, మీడికోండ గ్రామం")</f>
        <v>జనగం జిల్లా, మీడికోండ గ్రామం</v>
      </c>
      <c r="H32" s="1" t="str">
        <f ca="1">IFERROR(__xludf.DUMMYFUNCTION("GOOGLETRANSLATE(Data_v2!K32, ""en"",""te"")"),"వేరుశనగ 2 ఎకర్స్, బియ్యం - 10 ఎకరాలు, బుల్ ఘనా నూనెలు చేస్తుంది")</f>
        <v>వేరుశనగ 2 ఎకర్స్, బియ్యం - 10 ఎకరాలు, బుల్ ఘనా నూనెలు చేస్తుంది</v>
      </c>
    </row>
    <row r="33" spans="1:8" ht="13.8">
      <c r="A33" s="1" t="str">
        <f ca="1">IFERROR(__xludf.DUMMYFUNCTION("GOOGLETRANSLATE(Data_v2!A33, ""en"",""te"")"),"యోగానంద")</f>
        <v>యోగానంద</v>
      </c>
      <c r="B33" s="1" t="str">
        <f ca="1">IFERROR(__xludf.DUMMYFUNCTION("GOOGLETRANSLATE(Data_v2!B33, ""en"",""te"")"),"9441441322")</f>
        <v>9441441322</v>
      </c>
      <c r="C33" s="1" t="str">
        <f ca="1">IFERROR(__xludf.DUMMYFUNCTION("GOOGLETRANSLATE(Data_v2!C33, ""en"",""te"")"),"#VALUE!")</f>
        <v>#VALUE!</v>
      </c>
      <c r="D33" s="1" t="str">
        <f ca="1">IFERROR(__xludf.DUMMYFUNCTION("GOOGLETRANSLATE(Data_v2!D33, ""en"",""te"")"),"#VALUE!")</f>
        <v>#VALUE!</v>
      </c>
      <c r="E33" s="1" t="str">
        <f ca="1">IFERROR(__xludf.DUMMYFUNCTION("GOOGLETRANSLATE(Data_v2!E33, ""en"",""te"")"),"#VALUE!")</f>
        <v>#VALUE!</v>
      </c>
      <c r="F33" s="1" t="str">
        <f ca="1">IFERROR(__xludf.DUMMYFUNCTION("GOOGLETRANSLATE(Data_v2!F33, ""en"",""te"")"),"#VALUE!")</f>
        <v>#VALUE!</v>
      </c>
      <c r="G33" s="1" t="str">
        <f ca="1">IFERROR(__xludf.DUMMYFUNCTION("GOOGLETRANSLATE(Data_v2!G33, ""en"",""te"")"),"#VALUE!")</f>
        <v>#VALUE!</v>
      </c>
      <c r="H33" s="1" t="str">
        <f ca="1">IFERROR(__xludf.DUMMYFUNCTION("GOOGLETRANSLATE(Data_v2!K33, ""en"",""te"")"),"భారతీయ బియ్యం విత్తనాలను సేకరించవచ్చు")</f>
        <v>భారతీయ బియ్యం విత్తనాలను సేకరించవచ్చు</v>
      </c>
    </row>
    <row r="34" spans="1:8" ht="13.8">
      <c r="A34" s="1" t="str">
        <f ca="1">IFERROR(__xludf.DUMMYFUNCTION("GOOGLETRANSLATE(Data_v2!A34, ""en"",""te"")"),"కృష్ణ గౌడ్")</f>
        <v>కృష్ణ గౌడ్</v>
      </c>
      <c r="B34" s="1" t="str">
        <f ca="1">IFERROR(__xludf.DUMMYFUNCTION("GOOGLETRANSLATE(Data_v2!B34, ""en"",""te"")"),"9705465883")</f>
        <v>9705465883</v>
      </c>
      <c r="C34" s="1" t="str">
        <f ca="1">IFERROR(__xludf.DUMMYFUNCTION("GOOGLETRANSLATE(Data_v2!C34, ""en"",""te"")"),"#VALUE!")</f>
        <v>#VALUE!</v>
      </c>
      <c r="D34" s="1" t="str">
        <f ca="1">IFERROR(__xludf.DUMMYFUNCTION("GOOGLETRANSLATE(Data_v2!D34, ""en"",""te"")"),"#VALUE!")</f>
        <v>#VALUE!</v>
      </c>
      <c r="E34" s="1" t="str">
        <f ca="1">IFERROR(__xludf.DUMMYFUNCTION("GOOGLETRANSLATE(Data_v2!E34, ""en"",""te"")"),"#VALUE!")</f>
        <v>#VALUE!</v>
      </c>
      <c r="F34" s="1" t="str">
        <f ca="1">IFERROR(__xludf.DUMMYFUNCTION("GOOGLETRANSLATE(Data_v2!F34, ""en"",""te"")"),"#VALUE!")</f>
        <v>#VALUE!</v>
      </c>
      <c r="G34" s="1" t="str">
        <f ca="1">IFERROR(__xludf.DUMMYFUNCTION("GOOGLETRANSLATE(Data_v2!G34, ""en"",""te"")"),"#VALUE!")</f>
        <v>#VALUE!</v>
      </c>
      <c r="H34" s="1" t="str">
        <f ca="1">IFERROR(__xludf.DUMMYFUNCTION("GOOGLETRANSLATE(Data_v2!K34, ""en"",""te"")"),"రత్నా చెడు రైస్ విత్తనాలు అందుబాటులో ఉన్నాయి")</f>
        <v>రత్నా చెడు రైస్ విత్తనాలు అందుబాటులో ఉన్నాయి</v>
      </c>
    </row>
    <row r="35" spans="1:8" ht="13.8">
      <c r="A35" s="1" t="str">
        <f ca="1">IFERROR(__xludf.DUMMYFUNCTION("GOOGLETRANSLATE(Data_v2!A35, ""en"",""te"")"),"నరేష్ పాడిరి")</f>
        <v>నరేష్ పాడిరి</v>
      </c>
      <c r="B35" s="1" t="str">
        <f ca="1">IFERROR(__xludf.DUMMYFUNCTION("GOOGLETRANSLATE(Data_v2!B35, ""en"",""te"")"),"14088745587")</f>
        <v>14088745587</v>
      </c>
      <c r="C35" s="1" t="str">
        <f ca="1">IFERROR(__xludf.DUMMYFUNCTION("GOOGLETRANSLATE(Data_v2!C35, ""en"",""te"")"),"#VALUE!")</f>
        <v>#VALUE!</v>
      </c>
      <c r="D35" s="1" t="str">
        <f ca="1">IFERROR(__xludf.DUMMYFUNCTION("GOOGLETRANSLATE(Data_v2!D35, ""en"",""te"")"),"#VALUE!")</f>
        <v>#VALUE!</v>
      </c>
      <c r="E35" s="1" t="str">
        <f ca="1">IFERROR(__xludf.DUMMYFUNCTION("GOOGLETRANSLATE(Data_v2!E35, ""en"",""te"")"),"#VALUE!")</f>
        <v>#VALUE!</v>
      </c>
      <c r="F35" s="1" t="str">
        <f ca="1">IFERROR(__xludf.DUMMYFUNCTION("GOOGLETRANSLATE(Data_v2!F35, ""en"",""te"")"),"#VALUE!")</f>
        <v>#VALUE!</v>
      </c>
      <c r="G35" s="1" t="str">
        <f ca="1">IFERROR(__xludf.DUMMYFUNCTION("GOOGLETRANSLATE(Data_v2!G35, ""en"",""te"")"),"#VALUE!")</f>
        <v>#VALUE!</v>
      </c>
      <c r="H35" s="1" t="str">
        <f ca="1">IFERROR(__xludf.DUMMYFUNCTION("GOOGLETRANSLATE(Data_v2!K35, ""en"",""te"")"),"#VALUE!")</f>
        <v>#VALUE!</v>
      </c>
    </row>
    <row r="36" spans="1:8" ht="13.8">
      <c r="A36" s="1" t="str">
        <f ca="1">IFERROR(__xludf.DUMMYFUNCTION("GOOGLETRANSLATE(Data_v2!A36, ""en"",""te"")"),"మణి కాంత")</f>
        <v>మణి కాంత</v>
      </c>
      <c r="B36" s="1" t="str">
        <f ca="1">IFERROR(__xludf.DUMMYFUNCTION("GOOGLETRANSLATE(Data_v2!B36, ""en"",""te"")"),"#VALUE!")</f>
        <v>#VALUE!</v>
      </c>
      <c r="C36" s="1" t="str">
        <f ca="1">IFERROR(__xludf.DUMMYFUNCTION("GOOGLETRANSLATE(Data_v2!C36, ""en"",""te"")"),"#VALUE!")</f>
        <v>#VALUE!</v>
      </c>
      <c r="D36" s="1" t="str">
        <f ca="1">IFERROR(__xludf.DUMMYFUNCTION("GOOGLETRANSLATE(Data_v2!D36, ""en"",""te"")"),"#VALUE!")</f>
        <v>#VALUE!</v>
      </c>
      <c r="E36" s="1" t="str">
        <f ca="1">IFERROR(__xludf.DUMMYFUNCTION("GOOGLETRANSLATE(Data_v2!E36, ""en"",""te"")"),"#VALUE!")</f>
        <v>#VALUE!</v>
      </c>
      <c r="F36" s="1" t="str">
        <f ca="1">IFERROR(__xludf.DUMMYFUNCTION("GOOGLETRANSLATE(Data_v2!F36, ""en"",""te"")"),"#VALUE!")</f>
        <v>#VALUE!</v>
      </c>
      <c r="G36" s="1" t="str">
        <f ca="1">IFERROR(__xludf.DUMMYFUNCTION("GOOGLETRANSLATE(Data_v2!G36, ""en"",""te"")"),"#VALUE!")</f>
        <v>#VALUE!</v>
      </c>
      <c r="H36" s="1" t="str">
        <f ca="1">IFERROR(__xludf.DUMMYFUNCTION("GOOGLETRANSLATE(Data_v2!K36, ""en"",""te"")"),"#VALUE!")</f>
        <v>#VALUE!</v>
      </c>
    </row>
    <row r="37" spans="1:8" ht="13.8">
      <c r="A37" s="1" t="str">
        <f ca="1">IFERROR(__xludf.DUMMYFUNCTION("GOOGLETRANSLATE(Data_v2!A37, ""en"",""te"")"),"కోథపల్లి వెంకట నారాయణ")</f>
        <v>కోథపల్లి వెంకట నారాయణ</v>
      </c>
      <c r="B37" s="1" t="str">
        <f ca="1">IFERROR(__xludf.DUMMYFUNCTION("GOOGLETRANSLATE(Data_v2!B37, ""en"",""te"")"),"9949931398")</f>
        <v>9949931398</v>
      </c>
      <c r="C37" s="1" t="str">
        <f ca="1">IFERROR(__xludf.DUMMYFUNCTION("GOOGLETRANSLATE(Data_v2!C37, ""en"",""te"")"),"సి 20")</f>
        <v>సి 20</v>
      </c>
      <c r="D37" s="1" t="str">
        <f ca="1">IFERROR(__xludf.DUMMYFUNCTION("GOOGLETRANSLATE(Data_v2!D37, ""en"",""te"")"),"అప్పులు")</f>
        <v>అప్పులు</v>
      </c>
      <c r="E37" s="1" t="str">
        <f ca="1">IFERROR(__xludf.DUMMYFUNCTION("GOOGLETRANSLATE(Data_v2!E37, ""en"",""te"")"),"#VALUE!")</f>
        <v>#VALUE!</v>
      </c>
      <c r="F37" s="1" t="str">
        <f ca="1">IFERROR(__xludf.DUMMYFUNCTION("GOOGLETRANSLATE(Data_v2!F37, ""en"",""te"")"),"#VALUE!")</f>
        <v>#VALUE!</v>
      </c>
      <c r="G37" s="1" t="str">
        <f ca="1">IFERROR(__xludf.DUMMYFUNCTION("GOOGLETRANSLATE(Data_v2!G37, ""en"",""te"")"),"ఖమ్మం జిల్లా, కల్లూర్ మండల్")</f>
        <v>ఖమ్మం జిల్లా, కల్లూర్ మండల్</v>
      </c>
      <c r="H37" s="1" t="str">
        <f ca="1">IFERROR(__xludf.DUMMYFUNCTION("GOOGLETRANSLATE(Data_v2!K37, ""en"",""te"")"),"2023 లో ప్రారంభమైంది")</f>
        <v>2023 లో ప్రారంభమైంది</v>
      </c>
    </row>
    <row r="38" spans="1:8" ht="13.8">
      <c r="A38" s="1" t="str">
        <f ca="1">IFERROR(__xludf.DUMMYFUNCTION("GOOGLETRANSLATE(Data_v2!A38, ""en"",""te"")"),"జక్కని శంకరయ్య")</f>
        <v>జక్కని శంకరయ్య</v>
      </c>
      <c r="B38" s="1" t="str">
        <f ca="1">IFERROR(__xludf.DUMMYFUNCTION("GOOGLETRANSLATE(Data_v2!B38, ""en"",""te"")"),"9951505342")</f>
        <v>9951505342</v>
      </c>
      <c r="C38" s="1" t="str">
        <f ca="1">IFERROR(__xludf.DUMMYFUNCTION("GOOGLETRANSLATE(Data_v2!C38, ""en"",""te"")"),"సి 29")</f>
        <v>సి 29</v>
      </c>
      <c r="D38" s="1" t="str">
        <f ca="1">IFERROR(__xludf.DUMMYFUNCTION("GOOGLETRANSLATE(Data_v2!D38, ""en"",""te"")"),"#VALUE!")</f>
        <v>#VALUE!</v>
      </c>
      <c r="E38" s="1" t="str">
        <f ca="1">IFERROR(__xludf.DUMMYFUNCTION("GOOGLETRANSLATE(Data_v2!E38, ""en"",""te"")"),"1 ఎకరాలు 170 చెట్లు")</f>
        <v>1 ఎకరాలు 170 చెట్లు</v>
      </c>
      <c r="F38" s="1" t="str">
        <f ca="1">IFERROR(__xludf.DUMMYFUNCTION("GOOGLETRANSLATE(Data_v2!F38, ""en"",""te"")"),"#VALUE!")</f>
        <v>#VALUE!</v>
      </c>
      <c r="G38" s="1" t="str">
        <f ca="1">IFERROR(__xludf.DUMMYFUNCTION("GOOGLETRANSLATE(Data_v2!G38, ""en"",""te"")"),"పెడోపల్లె డిస్ట్రిక్ట్, జులాపెల్లి మండల్, పెద్దపురం గ్రామం")</f>
        <v>పెడోపల్లె డిస్ట్రిక్ట్, జులాపెల్లి మండల్, పెద్దపురం గ్రామం</v>
      </c>
      <c r="H38" s="1" t="str">
        <f ca="1">IFERROR(__xludf.DUMMYFUNCTION("GOOGLETRANSLATE(Data_v2!K38, ""en"",""te"")"),"#VALUE!")</f>
        <v>#VALUE!</v>
      </c>
    </row>
    <row r="39" spans="1:8" ht="13.8">
      <c r="A39" s="1" t="str">
        <f ca="1">IFERROR(__xludf.DUMMYFUNCTION("GOOGLETRANSLATE(Data_v2!A39, ""en"",""te"")"),"విద్యా ఎన్")</f>
        <v>విద్యా ఎన్</v>
      </c>
      <c r="B39" s="1" t="str">
        <f ca="1">IFERROR(__xludf.DUMMYFUNCTION("GOOGLETRANSLATE(Data_v2!B39, ""en"",""te"")"),"#VALUE!")</f>
        <v>#VALUE!</v>
      </c>
      <c r="C39" s="1" t="str">
        <f ca="1">IFERROR(__xludf.DUMMYFUNCTION("GOOGLETRANSLATE(Data_v2!C39, ""en"",""te"")"),"#VALUE!")</f>
        <v>#VALUE!</v>
      </c>
      <c r="D39" s="1" t="str">
        <f ca="1">IFERROR(__xludf.DUMMYFUNCTION("GOOGLETRANSLATE(Data_v2!D39, ""en"",""te"")"),"#VALUE!")</f>
        <v>#VALUE!</v>
      </c>
      <c r="E39" s="1" t="str">
        <f ca="1">IFERROR(__xludf.DUMMYFUNCTION("GOOGLETRANSLATE(Data_v2!E39, ""en"",""te"")"),"#VALUE!")</f>
        <v>#VALUE!</v>
      </c>
      <c r="F39" s="1" t="str">
        <f ca="1">IFERROR(__xludf.DUMMYFUNCTION("GOOGLETRANSLATE(Data_v2!F39, ""en"",""te"")"),"#VALUE!")</f>
        <v>#VALUE!</v>
      </c>
      <c r="G39" s="1" t="str">
        <f ca="1">IFERROR(__xludf.DUMMYFUNCTION("GOOGLETRANSLATE(Data_v2!G39, ""en"",""te"")"),"#VALUE!")</f>
        <v>#VALUE!</v>
      </c>
      <c r="H39" s="1" t="str">
        <f ca="1">IFERROR(__xludf.DUMMYFUNCTION("GOOGLETRANSLATE(Data_v2!K39, ""en"",""te"")"),"#VALUE!")</f>
        <v>#VALUE!</v>
      </c>
    </row>
    <row r="40" spans="1:8" ht="13.8">
      <c r="A40" s="1" t="str">
        <f ca="1">IFERROR(__xludf.DUMMYFUNCTION("GOOGLETRANSLATE(Data_v2!A40, ""en"",""te"")"),"కవితా నాడింపల్లి")</f>
        <v>కవితా నాడింపల్లి</v>
      </c>
      <c r="B40" s="1" t="str">
        <f ca="1">IFERROR(__xludf.DUMMYFUNCTION("GOOGLETRANSLATE(Data_v2!B40, ""en"",""te"")"),"7680967818")</f>
        <v>7680967818</v>
      </c>
      <c r="C40" s="1" t="str">
        <f ca="1">IFERROR(__xludf.DUMMYFUNCTION("GOOGLETRANSLATE(Data_v2!C40, ""en"",""te"")"),"#VALUE!")</f>
        <v>#VALUE!</v>
      </c>
      <c r="D40" s="1" t="str">
        <f ca="1">IFERROR(__xludf.DUMMYFUNCTION("GOOGLETRANSLATE(Data_v2!D40, ""en"",""te"")"),"#VALUE!")</f>
        <v>#VALUE!</v>
      </c>
      <c r="E40" s="1" t="str">
        <f ca="1">IFERROR(__xludf.DUMMYFUNCTION("GOOGLETRANSLATE(Data_v2!E40, ""en"",""te"")"),"#VALUE!")</f>
        <v>#VALUE!</v>
      </c>
      <c r="F40" s="1" t="str">
        <f ca="1">IFERROR(__xludf.DUMMYFUNCTION("GOOGLETRANSLATE(Data_v2!F40, ""en"",""te"")"),"#VALUE!")</f>
        <v>#VALUE!</v>
      </c>
      <c r="G40" s="1" t="str">
        <f ca="1">IFERROR(__xludf.DUMMYFUNCTION("GOOGLETRANSLATE(Data_v2!G40, ""en"",""te"")"),"#VALUE!")</f>
        <v>#VALUE!</v>
      </c>
      <c r="H40" s="1" t="str">
        <f ca="1">IFERROR(__xludf.DUMMYFUNCTION("GOOGLETRANSLATE(Data_v2!K40, ""en"",""te"")"),"#VALUE!")</f>
        <v>#VALUE!</v>
      </c>
    </row>
    <row r="41" spans="1:8" ht="13.8">
      <c r="A41" s="1" t="str">
        <f ca="1">IFERROR(__xludf.DUMMYFUNCTION("GOOGLETRANSLATE(Data_v2!A41, ""en"",""te"")"),"కాలిషెట్టి షెషాద్రి")</f>
        <v>కాలిషెట్టి షెషాద్రి</v>
      </c>
      <c r="B41" s="1" t="str">
        <f ca="1">IFERROR(__xludf.DUMMYFUNCTION("GOOGLETRANSLATE(Data_v2!B41, ""en"",""te"")"),"9381076876")</f>
        <v>9381076876</v>
      </c>
      <c r="C41" s="1" t="str">
        <f ca="1">IFERROR(__xludf.DUMMYFUNCTION("GOOGLETRANSLATE(Data_v2!C41, ""en"",""te"")"),"#VALUE!")</f>
        <v>#VALUE!</v>
      </c>
      <c r="D41" s="1" t="str">
        <f ca="1">IFERROR(__xludf.DUMMYFUNCTION("GOOGLETRANSLATE(Data_v2!D41, ""en"",""te"")"),"#VALUE!")</f>
        <v>#VALUE!</v>
      </c>
      <c r="E41" s="1" t="str">
        <f ca="1">IFERROR(__xludf.DUMMYFUNCTION("GOOGLETRANSLATE(Data_v2!E41, ""en"",""te"")"),"#VALUE!")</f>
        <v>#VALUE!</v>
      </c>
      <c r="F41" s="1" t="str">
        <f ca="1">IFERROR(__xludf.DUMMYFUNCTION("GOOGLETRANSLATE(Data_v2!F41, ""en"",""te"")"),"#VALUE!")</f>
        <v>#VALUE!</v>
      </c>
      <c r="G41" s="1" t="str">
        <f ca="1">IFERROR(__xludf.DUMMYFUNCTION("GOOGLETRANSLATE(Data_v2!G41, ""en"",""te"")"),"చిట్టోర్")</f>
        <v>చిట్టోర్</v>
      </c>
      <c r="H41" s="1" t="str">
        <f ca="1">IFERROR(__xludf.DUMMYFUNCTION("GOOGLETRANSLATE(Data_v2!K41, ""en"",""te"")"),"#VALUE!")</f>
        <v>#VALUE!</v>
      </c>
    </row>
    <row r="42" spans="1:8" ht="13.8">
      <c r="A42" s="1" t="str">
        <f ca="1">IFERROR(__xludf.DUMMYFUNCTION("GOOGLETRANSLATE(Data_v2!A42, ""en"",""te"")"),"బిందు భరతి కతారి")</f>
        <v>బిందు భరతి కతారి</v>
      </c>
      <c r="B42" s="1" t="str">
        <f ca="1">IFERROR(__xludf.DUMMYFUNCTION("GOOGLETRANSLATE(Data_v2!B42, ""en"",""te"")"),"9963833397")</f>
        <v>9963833397</v>
      </c>
      <c r="C42" s="1" t="str">
        <f ca="1">IFERROR(__xludf.DUMMYFUNCTION("GOOGLETRANSLATE(Data_v2!C42, ""en"",""te"")"),"#VALUE!")</f>
        <v>#VALUE!</v>
      </c>
      <c r="D42" s="1" t="str">
        <f ca="1">IFERROR(__xludf.DUMMYFUNCTION("GOOGLETRANSLATE(Data_v2!D42, ""en"",""te"")"),"#VALUE!")</f>
        <v>#VALUE!</v>
      </c>
      <c r="E42" s="1" t="str">
        <f ca="1">IFERROR(__xludf.DUMMYFUNCTION("GOOGLETRANSLATE(Data_v2!E42, ""en"",""te"")"),"#VALUE!")</f>
        <v>#VALUE!</v>
      </c>
      <c r="F42" s="1" t="str">
        <f ca="1">IFERROR(__xludf.DUMMYFUNCTION("GOOGLETRANSLATE(Data_v2!F42, ""en"",""te"")"),"#VALUE!")</f>
        <v>#VALUE!</v>
      </c>
      <c r="G42" s="1" t="str">
        <f ca="1">IFERROR(__xludf.DUMMYFUNCTION("GOOGLETRANSLATE(Data_v2!G42, ""en"",""te"")"),"నెల్లూర్")</f>
        <v>నెల్లూర్</v>
      </c>
      <c r="H42" s="1" t="str">
        <f ca="1">IFERROR(__xludf.DUMMYFUNCTION("GOOGLETRANSLATE(Data_v2!K42, ""en"",""te"")"),"దంతవైద్యుడు, హైడ్‌లో నివసిస్తాడు")</f>
        <v>దంతవైద్యుడు, హైడ్‌లో నివసిస్తాడు</v>
      </c>
    </row>
    <row r="43" spans="1:8" ht="13.8">
      <c r="A43" s="1" t="str">
        <f ca="1">IFERROR(__xludf.DUMMYFUNCTION("GOOGLETRANSLATE(Data_v2!A43, ""en"",""te"")"),"సోమశేఖర్ రెడ్డి")</f>
        <v>సోమశేఖర్ రెడ్డి</v>
      </c>
      <c r="B43" s="1" t="str">
        <f ca="1">IFERROR(__xludf.DUMMYFUNCTION("GOOGLETRANSLATE(Data_v2!B43, ""en"",""te"")"),"9550218282")</f>
        <v>9550218282</v>
      </c>
      <c r="C43" s="1" t="str">
        <f ca="1">IFERROR(__xludf.DUMMYFUNCTION("GOOGLETRANSLATE(Data_v2!C43, ""en"",""te"")"),"సి 12")</f>
        <v>సి 12</v>
      </c>
      <c r="D43" s="1" t="str">
        <f ca="1">IFERROR(__xludf.DUMMYFUNCTION("GOOGLETRANSLATE(Data_v2!D43, ""en"",""te"")"),"#VALUE!")</f>
        <v>#VALUE!</v>
      </c>
      <c r="E43" s="1" t="str">
        <f ca="1">IFERROR(__xludf.DUMMYFUNCTION("GOOGLETRANSLATE(Data_v2!E43, ""en"",""te"")"),"#VALUE!")</f>
        <v>#VALUE!</v>
      </c>
      <c r="F43" s="1" t="str">
        <f ca="1">IFERROR(__xludf.DUMMYFUNCTION("GOOGLETRANSLATE(Data_v2!F43, ""en"",""te"")"),"#VALUE!")</f>
        <v>#VALUE!</v>
      </c>
      <c r="G43" s="1" t="str">
        <f ca="1">IFERROR(__xludf.DUMMYFUNCTION("GOOGLETRANSLATE(Data_v2!G43, ""en"",""te"")"),"#VALUE!")</f>
        <v>#VALUE!</v>
      </c>
      <c r="H43" s="1" t="str">
        <f ca="1">IFERROR(__xludf.DUMMYFUNCTION("GOOGLETRANSLATE(Data_v2!K43, ""en"",""te"")"),"#VALUE!")</f>
        <v>#VALUE!</v>
      </c>
    </row>
    <row r="44" spans="1:8" ht="13.8">
      <c r="A44" s="1" t="str">
        <f ca="1">IFERROR(__xludf.DUMMYFUNCTION("GOOGLETRANSLATE(Data_v2!A44, ""en"",""te"")"),"మోక్షిత")</f>
        <v>మోక్షిత</v>
      </c>
      <c r="B44" s="1" t="str">
        <f ca="1">IFERROR(__xludf.DUMMYFUNCTION("GOOGLETRANSLATE(Data_v2!B44, ""en"",""te"")"),"#VALUE!")</f>
        <v>#VALUE!</v>
      </c>
      <c r="C44" s="1" t="str">
        <f ca="1">IFERROR(__xludf.DUMMYFUNCTION("GOOGLETRANSLATE(Data_v2!C44, ""en"",""te"")"),"#VALUE!")</f>
        <v>#VALUE!</v>
      </c>
      <c r="D44" s="1" t="str">
        <f ca="1">IFERROR(__xludf.DUMMYFUNCTION("GOOGLETRANSLATE(Data_v2!D44, ""en"",""te"")"),"#VALUE!")</f>
        <v>#VALUE!</v>
      </c>
      <c r="E44" s="1" t="str">
        <f ca="1">IFERROR(__xludf.DUMMYFUNCTION("GOOGLETRANSLATE(Data_v2!E44, ""en"",""te"")"),"#VALUE!")</f>
        <v>#VALUE!</v>
      </c>
      <c r="F44" s="1" t="str">
        <f ca="1">IFERROR(__xludf.DUMMYFUNCTION("GOOGLETRANSLATE(Data_v2!F44, ""en"",""te"")"),"#VALUE!")</f>
        <v>#VALUE!</v>
      </c>
      <c r="G44" s="1" t="str">
        <f ca="1">IFERROR(__xludf.DUMMYFUNCTION("GOOGLETRANSLATE(Data_v2!G44, ""en"",""te"")"),"తిరుపతి")</f>
        <v>తిరుపతి</v>
      </c>
      <c r="H44" s="1" t="str">
        <f ca="1">IFERROR(__xludf.DUMMYFUNCTION("GOOGLETRANSLATE(Data_v2!K44, ""en"",""te"")"),"#VALUE!")</f>
        <v>#VALUE!</v>
      </c>
    </row>
    <row r="45" spans="1:8" ht="13.8">
      <c r="A45" s="1" t="str">
        <f ca="1">IFERROR(__xludf.DUMMYFUNCTION("GOOGLETRANSLATE(Data_v2!A45, ""en"",""te"")"),"శివ కురువెల్లా")</f>
        <v>శివ కురువెల్లా</v>
      </c>
      <c r="B45" s="1" t="str">
        <f ca="1">IFERROR(__xludf.DUMMYFUNCTION("GOOGLETRANSLATE(Data_v2!B45, ""en"",""te"")"),"9505919023")</f>
        <v>9505919023</v>
      </c>
      <c r="C45" s="1" t="str">
        <f ca="1">IFERROR(__xludf.DUMMYFUNCTION("GOOGLETRANSLATE(Data_v2!C45, ""en"",""te"")"),"సి 12, సి 20")</f>
        <v>సి 12, సి 20</v>
      </c>
      <c r="D45" s="1" t="str">
        <f ca="1">IFERROR(__xludf.DUMMYFUNCTION("GOOGLETRANSLATE(Data_v2!D45, ""en"",""te"")"),"#VALUE!")</f>
        <v>#VALUE!</v>
      </c>
      <c r="E45" s="1" t="str">
        <f ca="1">IFERROR(__xludf.DUMMYFUNCTION("GOOGLETRANSLATE(Data_v2!E45, ""en"",""te"")"),"#VALUE!")</f>
        <v>#VALUE!</v>
      </c>
      <c r="F45" s="1" t="str">
        <f ca="1">IFERROR(__xludf.DUMMYFUNCTION("GOOGLETRANSLATE(Data_v2!F45, ""en"",""te"")"),"#VALUE!")</f>
        <v>#VALUE!</v>
      </c>
      <c r="G45" s="1" t="str">
        <f ca="1">IFERROR(__xludf.DUMMYFUNCTION("GOOGLETRANSLATE(Data_v2!G45, ""en"",""te"")"),"ములుగు జిల్లా, టిఎన్")</f>
        <v>ములుగు జిల్లా, టిఎన్</v>
      </c>
      <c r="H45" s="1" t="str">
        <f ca="1">IFERROR(__xludf.DUMMYFUNCTION("GOOGLETRANSLATE(Data_v2!K45, ""en"",""te"")"),"మిర్చి, వరి")</f>
        <v>మిర్చి, వరి</v>
      </c>
    </row>
    <row r="46" spans="1:8" ht="13.8">
      <c r="A46" s="1" t="str">
        <f ca="1">IFERROR(__xludf.DUMMYFUNCTION("GOOGLETRANSLATE(Data_v2!A46, ""en"",""te"")"),"నాగ రాజ్")</f>
        <v>నాగ రాజ్</v>
      </c>
      <c r="B46" s="1" t="str">
        <f ca="1">IFERROR(__xludf.DUMMYFUNCTION("GOOGLETRANSLATE(Data_v2!B46, ""en"",""te"")"),"9916612513")</f>
        <v>9916612513</v>
      </c>
      <c r="C46" s="1" t="str">
        <f ca="1">IFERROR(__xludf.DUMMYFUNCTION("GOOGLETRANSLATE(Data_v2!C46, ""en"",""te"")"),"#VALUE!")</f>
        <v>#VALUE!</v>
      </c>
      <c r="D46" s="1" t="str">
        <f ca="1">IFERROR(__xludf.DUMMYFUNCTION("GOOGLETRANSLATE(Data_v2!D46, ""en"",""te"")"),"#VALUE!")</f>
        <v>#VALUE!</v>
      </c>
      <c r="E46" s="1" t="str">
        <f ca="1">IFERROR(__xludf.DUMMYFUNCTION("GOOGLETRANSLATE(Data_v2!E46, ""en"",""te"")"),"#VALUE!")</f>
        <v>#VALUE!</v>
      </c>
      <c r="F46" s="1" t="str">
        <f ca="1">IFERROR(__xludf.DUMMYFUNCTION("GOOGLETRANSLATE(Data_v2!F46, ""en"",""te"")"),"#VALUE!")</f>
        <v>#VALUE!</v>
      </c>
      <c r="G46" s="1" t="str">
        <f ca="1">IFERROR(__xludf.DUMMYFUNCTION("GOOGLETRANSLATE(Data_v2!G46, ""en"",""te"")"),"కర్నూల్ జిల్లా")</f>
        <v>కర్నూల్ జిల్లా</v>
      </c>
      <c r="H46" s="1" t="str">
        <f ca="1">IFERROR(__xludf.DUMMYFUNCTION("GOOGLETRANSLATE(Data_v2!K46, ""en"",""te"")"),"#VALUE!")</f>
        <v>#VALUE!</v>
      </c>
    </row>
    <row r="47" spans="1:8" ht="13.8">
      <c r="A47" s="1" t="str">
        <f ca="1">IFERROR(__xludf.DUMMYFUNCTION("GOOGLETRANSLATE(Data_v2!A47, ""en"",""te"")"),"బసవరాజు m")</f>
        <v>బసవరాజు m</v>
      </c>
      <c r="B47" s="1" t="str">
        <f ca="1">IFERROR(__xludf.DUMMYFUNCTION("GOOGLETRANSLATE(Data_v2!B47, ""en"",""te"")"),"6305065454")</f>
        <v>6305065454</v>
      </c>
      <c r="C47" s="1" t="str">
        <f ca="1">IFERROR(__xludf.DUMMYFUNCTION("GOOGLETRANSLATE(Data_v2!C47, ""en"",""te"")"),"సి 12")</f>
        <v>సి 12</v>
      </c>
      <c r="D47" s="1" t="str">
        <f ca="1">IFERROR(__xludf.DUMMYFUNCTION("GOOGLETRANSLATE(Data_v2!D47, ""en"",""te"")"),"బడిగా డబ్బీ")</f>
        <v>బడిగా డబ్బీ</v>
      </c>
      <c r="E47" s="1" t="str">
        <f ca="1">IFERROR(__xludf.DUMMYFUNCTION("GOOGLETRANSLATE(Data_v2!E47, ""en"",""te"")"),"3 ఎకరాలు")</f>
        <v>3 ఎకరాలు</v>
      </c>
      <c r="F47" s="1" t="str">
        <f ca="1">IFERROR(__xludf.DUMMYFUNCTION("GOOGLETRANSLATE(Data_v2!F47, ""en"",""te"")"),"#VALUE!")</f>
        <v>#VALUE!</v>
      </c>
      <c r="G47" s="1" t="str">
        <f ca="1">IFERROR(__xludf.DUMMYFUNCTION("GOOGLETRANSLATE(Data_v2!G47, ""en"",""te"")"),"బెలగుప్ప ఎమ్, అనంతపూర్ డిస్ట్రిక్ట్")</f>
        <v>బెలగుప్ప ఎమ్, అనంతపూర్ డిస్ట్రిక్ట్</v>
      </c>
      <c r="H47" s="1" t="str">
        <f ca="1">IFERROR(__xludf.DUMMYFUNCTION("GOOGLETRANSLATE(Data_v2!K47, ""en"",""te"")"),"మిర్చి -బాడిగా దబ్బీ (3ACRES)")</f>
        <v>మిర్చి -బాడిగా దబ్బీ (3ACRES)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Data_v2_clone_tel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Chukka</dc:creator>
  <cp:lastModifiedBy>Sai Teja Chukka</cp:lastModifiedBy>
  <dcterms:created xsi:type="dcterms:W3CDTF">2023-10-08T11:55:27Z</dcterms:created>
  <dcterms:modified xsi:type="dcterms:W3CDTF">2023-10-08T12:02:44Z</dcterms:modified>
</cp:coreProperties>
</file>