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/Desktop/RA summer 2023/pipeline data anlysis/"/>
    </mc:Choice>
  </mc:AlternateContent>
  <xr:revisionPtr revIDLastSave="0" documentId="13_ncr:1_{6017A392-3217-C847-A557-6E4E46642A4D}" xr6:coauthVersionLast="47" xr6:coauthVersionMax="47" xr10:uidLastSave="{00000000-0000-0000-0000-000000000000}"/>
  <bookViews>
    <workbookView xWindow="6540" yWindow="760" windowWidth="23700" windowHeight="17180" xr2:uid="{2C535137-64D3-E34F-A7F7-A25E7488E755}"/>
  </bookViews>
  <sheets>
    <sheet name="entiretables" sheetId="38" r:id="rId1"/>
    <sheet name="entirefigures" sheetId="1" r:id="rId2"/>
    <sheet name="summarystatistics2015to2023" sheetId="2" r:id="rId3"/>
    <sheet name="2015to2023figures" sheetId="3" r:id="rId4"/>
    <sheet name="holder and releasers" sheetId="4" r:id="rId5"/>
    <sheet name="market concentration" sheetId="5" r:id="rId6"/>
    <sheet name="new relationships" sheetId="6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1" i="4" l="1"/>
  <c r="H14" i="4" s="1"/>
  <c r="C70" i="4"/>
  <c r="C78" i="4"/>
  <c r="B182" i="4"/>
  <c r="C74" i="4" s="1"/>
  <c r="A204" i="4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D8" i="2"/>
  <c r="C70" i="6"/>
  <c r="C71" i="6"/>
  <c r="C63" i="6"/>
  <c r="C64" i="6"/>
  <c r="B69" i="6"/>
  <c r="C69" i="6" s="1"/>
  <c r="B62" i="6"/>
  <c r="C62" i="6" s="1"/>
  <c r="C37" i="2"/>
  <c r="D37" i="2"/>
  <c r="B37" i="2"/>
  <c r="B23" i="2"/>
  <c r="C23" i="2"/>
  <c r="D23" i="2"/>
  <c r="F23" i="2"/>
  <c r="G23" i="2"/>
  <c r="H23" i="2"/>
  <c r="I23" i="2"/>
  <c r="A15" i="2"/>
  <c r="A16" i="2" s="1"/>
  <c r="A17" i="2" s="1"/>
  <c r="A18" i="2" s="1"/>
  <c r="A19" i="2" s="1"/>
  <c r="A20" i="2" s="1"/>
  <c r="A21" i="2" s="1"/>
  <c r="A22" i="2" s="1"/>
  <c r="C8" i="2"/>
  <c r="B8" i="2"/>
  <c r="B26" i="38"/>
  <c r="B16" i="38"/>
  <c r="B7" i="38"/>
  <c r="C4" i="38" s="1"/>
  <c r="C69" i="4" l="1"/>
  <c r="C88" i="4"/>
  <c r="C49" i="4"/>
  <c r="C31" i="4"/>
  <c r="C166" i="4"/>
  <c r="C150" i="4"/>
  <c r="C129" i="4"/>
  <c r="C80" i="4"/>
  <c r="C64" i="4"/>
  <c r="C48" i="4"/>
  <c r="C30" i="4"/>
  <c r="C8" i="4"/>
  <c r="C165" i="4"/>
  <c r="C149" i="4"/>
  <c r="C121" i="4"/>
  <c r="C101" i="4"/>
  <c r="C79" i="4"/>
  <c r="C63" i="4"/>
  <c r="C45" i="4"/>
  <c r="C29" i="4"/>
  <c r="C7" i="4"/>
  <c r="C164" i="4"/>
  <c r="C144" i="4"/>
  <c r="C120" i="4"/>
  <c r="C100" i="4"/>
  <c r="C62" i="4"/>
  <c r="C42" i="4"/>
  <c r="C22" i="4"/>
  <c r="C181" i="4"/>
  <c r="C161" i="4"/>
  <c r="C141" i="4"/>
  <c r="C119" i="4"/>
  <c r="C97" i="4"/>
  <c r="C61" i="4"/>
  <c r="C41" i="4"/>
  <c r="C21" i="4"/>
  <c r="C176" i="4"/>
  <c r="C160" i="4"/>
  <c r="C140" i="4"/>
  <c r="C118" i="4"/>
  <c r="C96" i="4"/>
  <c r="C58" i="4"/>
  <c r="C38" i="4"/>
  <c r="C18" i="4"/>
  <c r="C175" i="4"/>
  <c r="C153" i="4"/>
  <c r="C134" i="4"/>
  <c r="C112" i="4"/>
  <c r="C68" i="4"/>
  <c r="C55" i="4"/>
  <c r="C33" i="4"/>
  <c r="C17" i="4"/>
  <c r="C174" i="4"/>
  <c r="C152" i="4"/>
  <c r="C133" i="4"/>
  <c r="C111" i="4"/>
  <c r="C87" i="4"/>
  <c r="C13" i="4"/>
  <c r="C102" i="4"/>
  <c r="C50" i="4"/>
  <c r="C32" i="4"/>
  <c r="C16" i="4"/>
  <c r="C169" i="4"/>
  <c r="C151" i="4"/>
  <c r="C132" i="4"/>
  <c r="C108" i="4"/>
  <c r="C86" i="4"/>
  <c r="H149" i="4"/>
  <c r="H138" i="4"/>
  <c r="C54" i="4"/>
  <c r="C40" i="4"/>
  <c r="C26" i="4"/>
  <c r="C10" i="4"/>
  <c r="C173" i="4"/>
  <c r="C159" i="4"/>
  <c r="C143" i="4"/>
  <c r="C128" i="4"/>
  <c r="C110" i="4"/>
  <c r="C92" i="4"/>
  <c r="C77" i="4"/>
  <c r="H90" i="4"/>
  <c r="C65" i="4"/>
  <c r="C53" i="4"/>
  <c r="C39" i="4"/>
  <c r="C23" i="4"/>
  <c r="C9" i="4"/>
  <c r="C172" i="4"/>
  <c r="C156" i="4"/>
  <c r="C142" i="4"/>
  <c r="C124" i="4"/>
  <c r="C109" i="4"/>
  <c r="C89" i="4"/>
  <c r="C76" i="4"/>
  <c r="H67" i="4"/>
  <c r="H148" i="4"/>
  <c r="H84" i="4"/>
  <c r="H66" i="4"/>
  <c r="H137" i="4"/>
  <c r="H177" i="4"/>
  <c r="H122" i="4"/>
  <c r="H44" i="4"/>
  <c r="H173" i="4"/>
  <c r="H121" i="4"/>
  <c r="H43" i="4"/>
  <c r="H163" i="4"/>
  <c r="H106" i="4"/>
  <c r="H26" i="4"/>
  <c r="H162" i="4"/>
  <c r="H105" i="4"/>
  <c r="H20" i="4"/>
  <c r="H172" i="4"/>
  <c r="H161" i="4"/>
  <c r="H147" i="4"/>
  <c r="H132" i="4"/>
  <c r="H116" i="4"/>
  <c r="H100" i="4"/>
  <c r="H83" i="4"/>
  <c r="H60" i="4"/>
  <c r="H42" i="4"/>
  <c r="H19" i="4"/>
  <c r="H115" i="4"/>
  <c r="H18" i="4"/>
  <c r="H12" i="4"/>
  <c r="H157" i="4"/>
  <c r="H146" i="4"/>
  <c r="H99" i="4"/>
  <c r="H36" i="4"/>
  <c r="H156" i="4"/>
  <c r="C137" i="4"/>
  <c r="C127" i="4"/>
  <c r="C117" i="4"/>
  <c r="C105" i="4"/>
  <c r="C95" i="4"/>
  <c r="C85" i="4"/>
  <c r="C73" i="4"/>
  <c r="H180" i="4"/>
  <c r="H169" i="4"/>
  <c r="H155" i="4"/>
  <c r="H141" i="4"/>
  <c r="H129" i="4"/>
  <c r="H113" i="4"/>
  <c r="H97" i="4"/>
  <c r="H75" i="4"/>
  <c r="H52" i="4"/>
  <c r="H34" i="4"/>
  <c r="H11" i="4"/>
  <c r="C57" i="4"/>
  <c r="C180" i="4"/>
  <c r="C136" i="4"/>
  <c r="C94" i="4"/>
  <c r="H165" i="4"/>
  <c r="H140" i="4"/>
  <c r="H124" i="4"/>
  <c r="H108" i="4"/>
  <c r="H74" i="4"/>
  <c r="H51" i="4"/>
  <c r="H28" i="4"/>
  <c r="H10" i="4"/>
  <c r="H171" i="4"/>
  <c r="H131" i="4"/>
  <c r="H82" i="4"/>
  <c r="H59" i="4"/>
  <c r="H8" i="4"/>
  <c r="H170" i="4"/>
  <c r="H145" i="4"/>
  <c r="H130" i="4"/>
  <c r="H114" i="4"/>
  <c r="H98" i="4"/>
  <c r="H76" i="4"/>
  <c r="H58" i="4"/>
  <c r="H35" i="4"/>
  <c r="C47" i="4"/>
  <c r="C37" i="4"/>
  <c r="C25" i="4"/>
  <c r="C15" i="4"/>
  <c r="C168" i="4"/>
  <c r="C158" i="4"/>
  <c r="C148" i="4"/>
  <c r="C126" i="4"/>
  <c r="C116" i="4"/>
  <c r="C104" i="4"/>
  <c r="C84" i="4"/>
  <c r="C72" i="4"/>
  <c r="H179" i="4"/>
  <c r="H154" i="4"/>
  <c r="H92" i="4"/>
  <c r="C66" i="4"/>
  <c r="C56" i="4"/>
  <c r="C46" i="4"/>
  <c r="C34" i="4"/>
  <c r="C24" i="4"/>
  <c r="C14" i="4"/>
  <c r="C177" i="4"/>
  <c r="C167" i="4"/>
  <c r="C157" i="4"/>
  <c r="C145" i="4"/>
  <c r="C135" i="4"/>
  <c r="C125" i="4"/>
  <c r="C113" i="4"/>
  <c r="C103" i="4"/>
  <c r="C93" i="4"/>
  <c r="C81" i="4"/>
  <c r="C71" i="4"/>
  <c r="H178" i="4"/>
  <c r="H164" i="4"/>
  <c r="H153" i="4"/>
  <c r="H139" i="4"/>
  <c r="H123" i="4"/>
  <c r="H107" i="4"/>
  <c r="H91" i="4"/>
  <c r="H68" i="4"/>
  <c r="H50" i="4"/>
  <c r="H27" i="4"/>
  <c r="H9" i="4"/>
  <c r="H133" i="4"/>
  <c r="H125" i="4"/>
  <c r="H117" i="4"/>
  <c r="H109" i="4"/>
  <c r="H101" i="4"/>
  <c r="H93" i="4"/>
  <c r="H85" i="4"/>
  <c r="H77" i="4"/>
  <c r="H69" i="4"/>
  <c r="H61" i="4"/>
  <c r="H53" i="4"/>
  <c r="H45" i="4"/>
  <c r="H37" i="4"/>
  <c r="H29" i="4"/>
  <c r="H21" i="4"/>
  <c r="H13" i="4"/>
  <c r="H89" i="4"/>
  <c r="H81" i="4"/>
  <c r="H73" i="4"/>
  <c r="H65" i="4"/>
  <c r="H57" i="4"/>
  <c r="H49" i="4"/>
  <c r="H41" i="4"/>
  <c r="H33" i="4"/>
  <c r="H25" i="4"/>
  <c r="H17" i="4"/>
  <c r="H176" i="4"/>
  <c r="H160" i="4"/>
  <c r="H120" i="4"/>
  <c r="H112" i="4"/>
  <c r="H104" i="4"/>
  <c r="H96" i="4"/>
  <c r="H88" i="4"/>
  <c r="H72" i="4"/>
  <c r="H48" i="4"/>
  <c r="H32" i="4"/>
  <c r="H24" i="4"/>
  <c r="H6" i="4"/>
  <c r="I6" i="4" s="1"/>
  <c r="H175" i="4"/>
  <c r="H167" i="4"/>
  <c r="H159" i="4"/>
  <c r="H151" i="4"/>
  <c r="H143" i="4"/>
  <c r="H135" i="4"/>
  <c r="H127" i="4"/>
  <c r="H119" i="4"/>
  <c r="H111" i="4"/>
  <c r="H103" i="4"/>
  <c r="H95" i="4"/>
  <c r="H87" i="4"/>
  <c r="H79" i="4"/>
  <c r="H71" i="4"/>
  <c r="H63" i="4"/>
  <c r="H55" i="4"/>
  <c r="H47" i="4"/>
  <c r="H39" i="4"/>
  <c r="H31" i="4"/>
  <c r="H23" i="4"/>
  <c r="H15" i="4"/>
  <c r="H168" i="4"/>
  <c r="H152" i="4"/>
  <c r="H144" i="4"/>
  <c r="H136" i="4"/>
  <c r="H128" i="4"/>
  <c r="H80" i="4"/>
  <c r="H64" i="4"/>
  <c r="H56" i="4"/>
  <c r="H40" i="4"/>
  <c r="H16" i="4"/>
  <c r="H7" i="4"/>
  <c r="H174" i="4"/>
  <c r="H166" i="4"/>
  <c r="H158" i="4"/>
  <c r="H150" i="4"/>
  <c r="H142" i="4"/>
  <c r="H134" i="4"/>
  <c r="H126" i="4"/>
  <c r="H118" i="4"/>
  <c r="H110" i="4"/>
  <c r="H102" i="4"/>
  <c r="H94" i="4"/>
  <c r="H86" i="4"/>
  <c r="H78" i="4"/>
  <c r="H70" i="4"/>
  <c r="H62" i="4"/>
  <c r="H54" i="4"/>
  <c r="H46" i="4"/>
  <c r="H38" i="4"/>
  <c r="H30" i="4"/>
  <c r="H22" i="4"/>
  <c r="C60" i="4"/>
  <c r="C52" i="4"/>
  <c r="C44" i="4"/>
  <c r="C36" i="4"/>
  <c r="C28" i="4"/>
  <c r="C20" i="4"/>
  <c r="C12" i="4"/>
  <c r="C155" i="4"/>
  <c r="C139" i="4"/>
  <c r="C123" i="4"/>
  <c r="C107" i="4"/>
  <c r="C99" i="4"/>
  <c r="C83" i="4"/>
  <c r="C75" i="4"/>
  <c r="C67" i="4"/>
  <c r="C179" i="4"/>
  <c r="C171" i="4"/>
  <c r="C163" i="4"/>
  <c r="C147" i="4"/>
  <c r="C131" i="4"/>
  <c r="C115" i="4"/>
  <c r="C91" i="4"/>
  <c r="C6" i="4"/>
  <c r="D6" i="4" s="1"/>
  <c r="D7" i="4" s="1"/>
  <c r="D8" i="4" s="1"/>
  <c r="D9" i="4" s="1"/>
  <c r="C59" i="4"/>
  <c r="C51" i="4"/>
  <c r="C43" i="4"/>
  <c r="C35" i="4"/>
  <c r="C27" i="4"/>
  <c r="C19" i="4"/>
  <c r="C1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5" i="38"/>
  <c r="C3" i="38"/>
  <c r="C6" i="38"/>
  <c r="D10" i="4" l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I7" i="4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C7" i="38"/>
  <c r="E23" i="2"/>
</calcChain>
</file>

<file path=xl/sharedStrings.xml><?xml version="1.0" encoding="utf-8"?>
<sst xmlns="http://schemas.openxmlformats.org/spreadsheetml/2006/main" count="144" uniqueCount="97">
  <si>
    <t>Pipeline</t>
  </si>
  <si>
    <t>Texas</t>
  </si>
  <si>
    <t>Transwestern</t>
  </si>
  <si>
    <t>Total</t>
  </si>
  <si>
    <t>Number of Contracts</t>
  </si>
  <si>
    <t>Percent (%)</t>
  </si>
  <si>
    <t>El Paso Natural Gas Company, L.L.C.</t>
  </si>
  <si>
    <t>Natural Gas Pipeline Company of America LLC</t>
  </si>
  <si>
    <t>Transwestern Pipeline Company, LLC</t>
  </si>
  <si>
    <t>Texas Eastern Transmission, LP</t>
  </si>
  <si>
    <t>Table 5. Number of Unique Contract Releasers by Pipeline</t>
  </si>
  <si>
    <t>Table 6. Number of Unique Contract Holders by Pipeline</t>
  </si>
  <si>
    <t>Table 7. Distribution of Entitlement Contract Duration (Days)</t>
  </si>
  <si>
    <t>Entitlement Contract Duration</t>
  </si>
  <si>
    <t>Mean</t>
  </si>
  <si>
    <t>sd</t>
  </si>
  <si>
    <t>p5</t>
  </si>
  <si>
    <t>p50</t>
  </si>
  <si>
    <t>p95</t>
  </si>
  <si>
    <t>Min</t>
  </si>
  <si>
    <t>Max</t>
  </si>
  <si>
    <t>Figure 11. Distribution of Posting Date</t>
  </si>
  <si>
    <t>Figure 12: Distribution of Contract Duration (less than 1 year zoom)</t>
  </si>
  <si>
    <t>Figure 13: Distribution of Contract Duration (less than 2 months)</t>
  </si>
  <si>
    <t>Table 8: Number of Market Participants by Pipeline</t>
  </si>
  <si>
    <t>Unique Releasers</t>
  </si>
  <si>
    <t>Unique Holders</t>
  </si>
  <si>
    <t>Unique Relationships</t>
  </si>
  <si>
    <t>Table 9: Number of Unique Contracts and Quantity By Pipeline</t>
  </si>
  <si>
    <t>Year</t>
  </si>
  <si>
    <t>Total Quantity</t>
  </si>
  <si>
    <t>Unique Contracts</t>
  </si>
  <si>
    <t>El Paso</t>
  </si>
  <si>
    <t>Natural Gas</t>
  </si>
  <si>
    <t>-</t>
  </si>
  <si>
    <t>Table 10: Proportion of Unique Contracts in Different Categories</t>
  </si>
  <si>
    <t>Recallable</t>
  </si>
  <si>
    <t>Reputable</t>
  </si>
  <si>
    <t>Rereleased</t>
  </si>
  <si>
    <t>table 11: proportion of biddable contracts by pipeline</t>
  </si>
  <si>
    <t>unknown, since do not know biddable variable</t>
  </si>
  <si>
    <t>Figure 14: Monthly Aggregate Quantity Released</t>
  </si>
  <si>
    <t>Figure 15: Number of Unique Contracts Signed (Monthly)</t>
  </si>
  <si>
    <t>Figure 16: Distribution of Contract Duration: All Contracts</t>
  </si>
  <si>
    <t>Figure 16: Distribution of Contract Duration: Contracts Signed at end of October</t>
  </si>
  <si>
    <t>Table 12: Number of Unique Relations # of Interactions</t>
  </si>
  <si>
    <t>A) All unique Relationships</t>
  </si>
  <si>
    <t># Interactions</t>
  </si>
  <si>
    <t># Relationship</t>
  </si>
  <si>
    <t xml:space="preserve">% </t>
  </si>
  <si>
    <t>Cumul %</t>
  </si>
  <si>
    <t>B) Unique Relationships &amp; Same Loc/Del points</t>
  </si>
  <si>
    <t>Assume Same Loc/Del points means same PointName</t>
  </si>
  <si>
    <t>Table 14: Contract Duration by # of Interactions</t>
  </si>
  <si>
    <t>Contract Duration (Days)</t>
  </si>
  <si>
    <t>h&lt;5</t>
  </si>
  <si>
    <t>5&lt;=h&lt;20</t>
  </si>
  <si>
    <t>20&lt;=h&lt;30</t>
  </si>
  <si>
    <t>h&gt;=30</t>
  </si>
  <si>
    <t>p1</t>
  </si>
  <si>
    <t>p10</t>
  </si>
  <si>
    <t>p75</t>
  </si>
  <si>
    <t>p90</t>
  </si>
  <si>
    <t>N</t>
  </si>
  <si>
    <t>p99</t>
  </si>
  <si>
    <t>changed  p20 to be p25 (following output of stata)</t>
  </si>
  <si>
    <t>p25</t>
  </si>
  <si>
    <t>h stands for number of interactions</t>
  </si>
  <si>
    <t>Table 15: Months Contracts are Signed by # of Interactions</t>
  </si>
  <si>
    <t>Month</t>
  </si>
  <si>
    <t>Figure 18: Number of Holders per Releaser</t>
  </si>
  <si>
    <t>Figure 19: Number of Releasers per Holder</t>
  </si>
  <si>
    <t>Figure 20: Distribution of Releaser Contract Mkt Share by Pipeline</t>
  </si>
  <si>
    <t>Figure 21: Distribution of Holder Contract Mkt Share by Pipeline</t>
  </si>
  <si>
    <t>Figure 22: New Relationships by year (Never met in sample)</t>
  </si>
  <si>
    <t>Figure 23: New Relationships by year (didn't meet for at least one year)</t>
  </si>
  <si>
    <t>Table 17: New Relationships by Market Share</t>
  </si>
  <si>
    <t>Table 20: Capacity Releasers that are also Holders</t>
  </si>
  <si>
    <t>Table 21: Capacity Holders that are also Releasers</t>
  </si>
  <si>
    <t>Releasers</t>
  </si>
  <si>
    <t>Holders</t>
  </si>
  <si>
    <t xml:space="preserve">Table 4. Number of Unique Contracts Released by Pipeline </t>
  </si>
  <si>
    <t>assumed relation = unique Pipeline ReleaseShipper ReplaceShipper</t>
  </si>
  <si>
    <t>note could not find variable that stood for biddable or permanent release</t>
  </si>
  <si>
    <t>Figure 16: Distribution of Contract Duration: All Contracts (95% trim)</t>
  </si>
  <si>
    <t>Summary statistics in entiretables tab</t>
  </si>
  <si>
    <t>Figure 16: Distribution of Contract Duration: Contracts Signed at end of October, trimmed 95</t>
  </si>
  <si>
    <t>assume unique relationships = unique Pipeline ReleaseShipper ReplaceShipper, and # interactions is equivalent to unique ContractNumber</t>
  </si>
  <si>
    <t>used median to classify as small/big</t>
  </si>
  <si>
    <t>Small releaser, small holder</t>
  </si>
  <si>
    <t>Large releaser, large holder</t>
  </si>
  <si>
    <t>Small releaser, large holder</t>
  </si>
  <si>
    <t>Share of contracts with new relationships
(Approach 1)</t>
  </si>
  <si>
    <t>Share of contracts with new relationships
(Approach 2)</t>
  </si>
  <si>
    <t>large releaser, small holder</t>
  </si>
  <si>
    <t>please refer to other excel for marketshare data</t>
  </si>
  <si>
    <t>assume contract holders are equivalen to ReplaceShippers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</si>
</sst>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3" fontId="0" fillId="0" borderId="0" xfId="0" applyNumberFormat="1"/>
    <xf numFmtId="0" fontId="3" fillId="0" borderId="1" xfId="0" applyFont="1" applyBorder="1"/>
    <xf numFmtId="9" fontId="0" fillId="0" borderId="0" xfId="2" applyFont="1"/>
    <xf numFmtId="10" fontId="0" fillId="0" borderId="0" xfId="2" applyNumberFormat="1" applyFont="1"/>
    <xf numFmtId="0" fontId="0" fillId="0" borderId="1" xfId="0" applyBorder="1"/>
    <xf numFmtId="10" fontId="0" fillId="0" borderId="1" xfId="2" applyNumberFormat="1" applyFont="1" applyBorder="1"/>
    <xf numFmtId="43" fontId="0" fillId="0" borderId="0" xfId="1" applyFont="1"/>
    <xf numFmtId="43" fontId="0" fillId="0" borderId="1" xfId="1" applyFont="1" applyBorder="1"/>
    <xf numFmtId="164" fontId="0" fillId="0" borderId="0" xfId="1" applyNumberFormat="1" applyFont="1"/>
    <xf numFmtId="164" fontId="0" fillId="0" borderId="1" xfId="1" applyNumberFormat="1" applyFont="1" applyBorder="1"/>
    <xf numFmtId="0" fontId="3" fillId="0" borderId="0" xfId="0" applyFont="1" applyAlignment="1">
      <alignment horizontal="center"/>
    </xf>
    <xf numFmtId="10" fontId="0" fillId="0" borderId="0" xfId="2" applyNumberFormat="1" applyFont="1" applyBorder="1"/>
    <xf numFmtId="9" fontId="0" fillId="0" borderId="0" xfId="2" applyFont="1" applyBorder="1"/>
    <xf numFmtId="0" fontId="0" fillId="0" borderId="2" xfId="0" applyBorder="1"/>
    <xf numFmtId="0" fontId="0" fillId="2" borderId="0" xfId="0" applyFill="1"/>
    <xf numFmtId="1" fontId="0" fillId="0" borderId="0" xfId="1" applyNumberFormat="1" applyFont="1"/>
    <xf numFmtId="164" fontId="0" fillId="3" borderId="0" xfId="1" applyNumberFormat="1" applyFont="1" applyFill="1"/>
    <xf numFmtId="11" fontId="0" fillId="0" borderId="0" xfId="0" applyNumberFormat="1"/>
    <xf numFmtId="0" fontId="3" fillId="0" borderId="3" xfId="0" applyFont="1" applyBorder="1"/>
    <xf numFmtId="164" fontId="1" fillId="0" borderId="0" xfId="1" applyNumberFormat="1" applyFont="1"/>
    <xf numFmtId="164" fontId="1" fillId="0" borderId="1" xfId="1" applyNumberFormat="1" applyFont="1" applyBorder="1"/>
    <xf numFmtId="43" fontId="0" fillId="0" borderId="0" xfId="0" applyNumberFormat="1"/>
    <xf numFmtId="0" fontId="2" fillId="0" borderId="0" xfId="0" applyFont="1"/>
    <xf numFmtId="10" fontId="0" fillId="0" borderId="0" xfId="0" applyNumberFormat="1"/>
    <xf numFmtId="10" fontId="0" fillId="0" borderId="1" xfId="0" applyNumberForma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right"/>
    </xf>
    <xf numFmtId="164" fontId="0" fillId="0" borderId="2" xfId="1" applyNumberFormat="1" applyFont="1" applyBorder="1"/>
    <xf numFmtId="10" fontId="0" fillId="0" borderId="2" xfId="2" applyNumberFormat="1" applyFont="1" applyBorder="1"/>
    <xf numFmtId="0" fontId="3" fillId="0" borderId="0" xfId="0" applyFont="1" applyAlignment="1">
      <alignment horizontal="left"/>
    </xf>
    <xf numFmtId="164" fontId="0" fillId="0" borderId="0" xfId="1" applyNumberFormat="1" applyFont="1" applyFill="1"/>
    <xf numFmtId="43" fontId="0" fillId="0" borderId="0" xfId="1" applyFont="1" applyFill="1"/>
    <xf numFmtId="2" fontId="0" fillId="0" borderId="0" xfId="0" applyNumberFormat="1"/>
    <xf numFmtId="43" fontId="0" fillId="0" borderId="1" xfId="1" applyFont="1" applyFill="1" applyBorder="1"/>
    <xf numFmtId="3" fontId="0" fillId="0" borderId="1" xfId="0" applyNumberFormat="1" applyBorder="1"/>
    <xf numFmtId="164" fontId="0" fillId="0" borderId="0" xfId="0" applyNumberFormat="1"/>
    <xf numFmtId="0" fontId="0" fillId="0" borderId="0" xfId="1" applyNumberFormat="1" applyFont="1"/>
    <xf numFmtId="164" fontId="0" fillId="0" borderId="1" xfId="1" applyNumberFormat="1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applyFont="1"/>
    <xf numFmtId="0" fontId="0" fillId="2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/>
    <xf numFmtId="0" fontId="0" fillId="0" borderId="2" xfId="0" applyBorder="1" applyAlignment="1">
      <alignment wrapText="1"/>
    </xf>
    <xf numFmtId="0" fontId="0" fillId="0" borderId="0" xfId="0" applyBorder="1"/>
    <xf numFmtId="0" fontId="0" fillId="0" borderId="1" xfId="0" applyFont="1" applyBorder="1"/>
    <xf numFmtId="0" fontId="0" fillId="0" borderId="0" xfId="0" applyFill="1"/>
    <xf numFmtId="0" fontId="0" fillId="4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1</xdr:row>
      <xdr:rowOff>76200</xdr:rowOff>
    </xdr:from>
    <xdr:to>
      <xdr:col>5</xdr:col>
      <xdr:colOff>342900</xdr:colOff>
      <xdr:row>29</xdr:row>
      <xdr:rowOff>160198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001E92-4221-378F-5FEA-C6DEDC88F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279400"/>
          <a:ext cx="8013700" cy="57735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56534</xdr:rowOff>
    </xdr:from>
    <xdr:to>
      <xdr:col>5</xdr:col>
      <xdr:colOff>15676</xdr:colOff>
      <xdr:row>58</xdr:row>
      <xdr:rowOff>114299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EA940F-23E6-F3C0-2B7E-33B497A0A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355734"/>
          <a:ext cx="7737276" cy="55441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25399</xdr:rowOff>
    </xdr:from>
    <xdr:to>
      <xdr:col>4</xdr:col>
      <xdr:colOff>812800</xdr:colOff>
      <xdr:row>87</xdr:row>
      <xdr:rowOff>97282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437350B-13B2-439F-84C2-00211D9E0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217399"/>
          <a:ext cx="7708900" cy="55582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33</xdr:row>
      <xdr:rowOff>177800</xdr:rowOff>
    </xdr:from>
    <xdr:to>
      <xdr:col>9</xdr:col>
      <xdr:colOff>368300</xdr:colOff>
      <xdr:row>61</xdr:row>
      <xdr:rowOff>66184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265A6C-4342-4E0A-5DEC-3789BF993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6883400"/>
          <a:ext cx="7772400" cy="55779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88900</xdr:rowOff>
    </xdr:from>
    <xdr:to>
      <xdr:col>9</xdr:col>
      <xdr:colOff>342900</xdr:colOff>
      <xdr:row>29</xdr:row>
      <xdr:rowOff>118007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FCD686F-6B1B-19ED-7DA5-7CC797F6A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5300"/>
          <a:ext cx="7772400" cy="551550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65</xdr:row>
      <xdr:rowOff>88900</xdr:rowOff>
    </xdr:from>
    <xdr:to>
      <xdr:col>9</xdr:col>
      <xdr:colOff>317500</xdr:colOff>
      <xdr:row>93</xdr:row>
      <xdr:rowOff>127000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99E43F-9889-F0CC-89F4-C8506F592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" y="13296900"/>
          <a:ext cx="7708900" cy="5727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114300</xdr:rowOff>
    </xdr:from>
    <xdr:to>
      <xdr:col>9</xdr:col>
      <xdr:colOff>292100</xdr:colOff>
      <xdr:row>125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4472D78-B674-7614-0DBA-82CB2D764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824700"/>
          <a:ext cx="7721600" cy="5562600"/>
        </a:xfrm>
        <a:prstGeom prst="rect">
          <a:avLst/>
        </a:prstGeom>
      </xdr:spPr>
    </xdr:pic>
    <xdr:clientData/>
  </xdr:twoCellAnchor>
  <xdr:twoCellAnchor editAs="oneCell">
    <xdr:from>
      <xdr:col>9</xdr:col>
      <xdr:colOff>458019</xdr:colOff>
      <xdr:row>65</xdr:row>
      <xdr:rowOff>114300</xdr:rowOff>
    </xdr:from>
    <xdr:to>
      <xdr:col>18</xdr:col>
      <xdr:colOff>317500</xdr:colOff>
      <xdr:row>91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4415BD-50DD-42FD-E927-8ED78BCAE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87519" y="13322300"/>
          <a:ext cx="7288981" cy="5295900"/>
        </a:xfrm>
        <a:prstGeom prst="rect">
          <a:avLst/>
        </a:prstGeom>
      </xdr:spPr>
    </xdr:pic>
    <xdr:clientData/>
  </xdr:twoCellAnchor>
  <xdr:twoCellAnchor editAs="oneCell">
    <xdr:from>
      <xdr:col>9</xdr:col>
      <xdr:colOff>759079</xdr:colOff>
      <xdr:row>98</xdr:row>
      <xdr:rowOff>72989</xdr:rowOff>
    </xdr:from>
    <xdr:to>
      <xdr:col>19</xdr:col>
      <xdr:colOff>258693</xdr:colOff>
      <xdr:row>126</xdr:row>
      <xdr:rowOff>13140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7773B4C-17E6-367D-424A-9B41E008B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47700" y="20101035"/>
          <a:ext cx="7820303" cy="566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0</xdr:rowOff>
    </xdr:from>
    <xdr:to>
      <xdr:col>8</xdr:col>
      <xdr:colOff>673100</xdr:colOff>
      <xdr:row>56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535EF3-9B96-11F2-5D0E-98EB47E32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96000"/>
          <a:ext cx="7277100" cy="5308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38100</xdr:rowOff>
    </xdr:from>
    <xdr:to>
      <xdr:col>8</xdr:col>
      <xdr:colOff>698500</xdr:colOff>
      <xdr:row>27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D8359C-CD99-4692-DBC9-63D5A61AF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1300"/>
          <a:ext cx="7302500" cy="5321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50800</xdr:rowOff>
    </xdr:from>
    <xdr:to>
      <xdr:col>5</xdr:col>
      <xdr:colOff>101600</xdr:colOff>
      <xdr:row>23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BD4F2-4317-718A-22FA-5E9AB7593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4000"/>
          <a:ext cx="6261100" cy="4508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127000</xdr:rowOff>
    </xdr:from>
    <xdr:to>
      <xdr:col>5</xdr:col>
      <xdr:colOff>166628</xdr:colOff>
      <xdr:row>47</xdr:row>
      <xdr:rowOff>203199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8388660-E038-30A6-F5E7-47C4927E5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207000"/>
          <a:ext cx="6326128" cy="4546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2E7B2-54E3-E64E-A5B4-0F08C0CA6BD7}">
  <dimension ref="A1:H32"/>
  <sheetViews>
    <sheetView tabSelected="1" workbookViewId="0">
      <selection activeCell="E20" sqref="E20"/>
    </sheetView>
  </sheetViews>
  <sheetFormatPr baseColWidth="10" defaultRowHeight="16" x14ac:dyDescent="0.2"/>
  <cols>
    <col min="1" max="1" width="39" customWidth="1"/>
    <col min="2" max="2" width="18.33203125" bestFit="1" customWidth="1"/>
    <col min="3" max="3" width="10.6640625" bestFit="1" customWidth="1"/>
  </cols>
  <sheetData>
    <row r="1" spans="1:3" x14ac:dyDescent="0.2">
      <c r="A1" s="40" t="s">
        <v>81</v>
      </c>
      <c r="B1" s="40"/>
      <c r="C1" s="40"/>
    </row>
    <row r="2" spans="1:3" x14ac:dyDescent="0.2">
      <c r="A2" s="3" t="s">
        <v>0</v>
      </c>
      <c r="B2" s="3" t="s">
        <v>4</v>
      </c>
      <c r="C2" s="3" t="s">
        <v>5</v>
      </c>
    </row>
    <row r="3" spans="1:3" x14ac:dyDescent="0.2">
      <c r="A3" t="s">
        <v>6</v>
      </c>
      <c r="B3" s="10">
        <v>2603</v>
      </c>
      <c r="C3" s="5">
        <f>B3/$B$7</f>
        <v>3.9714385975619063E-2</v>
      </c>
    </row>
    <row r="4" spans="1:3" x14ac:dyDescent="0.2">
      <c r="A4" t="s">
        <v>7</v>
      </c>
      <c r="B4" s="10">
        <v>3772</v>
      </c>
      <c r="C4" s="5">
        <f t="shared" ref="C4:C6" si="0">B4/$B$7</f>
        <v>5.7550005340005796E-2</v>
      </c>
    </row>
    <row r="5" spans="1:3" x14ac:dyDescent="0.2">
      <c r="A5" t="s">
        <v>9</v>
      </c>
      <c r="B5" s="10">
        <v>59081</v>
      </c>
      <c r="C5" s="5">
        <f t="shared" si="0"/>
        <v>0.90140823581465601</v>
      </c>
    </row>
    <row r="6" spans="1:3" x14ac:dyDescent="0.2">
      <c r="A6" s="6" t="s">
        <v>8</v>
      </c>
      <c r="B6" s="11">
        <v>87</v>
      </c>
      <c r="C6" s="7">
        <f t="shared" si="0"/>
        <v>1.3273728697191158E-3</v>
      </c>
    </row>
    <row r="7" spans="1:3" x14ac:dyDescent="0.2">
      <c r="A7" s="1" t="s">
        <v>3</v>
      </c>
      <c r="B7" s="10">
        <f>SUM(B3:B6)</f>
        <v>65543</v>
      </c>
      <c r="C7" s="4">
        <f>SUM(C3:C6)</f>
        <v>0.99999999999999989</v>
      </c>
    </row>
    <row r="10" spans="1:3" x14ac:dyDescent="0.2">
      <c r="A10" s="41" t="s">
        <v>10</v>
      </c>
      <c r="B10" s="41"/>
      <c r="C10" s="41"/>
    </row>
    <row r="11" spans="1:3" x14ac:dyDescent="0.2">
      <c r="A11" s="3" t="s">
        <v>0</v>
      </c>
      <c r="B11" s="3" t="s">
        <v>4</v>
      </c>
      <c r="C11" s="1"/>
    </row>
    <row r="12" spans="1:3" x14ac:dyDescent="0.2">
      <c r="A12" t="s">
        <v>6</v>
      </c>
      <c r="B12" s="10">
        <v>93</v>
      </c>
      <c r="C12" s="13"/>
    </row>
    <row r="13" spans="1:3" x14ac:dyDescent="0.2">
      <c r="A13" t="s">
        <v>7</v>
      </c>
      <c r="B13" s="10">
        <v>139</v>
      </c>
      <c r="C13" s="13"/>
    </row>
    <row r="14" spans="1:3" x14ac:dyDescent="0.2">
      <c r="A14" t="s">
        <v>9</v>
      </c>
      <c r="B14" s="10">
        <v>247</v>
      </c>
      <c r="C14" s="13"/>
    </row>
    <row r="15" spans="1:3" x14ac:dyDescent="0.2">
      <c r="A15" s="6" t="s">
        <v>8</v>
      </c>
      <c r="B15" s="11">
        <v>22</v>
      </c>
      <c r="C15" s="13"/>
    </row>
    <row r="16" spans="1:3" x14ac:dyDescent="0.2">
      <c r="A16" s="1" t="s">
        <v>3</v>
      </c>
      <c r="B16" s="10">
        <f>SUM(B12:B15)</f>
        <v>501</v>
      </c>
      <c r="C16" s="14"/>
    </row>
    <row r="17" spans="1:8" x14ac:dyDescent="0.2">
      <c r="A17" s="1"/>
      <c r="B17" s="10"/>
      <c r="C17" s="14"/>
    </row>
    <row r="19" spans="1:8" x14ac:dyDescent="0.2">
      <c r="A19" s="41" t="s">
        <v>11</v>
      </c>
      <c r="B19" s="41"/>
      <c r="C19" s="41"/>
    </row>
    <row r="20" spans="1:8" x14ac:dyDescent="0.2">
      <c r="A20" s="51" t="s">
        <v>96</v>
      </c>
      <c r="B20" s="31"/>
      <c r="C20" s="31"/>
    </row>
    <row r="21" spans="1:8" x14ac:dyDescent="0.2">
      <c r="A21" s="3" t="s">
        <v>0</v>
      </c>
      <c r="B21" s="3" t="s">
        <v>4</v>
      </c>
      <c r="C21" s="1"/>
    </row>
    <row r="22" spans="1:8" x14ac:dyDescent="0.2">
      <c r="A22" t="s">
        <v>6</v>
      </c>
      <c r="B22" s="10">
        <v>157</v>
      </c>
      <c r="C22" s="13"/>
    </row>
    <row r="23" spans="1:8" x14ac:dyDescent="0.2">
      <c r="A23" t="s">
        <v>7</v>
      </c>
      <c r="B23" s="10">
        <v>152</v>
      </c>
      <c r="C23" s="13"/>
    </row>
    <row r="24" spans="1:8" x14ac:dyDescent="0.2">
      <c r="A24" t="s">
        <v>9</v>
      </c>
      <c r="B24" s="10">
        <v>367</v>
      </c>
      <c r="C24" s="13"/>
    </row>
    <row r="25" spans="1:8" x14ac:dyDescent="0.2">
      <c r="A25" s="6" t="s">
        <v>8</v>
      </c>
      <c r="B25" s="11">
        <v>26</v>
      </c>
      <c r="C25" s="13"/>
    </row>
    <row r="26" spans="1:8" x14ac:dyDescent="0.2">
      <c r="A26" s="1" t="s">
        <v>3</v>
      </c>
      <c r="B26" s="10">
        <f>SUM(B22:B25)</f>
        <v>702</v>
      </c>
      <c r="C26" s="14"/>
    </row>
    <row r="30" spans="1:8" x14ac:dyDescent="0.2">
      <c r="A30" s="41" t="s">
        <v>12</v>
      </c>
      <c r="B30" s="41"/>
      <c r="C30" s="41"/>
    </row>
    <row r="31" spans="1:8" x14ac:dyDescent="0.2">
      <c r="A31" s="6"/>
      <c r="B31" s="3" t="s">
        <v>14</v>
      </c>
      <c r="C31" s="3" t="s">
        <v>15</v>
      </c>
      <c r="D31" s="3" t="s">
        <v>16</v>
      </c>
      <c r="E31" s="3" t="s">
        <v>17</v>
      </c>
      <c r="F31" s="3" t="s">
        <v>18</v>
      </c>
      <c r="G31" s="3" t="s">
        <v>19</v>
      </c>
      <c r="H31" s="3" t="s">
        <v>20</v>
      </c>
    </row>
    <row r="32" spans="1:8" x14ac:dyDescent="0.2">
      <c r="A32" s="15" t="s">
        <v>13</v>
      </c>
      <c r="B32" s="15">
        <v>187.1883</v>
      </c>
      <c r="C32" s="15">
        <v>376.76589999999999</v>
      </c>
      <c r="D32" s="15">
        <v>27</v>
      </c>
      <c r="E32" s="15">
        <v>31</v>
      </c>
      <c r="F32" s="15">
        <v>365</v>
      </c>
      <c r="G32" s="15">
        <v>0</v>
      </c>
      <c r="H32" s="15">
        <v>18474</v>
      </c>
    </row>
  </sheetData>
  <mergeCells count="4">
    <mergeCell ref="A1:C1"/>
    <mergeCell ref="A10:C10"/>
    <mergeCell ref="A19:C19"/>
    <mergeCell ref="A30:C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6714-C476-0B44-8010-28598CFDD72F}">
  <dimension ref="A1:A60"/>
  <sheetViews>
    <sheetView workbookViewId="0">
      <selection activeCell="H29" sqref="H29"/>
    </sheetView>
  </sheetViews>
  <sheetFormatPr baseColWidth="10" defaultRowHeight="16" x14ac:dyDescent="0.2"/>
  <cols>
    <col min="1" max="1" width="58" bestFit="1" customWidth="1"/>
  </cols>
  <sheetData>
    <row r="1" spans="1:1" x14ac:dyDescent="0.2">
      <c r="A1" s="1" t="s">
        <v>21</v>
      </c>
    </row>
    <row r="31" spans="1:1" x14ac:dyDescent="0.2">
      <c r="A31" s="1" t="s">
        <v>22</v>
      </c>
    </row>
    <row r="60" spans="1:1" x14ac:dyDescent="0.2">
      <c r="A60" s="1" t="s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E414-1A7C-BD47-99FD-B8A5172990AF}">
  <dimension ref="A1:I40"/>
  <sheetViews>
    <sheetView workbookViewId="0">
      <selection activeCell="A26" sqref="A26"/>
    </sheetView>
  </sheetViews>
  <sheetFormatPr baseColWidth="10" defaultRowHeight="16" x14ac:dyDescent="0.2"/>
  <cols>
    <col min="1" max="1" width="44.1640625" bestFit="1" customWidth="1"/>
    <col min="2" max="2" width="15.5" bestFit="1" customWidth="1"/>
    <col min="3" max="3" width="15.1640625" bestFit="1" customWidth="1"/>
    <col min="4" max="4" width="18.6640625" bestFit="1" customWidth="1"/>
    <col min="5" max="5" width="15.1640625" bestFit="1" customWidth="1"/>
    <col min="6" max="6" width="12.83203125" bestFit="1" customWidth="1"/>
    <col min="7" max="7" width="15.1640625" bestFit="1" customWidth="1"/>
    <col min="8" max="8" width="12.83203125" bestFit="1" customWidth="1"/>
    <col min="9" max="9" width="15.1640625" bestFit="1" customWidth="1"/>
  </cols>
  <sheetData>
    <row r="1" spans="1:9" x14ac:dyDescent="0.2">
      <c r="A1" s="1" t="s">
        <v>24</v>
      </c>
    </row>
    <row r="2" spans="1:9" x14ac:dyDescent="0.2">
      <c r="A2" s="16" t="s">
        <v>82</v>
      </c>
    </row>
    <row r="3" spans="1:9" x14ac:dyDescent="0.2">
      <c r="A3" s="3" t="s">
        <v>0</v>
      </c>
      <c r="B3" s="3" t="s">
        <v>25</v>
      </c>
      <c r="C3" s="3" t="s">
        <v>26</v>
      </c>
      <c r="D3" s="3" t="s">
        <v>27</v>
      </c>
    </row>
    <row r="4" spans="1:9" x14ac:dyDescent="0.2">
      <c r="A4" t="s">
        <v>6</v>
      </c>
      <c r="B4" s="10">
        <v>59</v>
      </c>
      <c r="C4" s="10">
        <v>59</v>
      </c>
      <c r="D4">
        <v>153</v>
      </c>
    </row>
    <row r="5" spans="1:9" x14ac:dyDescent="0.2">
      <c r="A5" t="s">
        <v>7</v>
      </c>
      <c r="B5" s="10">
        <v>91</v>
      </c>
      <c r="C5" s="10">
        <v>99</v>
      </c>
      <c r="D5">
        <v>254</v>
      </c>
    </row>
    <row r="6" spans="1:9" x14ac:dyDescent="0.2">
      <c r="A6" t="s">
        <v>9</v>
      </c>
      <c r="B6" s="10">
        <v>214</v>
      </c>
      <c r="C6" s="10">
        <v>302</v>
      </c>
      <c r="D6">
        <v>1776</v>
      </c>
    </row>
    <row r="7" spans="1:9" x14ac:dyDescent="0.2">
      <c r="A7" s="6" t="s">
        <v>8</v>
      </c>
      <c r="B7" s="11">
        <v>22</v>
      </c>
      <c r="C7" s="11">
        <v>37</v>
      </c>
      <c r="D7" s="6">
        <v>60</v>
      </c>
    </row>
    <row r="8" spans="1:9" x14ac:dyDescent="0.2">
      <c r="A8" t="s">
        <v>3</v>
      </c>
      <c r="B8" s="10">
        <f>SUM(B4:B7)</f>
        <v>386</v>
      </c>
      <c r="C8" s="10">
        <f t="shared" ref="C8" si="0">SUM(C4:C7)</f>
        <v>497</v>
      </c>
      <c r="D8" s="32">
        <f>SUM(D4:D7)</f>
        <v>2243</v>
      </c>
    </row>
    <row r="10" spans="1:9" x14ac:dyDescent="0.2">
      <c r="A10" s="40" t="s">
        <v>28</v>
      </c>
      <c r="B10" s="40"/>
    </row>
    <row r="12" spans="1:9" x14ac:dyDescent="0.2">
      <c r="A12" s="20"/>
      <c r="B12" s="42" t="s">
        <v>32</v>
      </c>
      <c r="C12" s="42"/>
      <c r="D12" s="42" t="s">
        <v>33</v>
      </c>
      <c r="E12" s="42"/>
      <c r="F12" s="42" t="s">
        <v>1</v>
      </c>
      <c r="G12" s="42"/>
      <c r="H12" s="42" t="s">
        <v>2</v>
      </c>
      <c r="I12" s="42"/>
    </row>
    <row r="13" spans="1:9" x14ac:dyDescent="0.2">
      <c r="A13" s="3" t="s">
        <v>29</v>
      </c>
      <c r="B13" s="3" t="s">
        <v>30</v>
      </c>
      <c r="C13" s="3" t="s">
        <v>31</v>
      </c>
      <c r="D13" s="3" t="s">
        <v>30</v>
      </c>
      <c r="E13" s="3" t="s">
        <v>31</v>
      </c>
      <c r="F13" s="3" t="s">
        <v>30</v>
      </c>
      <c r="G13" s="3" t="s">
        <v>31</v>
      </c>
      <c r="H13" s="3" t="s">
        <v>30</v>
      </c>
      <c r="I13" s="3" t="s">
        <v>31</v>
      </c>
    </row>
    <row r="14" spans="1:9" x14ac:dyDescent="0.2">
      <c r="A14">
        <v>2015</v>
      </c>
      <c r="B14">
        <v>1100209</v>
      </c>
      <c r="C14" s="10">
        <v>65</v>
      </c>
      <c r="D14" s="10">
        <v>1732473</v>
      </c>
      <c r="E14" s="10">
        <v>221</v>
      </c>
      <c r="F14" s="21">
        <v>13489294</v>
      </c>
      <c r="G14" s="10">
        <v>4326</v>
      </c>
      <c r="H14" s="10">
        <v>754335</v>
      </c>
      <c r="I14" s="10">
        <v>67</v>
      </c>
    </row>
    <row r="15" spans="1:9" x14ac:dyDescent="0.2">
      <c r="A15">
        <f>A14+1</f>
        <v>2016</v>
      </c>
      <c r="B15" s="10">
        <v>3093361</v>
      </c>
      <c r="C15" s="10">
        <v>113</v>
      </c>
      <c r="D15" s="10">
        <v>3041857</v>
      </c>
      <c r="E15" s="10">
        <v>329</v>
      </c>
      <c r="F15" s="21">
        <v>12638087</v>
      </c>
      <c r="G15" s="10">
        <v>3840</v>
      </c>
      <c r="H15" s="10">
        <v>339497</v>
      </c>
      <c r="I15" s="10">
        <v>38</v>
      </c>
    </row>
    <row r="16" spans="1:9" x14ac:dyDescent="0.2">
      <c r="A16">
        <f t="shared" ref="A16:A21" si="1">A15+1</f>
        <v>2017</v>
      </c>
      <c r="B16" s="10">
        <v>5641241</v>
      </c>
      <c r="C16" s="10">
        <v>147</v>
      </c>
      <c r="D16" s="10">
        <v>1391683</v>
      </c>
      <c r="E16" s="10">
        <v>276</v>
      </c>
      <c r="F16" s="21">
        <v>14179338</v>
      </c>
      <c r="G16" s="10">
        <v>4827</v>
      </c>
      <c r="H16" s="10">
        <v>657035</v>
      </c>
      <c r="I16" s="10">
        <v>57</v>
      </c>
    </row>
    <row r="17" spans="1:9" x14ac:dyDescent="0.2">
      <c r="A17">
        <f t="shared" si="1"/>
        <v>2018</v>
      </c>
      <c r="B17" s="18">
        <v>0</v>
      </c>
      <c r="C17" s="18">
        <v>0</v>
      </c>
      <c r="D17" s="18" t="s">
        <v>34</v>
      </c>
      <c r="E17" s="18" t="s">
        <v>34</v>
      </c>
      <c r="F17" s="21">
        <v>19088976</v>
      </c>
      <c r="G17" s="10">
        <v>6200</v>
      </c>
      <c r="H17" s="10">
        <v>1285138</v>
      </c>
      <c r="I17" s="10">
        <v>68</v>
      </c>
    </row>
    <row r="18" spans="1:9" x14ac:dyDescent="0.2">
      <c r="A18">
        <f t="shared" si="1"/>
        <v>2019</v>
      </c>
      <c r="B18" s="10">
        <v>2367850</v>
      </c>
      <c r="C18" s="10">
        <v>122</v>
      </c>
      <c r="D18" s="10">
        <v>3747615</v>
      </c>
      <c r="E18" s="10">
        <v>367</v>
      </c>
      <c r="F18" s="21">
        <v>17956708</v>
      </c>
      <c r="G18" s="10">
        <v>6122</v>
      </c>
      <c r="H18" s="10">
        <v>288066</v>
      </c>
      <c r="I18" s="10">
        <v>33</v>
      </c>
    </row>
    <row r="19" spans="1:9" x14ac:dyDescent="0.2">
      <c r="A19">
        <f t="shared" si="1"/>
        <v>2020</v>
      </c>
      <c r="B19" s="10">
        <v>931411</v>
      </c>
      <c r="C19" s="10">
        <v>59</v>
      </c>
      <c r="D19" s="10">
        <v>2376000</v>
      </c>
      <c r="E19" s="10">
        <v>284</v>
      </c>
      <c r="F19" s="21">
        <v>20610004</v>
      </c>
      <c r="G19" s="10">
        <v>6461</v>
      </c>
      <c r="H19" s="10">
        <v>108632</v>
      </c>
      <c r="I19" s="10">
        <v>13</v>
      </c>
    </row>
    <row r="20" spans="1:9" x14ac:dyDescent="0.2">
      <c r="A20">
        <f t="shared" si="1"/>
        <v>2021</v>
      </c>
      <c r="B20" s="10">
        <v>1566897</v>
      </c>
      <c r="C20" s="10">
        <v>101</v>
      </c>
      <c r="D20" s="10">
        <v>4402767</v>
      </c>
      <c r="E20" s="10">
        <v>314</v>
      </c>
      <c r="F20" s="21">
        <v>15265755</v>
      </c>
      <c r="G20" s="10">
        <v>5771</v>
      </c>
      <c r="H20" s="10">
        <v>193500</v>
      </c>
      <c r="I20" s="10">
        <v>12</v>
      </c>
    </row>
    <row r="21" spans="1:9" x14ac:dyDescent="0.2">
      <c r="A21">
        <f t="shared" si="1"/>
        <v>2022</v>
      </c>
      <c r="B21" s="10">
        <v>2169306</v>
      </c>
      <c r="C21" s="10">
        <v>127</v>
      </c>
      <c r="D21" s="10">
        <v>3752838</v>
      </c>
      <c r="E21" s="10">
        <v>266</v>
      </c>
      <c r="F21" s="21">
        <v>16753404</v>
      </c>
      <c r="G21" s="10">
        <v>6679</v>
      </c>
      <c r="H21" s="10">
        <v>424100</v>
      </c>
      <c r="I21" s="10">
        <v>17</v>
      </c>
    </row>
    <row r="22" spans="1:9" x14ac:dyDescent="0.2">
      <c r="A22" s="6">
        <f>A21+1</f>
        <v>2023</v>
      </c>
      <c r="B22" s="11">
        <v>531610</v>
      </c>
      <c r="C22" s="11">
        <v>39</v>
      </c>
      <c r="D22" s="11">
        <v>2285763</v>
      </c>
      <c r="E22" s="11">
        <v>149</v>
      </c>
      <c r="F22" s="22">
        <v>5700621</v>
      </c>
      <c r="G22" s="11">
        <v>2720</v>
      </c>
      <c r="H22" s="11">
        <v>6494791</v>
      </c>
      <c r="I22" s="11">
        <v>7</v>
      </c>
    </row>
    <row r="23" spans="1:9" x14ac:dyDescent="0.2">
      <c r="A23" t="s">
        <v>3</v>
      </c>
      <c r="B23" s="10">
        <f>SUM(B14:B22)</f>
        <v>17401885</v>
      </c>
      <c r="C23" s="10">
        <f t="shared" ref="C23:I23" si="2">SUM(C14:C22)</f>
        <v>773</v>
      </c>
      <c r="D23" s="10">
        <f t="shared" si="2"/>
        <v>22730996</v>
      </c>
      <c r="E23" s="10">
        <f t="shared" si="2"/>
        <v>2206</v>
      </c>
      <c r="F23" s="21">
        <f t="shared" si="2"/>
        <v>135682187</v>
      </c>
      <c r="G23" s="10">
        <f t="shared" si="2"/>
        <v>46946</v>
      </c>
      <c r="H23" s="10">
        <f t="shared" si="2"/>
        <v>10545094</v>
      </c>
      <c r="I23" s="10">
        <f t="shared" si="2"/>
        <v>312</v>
      </c>
    </row>
    <row r="25" spans="1:9" x14ac:dyDescent="0.2">
      <c r="A25" s="40" t="s">
        <v>35</v>
      </c>
      <c r="B25" s="40"/>
    </row>
    <row r="26" spans="1:9" x14ac:dyDescent="0.2">
      <c r="A26" s="24" t="s">
        <v>83</v>
      </c>
    </row>
    <row r="27" spans="1:9" x14ac:dyDescent="0.2">
      <c r="A27" s="3" t="s">
        <v>29</v>
      </c>
      <c r="B27" s="3" t="s">
        <v>36</v>
      </c>
      <c r="C27" s="3" t="s">
        <v>37</v>
      </c>
      <c r="D27" s="3" t="s">
        <v>38</v>
      </c>
      <c r="E27" s="1"/>
    </row>
    <row r="28" spans="1:9" x14ac:dyDescent="0.2">
      <c r="A28">
        <v>2015</v>
      </c>
      <c r="B28" s="8">
        <v>0.95391789999999999</v>
      </c>
      <c r="C28" s="33">
        <v>0.80465909999999996</v>
      </c>
      <c r="D28" s="8">
        <v>0.95346960000000003</v>
      </c>
      <c r="E28" s="19"/>
    </row>
    <row r="29" spans="1:9" x14ac:dyDescent="0.2">
      <c r="A29">
        <v>2016</v>
      </c>
      <c r="B29" s="8">
        <v>0.95170259999999995</v>
      </c>
      <c r="C29" s="33">
        <v>0.88912040000000003</v>
      </c>
      <c r="D29" s="8">
        <v>0.94614180000000003</v>
      </c>
      <c r="E29" s="19"/>
    </row>
    <row r="30" spans="1:9" x14ac:dyDescent="0.2">
      <c r="A30">
        <v>2017</v>
      </c>
      <c r="B30" s="8">
        <v>0.96014759999999999</v>
      </c>
      <c r="C30" s="33">
        <v>0.90993029999999997</v>
      </c>
      <c r="D30" s="8">
        <v>0.95204109999999997</v>
      </c>
      <c r="E30" s="19"/>
    </row>
    <row r="31" spans="1:9" x14ac:dyDescent="0.2">
      <c r="A31">
        <v>2018</v>
      </c>
      <c r="B31" s="8">
        <v>0.96193010000000001</v>
      </c>
      <c r="C31" s="33">
        <v>0.90969999999999995</v>
      </c>
      <c r="D31" s="8">
        <v>0.95246889999999995</v>
      </c>
      <c r="E31" s="19"/>
    </row>
    <row r="32" spans="1:9" x14ac:dyDescent="0.2">
      <c r="A32">
        <v>2019</v>
      </c>
      <c r="B32" s="8">
        <v>0.9648525</v>
      </c>
      <c r="C32" s="33">
        <v>0.90999399999999997</v>
      </c>
      <c r="D32" s="8">
        <v>0.95908919999999998</v>
      </c>
      <c r="E32" s="19"/>
    </row>
    <row r="33" spans="1:5" x14ac:dyDescent="0.2">
      <c r="A33">
        <v>2020</v>
      </c>
      <c r="B33" s="8">
        <v>0.92940889999999998</v>
      </c>
      <c r="C33" s="33">
        <v>0.85668180000000005</v>
      </c>
      <c r="D33" s="8">
        <v>0.96563759999999998</v>
      </c>
      <c r="E33" s="19"/>
    </row>
    <row r="34" spans="1:5" x14ac:dyDescent="0.2">
      <c r="A34">
        <v>2021</v>
      </c>
      <c r="B34" s="8">
        <v>0.96354410000000001</v>
      </c>
      <c r="C34" s="33">
        <v>0.87028070000000002</v>
      </c>
      <c r="D34" s="8">
        <v>0.96262119999999995</v>
      </c>
      <c r="E34" s="19"/>
    </row>
    <row r="35" spans="1:5" x14ac:dyDescent="0.2">
      <c r="A35">
        <v>2022</v>
      </c>
      <c r="B35" s="8">
        <v>0.96939229999999998</v>
      </c>
      <c r="C35" s="33">
        <v>0.90337140000000005</v>
      </c>
      <c r="D35" s="8">
        <v>0.95974599999999999</v>
      </c>
      <c r="E35" s="19"/>
    </row>
    <row r="36" spans="1:5" x14ac:dyDescent="0.2">
      <c r="A36" s="6">
        <v>2023</v>
      </c>
      <c r="B36" s="9">
        <v>0.96169910000000003</v>
      </c>
      <c r="C36" s="35">
        <v>0.89948539999999999</v>
      </c>
      <c r="D36" s="9">
        <v>0.95120709999999997</v>
      </c>
    </row>
    <row r="37" spans="1:5" x14ac:dyDescent="0.2">
      <c r="A37" t="s">
        <v>3</v>
      </c>
      <c r="B37" s="23">
        <f>SUM(B28:B36)</f>
        <v>8.6165950999999996</v>
      </c>
      <c r="C37" s="34">
        <f>SUM(C28:C36)</f>
        <v>7.9532230999999998</v>
      </c>
      <c r="D37" s="23">
        <f t="shared" ref="D37" si="3">SUM(D28:D36)</f>
        <v>8.6024224999999994</v>
      </c>
    </row>
    <row r="39" spans="1:5" x14ac:dyDescent="0.2">
      <c r="A39" s="1" t="s">
        <v>39</v>
      </c>
    </row>
    <row r="40" spans="1:5" x14ac:dyDescent="0.2">
      <c r="A40" s="24" t="s">
        <v>40</v>
      </c>
    </row>
  </sheetData>
  <mergeCells count="6">
    <mergeCell ref="H12:I12"/>
    <mergeCell ref="A25:B25"/>
    <mergeCell ref="A10:B10"/>
    <mergeCell ref="B12:C12"/>
    <mergeCell ref="D12:E12"/>
    <mergeCell ref="F12:G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BB32-EBCF-D240-8626-172FDB1B8680}">
  <dimension ref="A1:K98"/>
  <sheetViews>
    <sheetView topLeftCell="A10" zoomScale="116" workbookViewId="0">
      <selection activeCell="K99" sqref="K99"/>
    </sheetView>
  </sheetViews>
  <sheetFormatPr baseColWidth="10" defaultRowHeight="16" x14ac:dyDescent="0.2"/>
  <sheetData>
    <row r="1" spans="1:1" x14ac:dyDescent="0.2">
      <c r="A1" s="1" t="s">
        <v>41</v>
      </c>
    </row>
    <row r="33" spans="1:1" x14ac:dyDescent="0.2">
      <c r="A33" s="1" t="s">
        <v>42</v>
      </c>
    </row>
    <row r="65" spans="1:11" x14ac:dyDescent="0.2">
      <c r="A65" s="1" t="s">
        <v>43</v>
      </c>
      <c r="K65" s="1" t="s">
        <v>84</v>
      </c>
    </row>
    <row r="96" spans="1:1" x14ac:dyDescent="0.2">
      <c r="A96" t="s">
        <v>85</v>
      </c>
    </row>
    <row r="98" spans="1:11" x14ac:dyDescent="0.2">
      <c r="A98" s="1" t="s">
        <v>44</v>
      </c>
      <c r="K98" s="1" t="s">
        <v>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FD67-16FB-9F41-8468-EF6AEFAB1696}">
  <dimension ref="A1:J215"/>
  <sheetViews>
    <sheetView workbookViewId="0">
      <selection activeCell="E188" sqref="E188"/>
    </sheetView>
  </sheetViews>
  <sheetFormatPr baseColWidth="10" defaultRowHeight="16" x14ac:dyDescent="0.2"/>
  <cols>
    <col min="1" max="1" width="43.5" bestFit="1" customWidth="1"/>
    <col min="2" max="2" width="33.33203125" bestFit="1" customWidth="1"/>
    <col min="6" max="6" width="46.6640625" bestFit="1" customWidth="1"/>
    <col min="7" max="7" width="12.83203125" bestFit="1" customWidth="1"/>
  </cols>
  <sheetData>
    <row r="1" spans="1:10" x14ac:dyDescent="0.2">
      <c r="A1" s="43" t="s">
        <v>45</v>
      </c>
      <c r="B1" s="43"/>
      <c r="C1" s="43"/>
      <c r="D1" s="43"/>
      <c r="E1" s="43"/>
    </row>
    <row r="2" spans="1:10" x14ac:dyDescent="0.2">
      <c r="A2" s="44" t="s">
        <v>87</v>
      </c>
      <c r="B2" s="44"/>
      <c r="C2" s="44"/>
      <c r="D2" s="44"/>
      <c r="E2" s="44"/>
      <c r="F2" s="44"/>
      <c r="G2" s="44"/>
      <c r="H2" s="44"/>
      <c r="I2" s="44"/>
      <c r="J2" s="44"/>
    </row>
    <row r="3" spans="1:10" x14ac:dyDescent="0.2">
      <c r="A3" s="1" t="s">
        <v>46</v>
      </c>
      <c r="B3" s="1"/>
      <c r="C3" s="1"/>
      <c r="D3" s="1"/>
      <c r="E3" s="1"/>
      <c r="F3" s="1" t="s">
        <v>51</v>
      </c>
      <c r="G3" s="12"/>
      <c r="H3" s="27"/>
      <c r="I3" s="27"/>
      <c r="J3" s="27"/>
    </row>
    <row r="4" spans="1:10" x14ac:dyDescent="0.2">
      <c r="F4" s="16" t="s">
        <v>52</v>
      </c>
      <c r="G4" s="16"/>
      <c r="H4" s="16"/>
      <c r="I4" s="16"/>
      <c r="J4" s="16"/>
    </row>
    <row r="5" spans="1:10" x14ac:dyDescent="0.2">
      <c r="A5" s="3" t="s">
        <v>47</v>
      </c>
      <c r="B5" s="3" t="s">
        <v>48</v>
      </c>
      <c r="C5" s="3" t="s">
        <v>49</v>
      </c>
      <c r="D5" s="3" t="s">
        <v>50</v>
      </c>
      <c r="F5" s="3" t="s">
        <v>47</v>
      </c>
      <c r="G5" s="3" t="s">
        <v>48</v>
      </c>
      <c r="H5" s="3" t="s">
        <v>49</v>
      </c>
      <c r="I5" s="3" t="s">
        <v>50</v>
      </c>
    </row>
    <row r="6" spans="1:10" x14ac:dyDescent="0.2">
      <c r="A6">
        <v>1</v>
      </c>
      <c r="B6">
        <v>530</v>
      </c>
      <c r="C6" s="5">
        <f>B6/$B$182</f>
        <v>1.0549993033023468E-2</v>
      </c>
      <c r="D6" s="25">
        <f>C6</f>
        <v>1.0549993033023468E-2</v>
      </c>
      <c r="F6">
        <v>1</v>
      </c>
      <c r="G6" s="2">
        <v>3215</v>
      </c>
      <c r="H6" s="5">
        <f t="shared" ref="H6:H37" si="0">G6/$G$181</f>
        <v>4.7821624596528285E-2</v>
      </c>
      <c r="I6" s="25">
        <f>H6</f>
        <v>4.7821624596528285E-2</v>
      </c>
    </row>
    <row r="7" spans="1:10" x14ac:dyDescent="0.2">
      <c r="A7">
        <v>2</v>
      </c>
      <c r="B7">
        <v>564</v>
      </c>
      <c r="C7" s="5">
        <f t="shared" ref="C7:C70" si="1">B7/$B$182</f>
        <v>1.122678503891554E-2</v>
      </c>
      <c r="D7" s="25">
        <f>D6+C7</f>
        <v>2.1776778071939007E-2</v>
      </c>
      <c r="F7">
        <v>2</v>
      </c>
      <c r="G7" s="2">
        <v>2568</v>
      </c>
      <c r="H7" s="5">
        <f t="shared" si="0"/>
        <v>3.8197801543976555E-2</v>
      </c>
      <c r="I7" s="25">
        <f>I6+H7</f>
        <v>8.601942614050484E-2</v>
      </c>
    </row>
    <row r="8" spans="1:10" x14ac:dyDescent="0.2">
      <c r="A8">
        <v>3</v>
      </c>
      <c r="B8">
        <v>477</v>
      </c>
      <c r="C8" s="5">
        <f t="shared" si="1"/>
        <v>9.4949937297211223E-3</v>
      </c>
      <c r="D8" s="25">
        <f t="shared" ref="D8:D71" si="2">D7+C8</f>
        <v>3.1271771801660131E-2</v>
      </c>
      <c r="F8">
        <v>3</v>
      </c>
      <c r="G8" s="2">
        <v>1938</v>
      </c>
      <c r="H8" s="5">
        <f t="shared" si="0"/>
        <v>2.8826845557720627E-2</v>
      </c>
      <c r="I8" s="25">
        <f t="shared" ref="I8:I71" si="3">I7+H8</f>
        <v>0.11484627169822546</v>
      </c>
    </row>
    <row r="9" spans="1:10" x14ac:dyDescent="0.2">
      <c r="A9">
        <v>4</v>
      </c>
      <c r="B9">
        <v>584</v>
      </c>
      <c r="C9" s="5">
        <f t="shared" si="1"/>
        <v>1.1624897983557935E-2</v>
      </c>
      <c r="D9" s="25">
        <f t="shared" si="2"/>
        <v>4.289666978521807E-2</v>
      </c>
      <c r="F9">
        <v>4</v>
      </c>
      <c r="G9" s="2">
        <v>1632</v>
      </c>
      <c r="H9" s="5">
        <f t="shared" si="0"/>
        <v>2.4275238364396316E-2</v>
      </c>
      <c r="I9" s="25">
        <f t="shared" si="3"/>
        <v>0.13912151006262177</v>
      </c>
    </row>
    <row r="10" spans="1:10" x14ac:dyDescent="0.2">
      <c r="A10">
        <v>5</v>
      </c>
      <c r="B10">
        <v>520</v>
      </c>
      <c r="C10" s="5">
        <f t="shared" si="1"/>
        <v>1.0350936560702271E-2</v>
      </c>
      <c r="D10" s="25">
        <f t="shared" si="2"/>
        <v>5.3247606345920337E-2</v>
      </c>
      <c r="F10">
        <v>5</v>
      </c>
      <c r="G10" s="2">
        <v>1235</v>
      </c>
      <c r="H10" s="5">
        <f t="shared" si="0"/>
        <v>1.837004863972393E-2</v>
      </c>
      <c r="I10" s="25">
        <f t="shared" si="3"/>
        <v>0.15749155870234571</v>
      </c>
    </row>
    <row r="11" spans="1:10" x14ac:dyDescent="0.2">
      <c r="A11">
        <v>6</v>
      </c>
      <c r="B11">
        <v>504</v>
      </c>
      <c r="C11" s="5">
        <f t="shared" si="1"/>
        <v>1.0032446204988355E-2</v>
      </c>
      <c r="D11" s="25">
        <f t="shared" si="2"/>
        <v>6.3280052550908697E-2</v>
      </c>
      <c r="F11">
        <v>6</v>
      </c>
      <c r="G11" s="2">
        <v>1110</v>
      </c>
      <c r="H11" s="5">
        <f t="shared" si="0"/>
        <v>1.651073197578426E-2</v>
      </c>
      <c r="I11" s="25">
        <f t="shared" si="3"/>
        <v>0.17400229067812997</v>
      </c>
    </row>
    <row r="12" spans="1:10" x14ac:dyDescent="0.2">
      <c r="A12">
        <v>7</v>
      </c>
      <c r="B12">
        <v>385</v>
      </c>
      <c r="C12" s="5">
        <f t="shared" si="1"/>
        <v>7.6636741843661045E-3</v>
      </c>
      <c r="D12" s="25">
        <f t="shared" si="2"/>
        <v>7.0943726735274798E-2</v>
      </c>
      <c r="F12">
        <v>7</v>
      </c>
      <c r="G12" s="2">
        <v>1064</v>
      </c>
      <c r="H12" s="5">
        <f t="shared" si="0"/>
        <v>1.5826503443454463E-2</v>
      </c>
      <c r="I12" s="25">
        <f t="shared" si="3"/>
        <v>0.18982879412158443</v>
      </c>
    </row>
    <row r="13" spans="1:10" x14ac:dyDescent="0.2">
      <c r="A13">
        <v>8</v>
      </c>
      <c r="B13">
        <v>416</v>
      </c>
      <c r="C13" s="5">
        <f t="shared" si="1"/>
        <v>8.2807492485618174E-3</v>
      </c>
      <c r="D13" s="25">
        <f t="shared" si="2"/>
        <v>7.9224475983836612E-2</v>
      </c>
      <c r="F13">
        <v>8</v>
      </c>
      <c r="G13">
        <v>832</v>
      </c>
      <c r="H13" s="5">
        <f t="shared" si="0"/>
        <v>1.2375611715182436E-2</v>
      </c>
      <c r="I13" s="25">
        <f t="shared" si="3"/>
        <v>0.20220440583676685</v>
      </c>
    </row>
    <row r="14" spans="1:10" x14ac:dyDescent="0.2">
      <c r="A14">
        <v>9</v>
      </c>
      <c r="B14">
        <v>504</v>
      </c>
      <c r="C14" s="5">
        <f t="shared" si="1"/>
        <v>1.0032446204988355E-2</v>
      </c>
      <c r="D14" s="25">
        <f t="shared" si="2"/>
        <v>8.9256922188824972E-2</v>
      </c>
      <c r="F14">
        <v>9</v>
      </c>
      <c r="G14">
        <v>792</v>
      </c>
      <c r="H14" s="5">
        <f t="shared" si="0"/>
        <v>1.1780630382721742E-2</v>
      </c>
      <c r="I14" s="25">
        <f t="shared" si="3"/>
        <v>0.21398503621948858</v>
      </c>
    </row>
    <row r="15" spans="1:10" x14ac:dyDescent="0.2">
      <c r="A15">
        <v>10</v>
      </c>
      <c r="B15">
        <v>430</v>
      </c>
      <c r="C15" s="5">
        <f t="shared" si="1"/>
        <v>8.5594283098114933E-3</v>
      </c>
      <c r="D15" s="25">
        <f t="shared" si="2"/>
        <v>9.7816350498636462E-2</v>
      </c>
      <c r="F15">
        <v>10</v>
      </c>
      <c r="G15">
        <v>700</v>
      </c>
      <c r="H15" s="5">
        <f t="shared" si="0"/>
        <v>1.0412173318062146E-2</v>
      </c>
      <c r="I15" s="25">
        <f t="shared" si="3"/>
        <v>0.22439720953755074</v>
      </c>
    </row>
    <row r="16" spans="1:10" x14ac:dyDescent="0.2">
      <c r="A16">
        <v>11</v>
      </c>
      <c r="B16">
        <v>352</v>
      </c>
      <c r="C16" s="5">
        <f t="shared" si="1"/>
        <v>7.0067878257061532E-3</v>
      </c>
      <c r="D16" s="25">
        <f t="shared" si="2"/>
        <v>0.10482313832434262</v>
      </c>
      <c r="F16">
        <v>11</v>
      </c>
      <c r="G16">
        <v>781</v>
      </c>
      <c r="H16" s="5">
        <f t="shared" si="0"/>
        <v>1.1617010516295051E-2</v>
      </c>
      <c r="I16" s="25">
        <f t="shared" si="3"/>
        <v>0.23601422005384579</v>
      </c>
    </row>
    <row r="17" spans="1:9" x14ac:dyDescent="0.2">
      <c r="A17">
        <v>12</v>
      </c>
      <c r="B17">
        <v>348</v>
      </c>
      <c r="C17" s="5">
        <f t="shared" si="1"/>
        <v>6.9271652367776737E-3</v>
      </c>
      <c r="D17" s="25">
        <f t="shared" si="2"/>
        <v>0.1117503035611203</v>
      </c>
      <c r="F17">
        <v>12</v>
      </c>
      <c r="G17">
        <v>708</v>
      </c>
      <c r="H17" s="5">
        <f t="shared" si="0"/>
        <v>1.0531169584554285E-2</v>
      </c>
      <c r="I17" s="25">
        <f t="shared" si="3"/>
        <v>0.24654538963840006</v>
      </c>
    </row>
    <row r="18" spans="1:9" x14ac:dyDescent="0.2">
      <c r="A18">
        <v>13</v>
      </c>
      <c r="B18">
        <v>273</v>
      </c>
      <c r="C18" s="5">
        <f t="shared" si="1"/>
        <v>5.4342416943686921E-3</v>
      </c>
      <c r="D18" s="25">
        <f t="shared" si="2"/>
        <v>0.11718454525548899</v>
      </c>
      <c r="F18">
        <v>13</v>
      </c>
      <c r="G18">
        <v>663</v>
      </c>
      <c r="H18" s="5">
        <f t="shared" si="0"/>
        <v>9.8618155855360046E-3</v>
      </c>
      <c r="I18" s="25">
        <f t="shared" si="3"/>
        <v>0.25640720522393606</v>
      </c>
    </row>
    <row r="19" spans="1:9" x14ac:dyDescent="0.2">
      <c r="A19">
        <v>14</v>
      </c>
      <c r="B19">
        <v>406</v>
      </c>
      <c r="C19" s="5">
        <f t="shared" si="1"/>
        <v>8.0816927762406201E-3</v>
      </c>
      <c r="D19" s="25">
        <f t="shared" si="2"/>
        <v>0.12526623803172962</v>
      </c>
      <c r="F19">
        <v>14</v>
      </c>
      <c r="G19">
        <v>616</v>
      </c>
      <c r="H19" s="5">
        <f t="shared" si="0"/>
        <v>9.162712519894688E-3</v>
      </c>
      <c r="I19" s="25">
        <f t="shared" si="3"/>
        <v>0.26556991774383076</v>
      </c>
    </row>
    <row r="20" spans="1:9" x14ac:dyDescent="0.2">
      <c r="A20">
        <v>15</v>
      </c>
      <c r="B20">
        <v>525</v>
      </c>
      <c r="C20" s="5">
        <f t="shared" si="1"/>
        <v>1.045046479686287E-2</v>
      </c>
      <c r="D20" s="25">
        <f t="shared" si="2"/>
        <v>0.13571670282859249</v>
      </c>
      <c r="F20">
        <v>15</v>
      </c>
      <c r="G20">
        <v>735</v>
      </c>
      <c r="H20" s="5">
        <f t="shared" si="0"/>
        <v>1.0932781983965254E-2</v>
      </c>
      <c r="I20" s="25">
        <f t="shared" si="3"/>
        <v>0.27650269972779601</v>
      </c>
    </row>
    <row r="21" spans="1:9" x14ac:dyDescent="0.2">
      <c r="A21">
        <v>16</v>
      </c>
      <c r="B21">
        <v>208</v>
      </c>
      <c r="C21" s="5">
        <f t="shared" si="1"/>
        <v>4.1403746242809087E-3</v>
      </c>
      <c r="D21" s="25">
        <f t="shared" si="2"/>
        <v>0.1398570774528734</v>
      </c>
      <c r="F21">
        <v>16</v>
      </c>
      <c r="G21">
        <v>784</v>
      </c>
      <c r="H21" s="5">
        <f t="shared" si="0"/>
        <v>1.1661634116229603E-2</v>
      </c>
      <c r="I21" s="25">
        <f t="shared" si="3"/>
        <v>0.28816433384402562</v>
      </c>
    </row>
    <row r="22" spans="1:9" x14ac:dyDescent="0.2">
      <c r="A22">
        <v>17</v>
      </c>
      <c r="B22">
        <v>255</v>
      </c>
      <c r="C22" s="5">
        <f t="shared" si="1"/>
        <v>5.0759400441905368E-3</v>
      </c>
      <c r="D22" s="25">
        <f t="shared" si="2"/>
        <v>0.14493301749706394</v>
      </c>
      <c r="F22">
        <v>17</v>
      </c>
      <c r="G22">
        <v>646</v>
      </c>
      <c r="H22" s="5">
        <f t="shared" si="0"/>
        <v>9.608948519240209E-3</v>
      </c>
      <c r="I22" s="25">
        <f t="shared" si="3"/>
        <v>0.29777328236326583</v>
      </c>
    </row>
    <row r="23" spans="1:9" x14ac:dyDescent="0.2">
      <c r="A23">
        <v>18</v>
      </c>
      <c r="B23">
        <v>396</v>
      </c>
      <c r="C23" s="5">
        <f t="shared" si="1"/>
        <v>7.8826363039194228E-3</v>
      </c>
      <c r="D23" s="25">
        <f t="shared" si="2"/>
        <v>0.15281565380098336</v>
      </c>
      <c r="F23">
        <v>18</v>
      </c>
      <c r="G23">
        <v>612</v>
      </c>
      <c r="H23" s="5">
        <f t="shared" si="0"/>
        <v>9.1032143866486195E-3</v>
      </c>
      <c r="I23" s="25">
        <f t="shared" si="3"/>
        <v>0.30687649674991446</v>
      </c>
    </row>
    <row r="24" spans="1:9" x14ac:dyDescent="0.2">
      <c r="A24">
        <v>19</v>
      </c>
      <c r="B24">
        <v>228</v>
      </c>
      <c r="C24" s="5">
        <f t="shared" si="1"/>
        <v>4.5384875689233033E-3</v>
      </c>
      <c r="D24" s="25">
        <f t="shared" si="2"/>
        <v>0.15735414136990666</v>
      </c>
      <c r="F24">
        <v>19</v>
      </c>
      <c r="G24">
        <v>817</v>
      </c>
      <c r="H24" s="5">
        <f t="shared" si="0"/>
        <v>1.2152493715509676E-2</v>
      </c>
      <c r="I24" s="25">
        <f t="shared" si="3"/>
        <v>0.31902899046542416</v>
      </c>
    </row>
    <row r="25" spans="1:9" x14ac:dyDescent="0.2">
      <c r="A25">
        <v>20</v>
      </c>
      <c r="B25">
        <v>220</v>
      </c>
      <c r="C25" s="5">
        <f t="shared" si="1"/>
        <v>4.3792423910663453E-3</v>
      </c>
      <c r="D25" s="25">
        <f t="shared" si="2"/>
        <v>0.16173338376097302</v>
      </c>
      <c r="F25">
        <v>20</v>
      </c>
      <c r="G25">
        <v>540</v>
      </c>
      <c r="H25" s="5">
        <f t="shared" si="0"/>
        <v>8.0322479882193702E-3</v>
      </c>
      <c r="I25" s="25">
        <f t="shared" si="3"/>
        <v>0.32706123845364354</v>
      </c>
    </row>
    <row r="26" spans="1:9" x14ac:dyDescent="0.2">
      <c r="A26">
        <v>21</v>
      </c>
      <c r="B26">
        <v>357</v>
      </c>
      <c r="C26" s="5">
        <f t="shared" si="1"/>
        <v>7.1063160618667518E-3</v>
      </c>
      <c r="D26" s="25">
        <f t="shared" si="2"/>
        <v>0.16883969982283978</v>
      </c>
      <c r="F26">
        <v>21</v>
      </c>
      <c r="G26">
        <v>315</v>
      </c>
      <c r="H26" s="5">
        <f t="shared" si="0"/>
        <v>4.6854779931279657E-3</v>
      </c>
      <c r="I26" s="25">
        <f t="shared" si="3"/>
        <v>0.33174671644677151</v>
      </c>
    </row>
    <row r="27" spans="1:9" x14ac:dyDescent="0.2">
      <c r="A27">
        <v>22</v>
      </c>
      <c r="B27">
        <v>242</v>
      </c>
      <c r="C27" s="5">
        <f t="shared" si="1"/>
        <v>4.8171666301729801E-3</v>
      </c>
      <c r="D27" s="25">
        <f t="shared" si="2"/>
        <v>0.17365686645301276</v>
      </c>
      <c r="F27">
        <v>22</v>
      </c>
      <c r="G27">
        <v>440</v>
      </c>
      <c r="H27" s="5">
        <f t="shared" si="0"/>
        <v>6.5447946570676343E-3</v>
      </c>
      <c r="I27" s="25">
        <f t="shared" si="3"/>
        <v>0.33829151110383915</v>
      </c>
    </row>
    <row r="28" spans="1:9" x14ac:dyDescent="0.2">
      <c r="A28">
        <v>23</v>
      </c>
      <c r="B28">
        <v>161</v>
      </c>
      <c r="C28" s="5">
        <f t="shared" si="1"/>
        <v>3.2048092043712802E-3</v>
      </c>
      <c r="D28" s="25">
        <f t="shared" si="2"/>
        <v>0.17686167565738403</v>
      </c>
      <c r="F28">
        <v>23</v>
      </c>
      <c r="G28">
        <v>529</v>
      </c>
      <c r="H28" s="5">
        <f t="shared" si="0"/>
        <v>7.8686281217926791E-3</v>
      </c>
      <c r="I28" s="25">
        <f t="shared" si="3"/>
        <v>0.34616013922563182</v>
      </c>
    </row>
    <row r="29" spans="1:9" x14ac:dyDescent="0.2">
      <c r="A29">
        <v>24</v>
      </c>
      <c r="B29">
        <v>288</v>
      </c>
      <c r="C29" s="5">
        <f t="shared" si="1"/>
        <v>5.732826402850489E-3</v>
      </c>
      <c r="D29" s="25">
        <f t="shared" si="2"/>
        <v>0.18259450206023453</v>
      </c>
      <c r="F29">
        <v>24</v>
      </c>
      <c r="G29">
        <v>480</v>
      </c>
      <c r="H29" s="5">
        <f t="shared" si="0"/>
        <v>7.1397759895283283E-3</v>
      </c>
      <c r="I29" s="25">
        <f t="shared" si="3"/>
        <v>0.35329991521516013</v>
      </c>
    </row>
    <row r="30" spans="1:9" x14ac:dyDescent="0.2">
      <c r="A30">
        <v>25</v>
      </c>
      <c r="B30">
        <v>300</v>
      </c>
      <c r="C30" s="5">
        <f t="shared" si="1"/>
        <v>5.9716941696359256E-3</v>
      </c>
      <c r="D30" s="25">
        <f t="shared" si="2"/>
        <v>0.18856619622987045</v>
      </c>
      <c r="F30">
        <v>25</v>
      </c>
      <c r="G30">
        <v>325</v>
      </c>
      <c r="H30" s="5">
        <f t="shared" si="0"/>
        <v>4.8342233262431387E-3</v>
      </c>
      <c r="I30" s="25">
        <f t="shared" si="3"/>
        <v>0.35813413854140325</v>
      </c>
    </row>
    <row r="31" spans="1:9" x14ac:dyDescent="0.2">
      <c r="A31">
        <v>26</v>
      </c>
      <c r="B31">
        <v>442</v>
      </c>
      <c r="C31" s="5">
        <f t="shared" si="1"/>
        <v>8.7982960765969308E-3</v>
      </c>
      <c r="D31" s="25">
        <f t="shared" si="2"/>
        <v>0.19736449230646738</v>
      </c>
      <c r="F31">
        <v>26</v>
      </c>
      <c r="G31">
        <v>442</v>
      </c>
      <c r="H31" s="5">
        <f t="shared" si="0"/>
        <v>6.5745437236906694E-3</v>
      </c>
      <c r="I31" s="25">
        <f t="shared" si="3"/>
        <v>0.3647086822650939</v>
      </c>
    </row>
    <row r="32" spans="1:9" x14ac:dyDescent="0.2">
      <c r="A32">
        <v>27</v>
      </c>
      <c r="B32">
        <v>378</v>
      </c>
      <c r="C32" s="5">
        <f t="shared" si="1"/>
        <v>7.5243346537412666E-3</v>
      </c>
      <c r="D32" s="25">
        <f t="shared" si="2"/>
        <v>0.20488882696020866</v>
      </c>
      <c r="F32">
        <v>27</v>
      </c>
      <c r="G32">
        <v>567</v>
      </c>
      <c r="H32" s="5">
        <f t="shared" si="0"/>
        <v>8.4338603876303389E-3</v>
      </c>
      <c r="I32" s="25">
        <f t="shared" si="3"/>
        <v>0.37314254265272423</v>
      </c>
    </row>
    <row r="33" spans="1:9" x14ac:dyDescent="0.2">
      <c r="A33">
        <v>28</v>
      </c>
      <c r="B33">
        <v>420</v>
      </c>
      <c r="C33" s="5">
        <f t="shared" si="1"/>
        <v>8.360371837490296E-3</v>
      </c>
      <c r="D33" s="25">
        <f t="shared" si="2"/>
        <v>0.21324919879769896</v>
      </c>
      <c r="F33">
        <v>28</v>
      </c>
      <c r="G33">
        <v>308</v>
      </c>
      <c r="H33" s="5">
        <f t="shared" si="0"/>
        <v>4.581356259947344E-3</v>
      </c>
      <c r="I33" s="25">
        <f t="shared" si="3"/>
        <v>0.37772389891267155</v>
      </c>
    </row>
    <row r="34" spans="1:9" x14ac:dyDescent="0.2">
      <c r="A34">
        <v>29</v>
      </c>
      <c r="B34">
        <v>348</v>
      </c>
      <c r="C34" s="5">
        <f t="shared" si="1"/>
        <v>6.9271652367776737E-3</v>
      </c>
      <c r="D34" s="25">
        <f t="shared" si="2"/>
        <v>0.22017636403447663</v>
      </c>
      <c r="F34">
        <v>29</v>
      </c>
      <c r="G34">
        <v>406</v>
      </c>
      <c r="H34" s="5">
        <f t="shared" si="0"/>
        <v>6.0390605244760448E-3</v>
      </c>
      <c r="I34" s="25">
        <f t="shared" si="3"/>
        <v>0.38376295943714761</v>
      </c>
    </row>
    <row r="35" spans="1:9" x14ac:dyDescent="0.2">
      <c r="A35">
        <v>30</v>
      </c>
      <c r="B35">
        <v>450</v>
      </c>
      <c r="C35" s="5">
        <f t="shared" si="1"/>
        <v>8.9575412544538879E-3</v>
      </c>
      <c r="D35" s="25">
        <f t="shared" si="2"/>
        <v>0.22913390528893052</v>
      </c>
      <c r="F35">
        <v>30</v>
      </c>
      <c r="G35">
        <v>180</v>
      </c>
      <c r="H35" s="5">
        <f t="shared" si="0"/>
        <v>2.6774159960731231E-3</v>
      </c>
      <c r="I35" s="25">
        <f t="shared" si="3"/>
        <v>0.38644037543322074</v>
      </c>
    </row>
    <row r="36" spans="1:9" x14ac:dyDescent="0.2">
      <c r="A36">
        <v>31</v>
      </c>
      <c r="B36">
        <v>217</v>
      </c>
      <c r="C36" s="5">
        <f t="shared" si="1"/>
        <v>4.3195254493699859E-3</v>
      </c>
      <c r="D36" s="25">
        <f t="shared" si="2"/>
        <v>0.23345343073830049</v>
      </c>
      <c r="F36">
        <v>31</v>
      </c>
      <c r="G36">
        <v>434</v>
      </c>
      <c r="H36" s="5">
        <f t="shared" si="0"/>
        <v>6.4555474571985306E-3</v>
      </c>
      <c r="I36" s="25">
        <f t="shared" si="3"/>
        <v>0.39289592289041925</v>
      </c>
    </row>
    <row r="37" spans="1:9" x14ac:dyDescent="0.2">
      <c r="A37">
        <v>32</v>
      </c>
      <c r="B37">
        <v>384</v>
      </c>
      <c r="C37" s="5">
        <f t="shared" si="1"/>
        <v>7.6437685371339853E-3</v>
      </c>
      <c r="D37" s="25">
        <f t="shared" si="2"/>
        <v>0.24109719927543449</v>
      </c>
      <c r="F37">
        <v>32</v>
      </c>
      <c r="G37">
        <v>224</v>
      </c>
      <c r="H37" s="5">
        <f t="shared" si="0"/>
        <v>3.3318954617798865E-3</v>
      </c>
      <c r="I37" s="25">
        <f t="shared" si="3"/>
        <v>0.39622781835219911</v>
      </c>
    </row>
    <row r="38" spans="1:9" x14ac:dyDescent="0.2">
      <c r="A38">
        <v>33</v>
      </c>
      <c r="B38">
        <v>462</v>
      </c>
      <c r="C38" s="5">
        <f t="shared" si="1"/>
        <v>9.1964090212393254E-3</v>
      </c>
      <c r="D38" s="25">
        <f t="shared" si="2"/>
        <v>0.2502936082966738</v>
      </c>
      <c r="F38">
        <v>33</v>
      </c>
      <c r="G38">
        <v>231</v>
      </c>
      <c r="H38" s="5">
        <f t="shared" ref="H38:H69" si="4">G38/$G$181</f>
        <v>3.4360171949605082E-3</v>
      </c>
      <c r="I38" s="25">
        <f t="shared" si="3"/>
        <v>0.39966383554715962</v>
      </c>
    </row>
    <row r="39" spans="1:9" x14ac:dyDescent="0.2">
      <c r="A39">
        <v>34</v>
      </c>
      <c r="B39">
        <v>238</v>
      </c>
      <c r="C39" s="5">
        <f t="shared" si="1"/>
        <v>4.7375440412445007E-3</v>
      </c>
      <c r="D39" s="25">
        <f t="shared" si="2"/>
        <v>0.25503115233791829</v>
      </c>
      <c r="F39">
        <v>34</v>
      </c>
      <c r="G39">
        <v>340</v>
      </c>
      <c r="H39" s="5">
        <f t="shared" si="4"/>
        <v>5.0573413259158992E-3</v>
      </c>
      <c r="I39" s="25">
        <f t="shared" si="3"/>
        <v>0.40472117687307552</v>
      </c>
    </row>
    <row r="40" spans="1:9" x14ac:dyDescent="0.2">
      <c r="A40">
        <v>35</v>
      </c>
      <c r="B40">
        <v>350</v>
      </c>
      <c r="C40" s="5">
        <f t="shared" si="1"/>
        <v>6.966976531241913E-3</v>
      </c>
      <c r="D40" s="25">
        <f t="shared" si="2"/>
        <v>0.26199812886916019</v>
      </c>
      <c r="F40">
        <v>35</v>
      </c>
      <c r="G40">
        <v>385</v>
      </c>
      <c r="H40" s="5">
        <f t="shared" si="4"/>
        <v>5.7266953249341798E-3</v>
      </c>
      <c r="I40" s="25">
        <f t="shared" si="3"/>
        <v>0.41044787219800971</v>
      </c>
    </row>
    <row r="41" spans="1:9" x14ac:dyDescent="0.2">
      <c r="A41">
        <v>36</v>
      </c>
      <c r="B41">
        <v>648</v>
      </c>
      <c r="C41" s="5">
        <f t="shared" si="1"/>
        <v>1.2898859406413599E-2</v>
      </c>
      <c r="D41" s="25">
        <f t="shared" si="2"/>
        <v>0.27489698827557379</v>
      </c>
      <c r="F41">
        <v>36</v>
      </c>
      <c r="G41">
        <v>216</v>
      </c>
      <c r="H41" s="5">
        <f t="shared" si="4"/>
        <v>3.2128991952877477E-3</v>
      </c>
      <c r="I41" s="25">
        <f t="shared" si="3"/>
        <v>0.41366077139329743</v>
      </c>
    </row>
    <row r="42" spans="1:9" x14ac:dyDescent="0.2">
      <c r="A42">
        <v>37</v>
      </c>
      <c r="B42">
        <v>259</v>
      </c>
      <c r="C42" s="5">
        <f t="shared" si="1"/>
        <v>5.1555626331190162E-3</v>
      </c>
      <c r="D42" s="25">
        <f t="shared" si="2"/>
        <v>0.2800525509086928</v>
      </c>
      <c r="F42">
        <v>37</v>
      </c>
      <c r="G42">
        <v>259</v>
      </c>
      <c r="H42" s="5">
        <f t="shared" si="4"/>
        <v>3.852504127682994E-3</v>
      </c>
      <c r="I42" s="25">
        <f t="shared" si="3"/>
        <v>0.41751327552098044</v>
      </c>
    </row>
    <row r="43" spans="1:9" x14ac:dyDescent="0.2">
      <c r="A43">
        <v>38</v>
      </c>
      <c r="B43">
        <v>152</v>
      </c>
      <c r="C43" s="5">
        <f t="shared" si="1"/>
        <v>3.0256583792822025E-3</v>
      </c>
      <c r="D43" s="25">
        <f t="shared" si="2"/>
        <v>0.283078209287975</v>
      </c>
      <c r="F43">
        <v>38</v>
      </c>
      <c r="G43">
        <v>380</v>
      </c>
      <c r="H43" s="5">
        <f t="shared" si="4"/>
        <v>5.6523226583765932E-3</v>
      </c>
      <c r="I43" s="25">
        <f t="shared" si="3"/>
        <v>0.42316559817935706</v>
      </c>
    </row>
    <row r="44" spans="1:9" x14ac:dyDescent="0.2">
      <c r="A44">
        <v>39</v>
      </c>
      <c r="B44">
        <v>234</v>
      </c>
      <c r="C44" s="5">
        <f t="shared" si="1"/>
        <v>4.6579214523160221E-3</v>
      </c>
      <c r="D44" s="25">
        <f t="shared" si="2"/>
        <v>0.28773613074029103</v>
      </c>
      <c r="F44">
        <v>39</v>
      </c>
      <c r="G44">
        <v>468</v>
      </c>
      <c r="H44" s="5">
        <f t="shared" si="4"/>
        <v>6.9612815897901201E-3</v>
      </c>
      <c r="I44" s="25">
        <f t="shared" si="3"/>
        <v>0.43012687976914721</v>
      </c>
    </row>
    <row r="45" spans="1:9" x14ac:dyDescent="0.2">
      <c r="A45">
        <v>40</v>
      </c>
      <c r="B45">
        <v>120</v>
      </c>
      <c r="C45" s="5">
        <f t="shared" si="1"/>
        <v>2.3886776678543704E-3</v>
      </c>
      <c r="D45" s="25">
        <f t="shared" si="2"/>
        <v>0.29012480840814542</v>
      </c>
      <c r="F45">
        <v>40</v>
      </c>
      <c r="G45">
        <v>120</v>
      </c>
      <c r="H45" s="5">
        <f t="shared" si="4"/>
        <v>1.7849439973820821E-3</v>
      </c>
      <c r="I45" s="25">
        <f t="shared" si="3"/>
        <v>0.43191182376652931</v>
      </c>
    </row>
    <row r="46" spans="1:9" x14ac:dyDescent="0.2">
      <c r="A46">
        <v>41</v>
      </c>
      <c r="B46">
        <v>164</v>
      </c>
      <c r="C46" s="5">
        <f t="shared" si="1"/>
        <v>3.2645261460676396E-3</v>
      </c>
      <c r="D46" s="25">
        <f t="shared" si="2"/>
        <v>0.29338933455421307</v>
      </c>
      <c r="F46">
        <v>41</v>
      </c>
      <c r="G46">
        <v>246</v>
      </c>
      <c r="H46" s="5">
        <f t="shared" si="4"/>
        <v>3.6591351946332683E-3</v>
      </c>
      <c r="I46" s="25">
        <f t="shared" si="3"/>
        <v>0.4355709589611626</v>
      </c>
    </row>
    <row r="47" spans="1:9" x14ac:dyDescent="0.2">
      <c r="A47">
        <v>42</v>
      </c>
      <c r="B47">
        <v>168</v>
      </c>
      <c r="C47" s="5">
        <f t="shared" si="1"/>
        <v>3.3441487349961186E-3</v>
      </c>
      <c r="D47" s="25">
        <f t="shared" si="2"/>
        <v>0.29673348328920918</v>
      </c>
      <c r="F47">
        <v>42</v>
      </c>
      <c r="G47">
        <v>378</v>
      </c>
      <c r="H47" s="5">
        <f t="shared" si="4"/>
        <v>5.622573591753559E-3</v>
      </c>
      <c r="I47" s="25">
        <f t="shared" si="3"/>
        <v>0.44119353255291616</v>
      </c>
    </row>
    <row r="48" spans="1:9" x14ac:dyDescent="0.2">
      <c r="A48">
        <v>43</v>
      </c>
      <c r="B48">
        <v>387</v>
      </c>
      <c r="C48" s="5">
        <f t="shared" si="1"/>
        <v>7.7034854788303438E-3</v>
      </c>
      <c r="D48" s="25">
        <f t="shared" si="2"/>
        <v>0.3044369687680395</v>
      </c>
      <c r="F48">
        <v>43</v>
      </c>
      <c r="G48">
        <v>258</v>
      </c>
      <c r="H48" s="5">
        <f t="shared" si="4"/>
        <v>3.8376295943714765E-3</v>
      </c>
      <c r="I48" s="25">
        <f t="shared" si="3"/>
        <v>0.44503116214728761</v>
      </c>
    </row>
    <row r="49" spans="1:9" x14ac:dyDescent="0.2">
      <c r="A49">
        <v>44</v>
      </c>
      <c r="B49">
        <v>308</v>
      </c>
      <c r="C49" s="5">
        <f t="shared" si="1"/>
        <v>6.1309393474928836E-3</v>
      </c>
      <c r="D49" s="25">
        <f t="shared" si="2"/>
        <v>0.31056790811553237</v>
      </c>
      <c r="F49">
        <v>44</v>
      </c>
      <c r="G49">
        <v>220</v>
      </c>
      <c r="H49" s="5">
        <f t="shared" si="4"/>
        <v>3.2723973285338171E-3</v>
      </c>
      <c r="I49" s="25">
        <f t="shared" si="3"/>
        <v>0.4483035594758214</v>
      </c>
    </row>
    <row r="50" spans="1:9" x14ac:dyDescent="0.2">
      <c r="A50">
        <v>45</v>
      </c>
      <c r="B50">
        <v>180</v>
      </c>
      <c r="C50" s="5">
        <f t="shared" si="1"/>
        <v>3.5830165017815556E-3</v>
      </c>
      <c r="D50" s="25">
        <f t="shared" si="2"/>
        <v>0.31415092461731392</v>
      </c>
      <c r="F50">
        <v>45</v>
      </c>
      <c r="G50">
        <v>450</v>
      </c>
      <c r="H50" s="5">
        <f t="shared" si="4"/>
        <v>6.6935399901828082E-3</v>
      </c>
      <c r="I50" s="25">
        <f t="shared" si="3"/>
        <v>0.4549970994660042</v>
      </c>
    </row>
    <row r="51" spans="1:9" x14ac:dyDescent="0.2">
      <c r="A51">
        <v>46</v>
      </c>
      <c r="B51">
        <v>138</v>
      </c>
      <c r="C51" s="5">
        <f t="shared" si="1"/>
        <v>2.7469793180325257E-3</v>
      </c>
      <c r="D51" s="25">
        <f t="shared" si="2"/>
        <v>0.31689790393534645</v>
      </c>
      <c r="F51">
        <v>46</v>
      </c>
      <c r="G51">
        <v>276</v>
      </c>
      <c r="H51" s="5">
        <f t="shared" si="4"/>
        <v>4.1053711939787888E-3</v>
      </c>
      <c r="I51" s="25">
        <f t="shared" si="3"/>
        <v>0.459102470659983</v>
      </c>
    </row>
    <row r="52" spans="1:9" x14ac:dyDescent="0.2">
      <c r="A52">
        <v>47</v>
      </c>
      <c r="B52">
        <v>188</v>
      </c>
      <c r="C52" s="5">
        <f t="shared" si="1"/>
        <v>3.7422616796385136E-3</v>
      </c>
      <c r="D52" s="25">
        <f t="shared" si="2"/>
        <v>0.32064016561498498</v>
      </c>
      <c r="F52">
        <v>47</v>
      </c>
      <c r="G52">
        <v>235</v>
      </c>
      <c r="H52" s="5">
        <f t="shared" si="4"/>
        <v>3.4955153282065776E-3</v>
      </c>
      <c r="I52" s="25">
        <f t="shared" si="3"/>
        <v>0.46259798598818958</v>
      </c>
    </row>
    <row r="53" spans="1:9" x14ac:dyDescent="0.2">
      <c r="A53">
        <v>48</v>
      </c>
      <c r="B53">
        <v>192</v>
      </c>
      <c r="C53" s="5">
        <f t="shared" si="1"/>
        <v>3.8218842685669926E-3</v>
      </c>
      <c r="D53" s="25">
        <f t="shared" si="2"/>
        <v>0.32446204988355198</v>
      </c>
      <c r="F53">
        <v>48</v>
      </c>
      <c r="G53">
        <v>240</v>
      </c>
      <c r="H53" s="5">
        <f t="shared" si="4"/>
        <v>3.5698879947641642E-3</v>
      </c>
      <c r="I53" s="25">
        <f t="shared" si="3"/>
        <v>0.46616787398295373</v>
      </c>
    </row>
    <row r="54" spans="1:9" x14ac:dyDescent="0.2">
      <c r="A54">
        <v>49</v>
      </c>
      <c r="B54">
        <v>392</v>
      </c>
      <c r="C54" s="5">
        <f t="shared" si="1"/>
        <v>7.8030137149909433E-3</v>
      </c>
      <c r="D54" s="25">
        <f t="shared" si="2"/>
        <v>0.33226506359854291</v>
      </c>
      <c r="F54">
        <v>49</v>
      </c>
      <c r="G54">
        <v>294</v>
      </c>
      <c r="H54" s="5">
        <f t="shared" si="4"/>
        <v>4.3731127935861015E-3</v>
      </c>
      <c r="I54" s="25">
        <f t="shared" si="3"/>
        <v>0.47054098677653983</v>
      </c>
    </row>
    <row r="55" spans="1:9" x14ac:dyDescent="0.2">
      <c r="A55">
        <v>50</v>
      </c>
      <c r="B55">
        <v>300</v>
      </c>
      <c r="C55" s="5">
        <f t="shared" si="1"/>
        <v>5.9716941696359256E-3</v>
      </c>
      <c r="D55" s="25">
        <f t="shared" si="2"/>
        <v>0.33823675776817885</v>
      </c>
      <c r="F55">
        <v>50</v>
      </c>
      <c r="G55">
        <v>200</v>
      </c>
      <c r="H55" s="5">
        <f t="shared" si="4"/>
        <v>2.9749066623034701E-3</v>
      </c>
      <c r="I55" s="25">
        <f t="shared" si="3"/>
        <v>0.47351589343884332</v>
      </c>
    </row>
    <row r="56" spans="1:9" x14ac:dyDescent="0.2">
      <c r="A56">
        <v>51</v>
      </c>
      <c r="B56">
        <v>204</v>
      </c>
      <c r="C56" s="5">
        <f t="shared" si="1"/>
        <v>4.0607520353524293E-3</v>
      </c>
      <c r="D56" s="25">
        <f t="shared" si="2"/>
        <v>0.3422975098035313</v>
      </c>
      <c r="F56">
        <v>51</v>
      </c>
      <c r="G56">
        <v>204</v>
      </c>
      <c r="H56" s="5">
        <f t="shared" si="4"/>
        <v>3.0344047955495395E-3</v>
      </c>
      <c r="I56" s="25">
        <f t="shared" si="3"/>
        <v>0.47655029823439288</v>
      </c>
    </row>
    <row r="57" spans="1:9" x14ac:dyDescent="0.2">
      <c r="A57">
        <v>52</v>
      </c>
      <c r="B57">
        <v>156</v>
      </c>
      <c r="C57" s="5">
        <f t="shared" si="1"/>
        <v>3.1052809682106815E-3</v>
      </c>
      <c r="D57" s="25">
        <f t="shared" si="2"/>
        <v>0.34540279077174196</v>
      </c>
      <c r="F57">
        <v>52</v>
      </c>
      <c r="G57">
        <v>208</v>
      </c>
      <c r="H57" s="5">
        <f t="shared" si="4"/>
        <v>3.0939029287956089E-3</v>
      </c>
      <c r="I57" s="25">
        <f t="shared" si="3"/>
        <v>0.47964420116318851</v>
      </c>
    </row>
    <row r="58" spans="1:9" x14ac:dyDescent="0.2">
      <c r="A58">
        <v>53</v>
      </c>
      <c r="B58">
        <v>106</v>
      </c>
      <c r="C58" s="5">
        <f t="shared" si="1"/>
        <v>2.1099986066046936E-3</v>
      </c>
      <c r="D58" s="25">
        <f t="shared" si="2"/>
        <v>0.34751278937834668</v>
      </c>
      <c r="F58">
        <v>53</v>
      </c>
      <c r="G58">
        <v>318</v>
      </c>
      <c r="H58" s="5">
        <f t="shared" si="4"/>
        <v>4.7301015930625179E-3</v>
      </c>
      <c r="I58" s="25">
        <f t="shared" si="3"/>
        <v>0.48437430275625104</v>
      </c>
    </row>
    <row r="59" spans="1:9" x14ac:dyDescent="0.2">
      <c r="A59">
        <v>55</v>
      </c>
      <c r="B59">
        <v>165</v>
      </c>
      <c r="C59" s="5">
        <f t="shared" si="1"/>
        <v>3.2844317932997592E-3</v>
      </c>
      <c r="D59" s="25">
        <f t="shared" si="2"/>
        <v>0.35079722117164641</v>
      </c>
      <c r="F59">
        <v>54</v>
      </c>
      <c r="G59">
        <v>702</v>
      </c>
      <c r="H59" s="5">
        <f t="shared" si="4"/>
        <v>1.0441922384685181E-2</v>
      </c>
      <c r="I59" s="25">
        <f t="shared" si="3"/>
        <v>0.49481622514093621</v>
      </c>
    </row>
    <row r="60" spans="1:9" x14ac:dyDescent="0.2">
      <c r="A60">
        <v>56</v>
      </c>
      <c r="B60">
        <v>56</v>
      </c>
      <c r="C60" s="5">
        <f t="shared" si="1"/>
        <v>1.1147162449987062E-3</v>
      </c>
      <c r="D60" s="25">
        <f t="shared" si="2"/>
        <v>0.35191193741664512</v>
      </c>
      <c r="F60">
        <v>55</v>
      </c>
      <c r="G60">
        <v>110</v>
      </c>
      <c r="H60" s="5">
        <f t="shared" si="4"/>
        <v>1.6361986642669086E-3</v>
      </c>
      <c r="I60" s="25">
        <f t="shared" si="3"/>
        <v>0.4964524238052031</v>
      </c>
    </row>
    <row r="61" spans="1:9" x14ac:dyDescent="0.2">
      <c r="A61">
        <v>57</v>
      </c>
      <c r="B61">
        <v>171</v>
      </c>
      <c r="C61" s="5">
        <f t="shared" si="1"/>
        <v>3.4038656766924775E-3</v>
      </c>
      <c r="D61" s="25">
        <f t="shared" si="2"/>
        <v>0.3553158030933376</v>
      </c>
      <c r="F61">
        <v>56</v>
      </c>
      <c r="G61">
        <v>336</v>
      </c>
      <c r="H61" s="5">
        <f t="shared" si="4"/>
        <v>4.9978431926698298E-3</v>
      </c>
      <c r="I61" s="25">
        <f t="shared" si="3"/>
        <v>0.50145026699787298</v>
      </c>
    </row>
    <row r="62" spans="1:9" x14ac:dyDescent="0.2">
      <c r="A62">
        <v>58</v>
      </c>
      <c r="B62">
        <v>174</v>
      </c>
      <c r="C62" s="5">
        <f t="shared" si="1"/>
        <v>3.4635826183888369E-3</v>
      </c>
      <c r="D62" s="25">
        <f t="shared" si="2"/>
        <v>0.35877938571172646</v>
      </c>
      <c r="F62">
        <v>57</v>
      </c>
      <c r="G62">
        <v>57</v>
      </c>
      <c r="H62" s="5">
        <f t="shared" si="4"/>
        <v>8.4784839875648899E-4</v>
      </c>
      <c r="I62" s="25">
        <f t="shared" si="3"/>
        <v>0.5022981153966295</v>
      </c>
    </row>
    <row r="63" spans="1:9" x14ac:dyDescent="0.2">
      <c r="A63">
        <v>59</v>
      </c>
      <c r="B63">
        <v>177</v>
      </c>
      <c r="C63" s="5">
        <f t="shared" si="1"/>
        <v>3.5232995600851962E-3</v>
      </c>
      <c r="D63" s="25">
        <f t="shared" si="2"/>
        <v>0.36230268527181164</v>
      </c>
      <c r="F63">
        <v>58</v>
      </c>
      <c r="G63">
        <v>464</v>
      </c>
      <c r="H63" s="5">
        <f t="shared" si="4"/>
        <v>6.9017834565440507E-3</v>
      </c>
      <c r="I63" s="25">
        <f t="shared" si="3"/>
        <v>0.50919989885317352</v>
      </c>
    </row>
    <row r="64" spans="1:9" x14ac:dyDescent="0.2">
      <c r="A64">
        <v>60</v>
      </c>
      <c r="B64">
        <v>180</v>
      </c>
      <c r="C64" s="5">
        <f t="shared" si="1"/>
        <v>3.5830165017815556E-3</v>
      </c>
      <c r="D64" s="25">
        <f t="shared" si="2"/>
        <v>0.3658857017735932</v>
      </c>
      <c r="F64">
        <v>59</v>
      </c>
      <c r="G64">
        <v>118</v>
      </c>
      <c r="H64" s="5">
        <f t="shared" si="4"/>
        <v>1.7551949307590474E-3</v>
      </c>
      <c r="I64" s="25">
        <f t="shared" si="3"/>
        <v>0.51095509378393256</v>
      </c>
    </row>
    <row r="65" spans="1:9" x14ac:dyDescent="0.2">
      <c r="A65">
        <v>61</v>
      </c>
      <c r="B65">
        <v>61</v>
      </c>
      <c r="C65" s="5">
        <f t="shared" si="1"/>
        <v>1.2142444811593048E-3</v>
      </c>
      <c r="D65" s="25">
        <f t="shared" si="2"/>
        <v>0.36709994625475251</v>
      </c>
      <c r="F65">
        <v>60</v>
      </c>
      <c r="G65">
        <v>240</v>
      </c>
      <c r="H65" s="5">
        <f t="shared" si="4"/>
        <v>3.5698879947641642E-3</v>
      </c>
      <c r="I65" s="25">
        <f t="shared" si="3"/>
        <v>0.51452498177869677</v>
      </c>
    </row>
    <row r="66" spans="1:9" x14ac:dyDescent="0.2">
      <c r="A66">
        <v>62</v>
      </c>
      <c r="B66">
        <v>434</v>
      </c>
      <c r="C66" s="5">
        <f t="shared" si="1"/>
        <v>8.6390508987399719E-3</v>
      </c>
      <c r="D66" s="25">
        <f t="shared" si="2"/>
        <v>0.37573899715349246</v>
      </c>
      <c r="F66">
        <v>61</v>
      </c>
      <c r="G66">
        <v>61</v>
      </c>
      <c r="H66" s="5">
        <f t="shared" si="4"/>
        <v>9.0734653200255839E-4</v>
      </c>
      <c r="I66" s="25">
        <f t="shared" si="3"/>
        <v>0.51543232831069929</v>
      </c>
    </row>
    <row r="67" spans="1:9" x14ac:dyDescent="0.2">
      <c r="A67">
        <v>63</v>
      </c>
      <c r="B67">
        <v>189</v>
      </c>
      <c r="C67" s="5">
        <f t="shared" si="1"/>
        <v>3.7621673268706333E-3</v>
      </c>
      <c r="D67" s="25">
        <f t="shared" si="2"/>
        <v>0.37950116448036308</v>
      </c>
      <c r="F67">
        <v>62</v>
      </c>
      <c r="G67">
        <v>310</v>
      </c>
      <c r="H67" s="5">
        <f t="shared" si="4"/>
        <v>4.6111053265703791E-3</v>
      </c>
      <c r="I67" s="25">
        <f t="shared" si="3"/>
        <v>0.52004343363726968</v>
      </c>
    </row>
    <row r="68" spans="1:9" x14ac:dyDescent="0.2">
      <c r="A68">
        <v>64</v>
      </c>
      <c r="B68">
        <v>128</v>
      </c>
      <c r="C68" s="5">
        <f t="shared" si="1"/>
        <v>2.5479228457113284E-3</v>
      </c>
      <c r="D68" s="25">
        <f t="shared" si="2"/>
        <v>0.3820490873260744</v>
      </c>
      <c r="F68">
        <v>63</v>
      </c>
      <c r="G68">
        <v>189</v>
      </c>
      <c r="H68" s="5">
        <f t="shared" si="4"/>
        <v>2.8112867958767795E-3</v>
      </c>
      <c r="I68" s="25">
        <f t="shared" si="3"/>
        <v>0.52285472043314651</v>
      </c>
    </row>
    <row r="69" spans="1:9" x14ac:dyDescent="0.2">
      <c r="A69">
        <v>65</v>
      </c>
      <c r="B69">
        <v>260</v>
      </c>
      <c r="C69" s="5">
        <f t="shared" si="1"/>
        <v>5.1754682803511354E-3</v>
      </c>
      <c r="D69" s="25">
        <f t="shared" si="2"/>
        <v>0.38722455560642555</v>
      </c>
      <c r="F69">
        <v>64</v>
      </c>
      <c r="G69">
        <v>192</v>
      </c>
      <c r="H69" s="5">
        <f t="shared" si="4"/>
        <v>2.8559103958113313E-3</v>
      </c>
      <c r="I69" s="25">
        <f t="shared" si="3"/>
        <v>0.52571063082895786</v>
      </c>
    </row>
    <row r="70" spans="1:9" x14ac:dyDescent="0.2">
      <c r="A70">
        <v>66</v>
      </c>
      <c r="B70">
        <v>198</v>
      </c>
      <c r="C70" s="5">
        <f t="shared" si="1"/>
        <v>3.9413181519597114E-3</v>
      </c>
      <c r="D70" s="25">
        <f t="shared" si="2"/>
        <v>0.39116587375838524</v>
      </c>
      <c r="F70">
        <v>65</v>
      </c>
      <c r="G70">
        <v>65</v>
      </c>
      <c r="H70" s="5">
        <f t="shared" ref="H70:H101" si="5">G70/$G$181</f>
        <v>9.6684466524862779E-4</v>
      </c>
      <c r="I70" s="25">
        <f t="shared" si="3"/>
        <v>0.52667747549420652</v>
      </c>
    </row>
    <row r="71" spans="1:9" x14ac:dyDescent="0.2">
      <c r="A71">
        <v>67</v>
      </c>
      <c r="B71">
        <v>67</v>
      </c>
      <c r="C71" s="5">
        <f t="shared" ref="C71:C134" si="6">B71/$B$182</f>
        <v>1.3336783645520234E-3</v>
      </c>
      <c r="D71" s="25">
        <f t="shared" si="2"/>
        <v>0.39249955212293725</v>
      </c>
      <c r="F71">
        <v>66</v>
      </c>
      <c r="G71">
        <v>132</v>
      </c>
      <c r="H71" s="5">
        <f t="shared" si="5"/>
        <v>1.9634383971202903E-3</v>
      </c>
      <c r="I71" s="25">
        <f t="shared" si="3"/>
        <v>0.52864091389132684</v>
      </c>
    </row>
    <row r="72" spans="1:9" x14ac:dyDescent="0.2">
      <c r="A72">
        <v>68</v>
      </c>
      <c r="B72">
        <v>136</v>
      </c>
      <c r="C72" s="5">
        <f t="shared" si="6"/>
        <v>2.7071680235682865E-3</v>
      </c>
      <c r="D72" s="25">
        <f t="shared" ref="D72:D135" si="7">D71+C72</f>
        <v>0.39520672014650554</v>
      </c>
      <c r="F72">
        <v>67</v>
      </c>
      <c r="G72">
        <v>201</v>
      </c>
      <c r="H72" s="5">
        <f t="shared" si="5"/>
        <v>2.9897811956149877E-3</v>
      </c>
      <c r="I72" s="25">
        <f t="shared" ref="I72:I135" si="8">I71+H72</f>
        <v>0.53163069508694183</v>
      </c>
    </row>
    <row r="73" spans="1:9" x14ac:dyDescent="0.2">
      <c r="A73">
        <v>69</v>
      </c>
      <c r="B73">
        <v>207</v>
      </c>
      <c r="C73" s="5">
        <f t="shared" si="6"/>
        <v>4.1204689770487886E-3</v>
      </c>
      <c r="D73" s="25">
        <f t="shared" si="7"/>
        <v>0.3993271891235543</v>
      </c>
      <c r="F73">
        <v>68</v>
      </c>
      <c r="G73">
        <v>136</v>
      </c>
      <c r="H73" s="5">
        <f t="shared" si="5"/>
        <v>2.0229365303663597E-3</v>
      </c>
      <c r="I73" s="25">
        <f t="shared" si="8"/>
        <v>0.53365363161730817</v>
      </c>
    </row>
    <row r="74" spans="1:9" x14ac:dyDescent="0.2">
      <c r="A74">
        <v>70</v>
      </c>
      <c r="B74">
        <v>70</v>
      </c>
      <c r="C74" s="5">
        <f t="shared" si="6"/>
        <v>1.3933953062483827E-3</v>
      </c>
      <c r="D74" s="25">
        <f t="shared" si="7"/>
        <v>0.40072058442980268</v>
      </c>
      <c r="F74">
        <v>69</v>
      </c>
      <c r="G74">
        <v>138</v>
      </c>
      <c r="H74" s="5">
        <f t="shared" si="5"/>
        <v>2.0526855969893944E-3</v>
      </c>
      <c r="I74" s="25">
        <f t="shared" si="8"/>
        <v>0.53570631721429751</v>
      </c>
    </row>
    <row r="75" spans="1:9" x14ac:dyDescent="0.2">
      <c r="A75">
        <v>71</v>
      </c>
      <c r="B75">
        <v>142</v>
      </c>
      <c r="C75" s="5">
        <f t="shared" si="6"/>
        <v>2.8266019069610048E-3</v>
      </c>
      <c r="D75" s="25">
        <f t="shared" si="7"/>
        <v>0.40354718633676367</v>
      </c>
      <c r="F75">
        <v>70</v>
      </c>
      <c r="G75">
        <v>210</v>
      </c>
      <c r="H75" s="5">
        <f t="shared" si="5"/>
        <v>3.1236519954186436E-3</v>
      </c>
      <c r="I75" s="25">
        <f t="shared" si="8"/>
        <v>0.53882996920971615</v>
      </c>
    </row>
    <row r="76" spans="1:9" x14ac:dyDescent="0.2">
      <c r="A76">
        <v>72</v>
      </c>
      <c r="B76">
        <v>144</v>
      </c>
      <c r="C76" s="5">
        <f t="shared" si="6"/>
        <v>2.8664132014252445E-3</v>
      </c>
      <c r="D76" s="25">
        <f t="shared" si="7"/>
        <v>0.4064135995381889</v>
      </c>
      <c r="F76">
        <v>71</v>
      </c>
      <c r="G76">
        <v>142</v>
      </c>
      <c r="H76" s="5">
        <f t="shared" si="5"/>
        <v>2.1121837302354638E-3</v>
      </c>
      <c r="I76" s="25">
        <f t="shared" si="8"/>
        <v>0.54094215293995163</v>
      </c>
    </row>
    <row r="77" spans="1:9" x14ac:dyDescent="0.2">
      <c r="A77">
        <v>73</v>
      </c>
      <c r="B77">
        <v>438</v>
      </c>
      <c r="C77" s="5">
        <f t="shared" si="6"/>
        <v>8.7186734876684522E-3</v>
      </c>
      <c r="D77" s="25">
        <f t="shared" si="7"/>
        <v>0.41513227302585737</v>
      </c>
      <c r="F77">
        <v>72</v>
      </c>
      <c r="G77">
        <v>360</v>
      </c>
      <c r="H77" s="5">
        <f t="shared" si="5"/>
        <v>5.3548319921462462E-3</v>
      </c>
      <c r="I77" s="25">
        <f t="shared" si="8"/>
        <v>0.54629698493209788</v>
      </c>
    </row>
    <row r="78" spans="1:9" x14ac:dyDescent="0.2">
      <c r="A78">
        <v>74</v>
      </c>
      <c r="B78">
        <v>74</v>
      </c>
      <c r="C78" s="5">
        <f t="shared" si="6"/>
        <v>1.4730178951768617E-3</v>
      </c>
      <c r="D78" s="25">
        <f t="shared" si="7"/>
        <v>0.41660529092103421</v>
      </c>
      <c r="F78">
        <v>74</v>
      </c>
      <c r="G78">
        <v>74</v>
      </c>
      <c r="H78" s="5">
        <f t="shared" si="5"/>
        <v>1.1007154650522839E-3</v>
      </c>
      <c r="I78" s="25">
        <f t="shared" si="8"/>
        <v>0.54739770039715019</v>
      </c>
    </row>
    <row r="79" spans="1:9" x14ac:dyDescent="0.2">
      <c r="A79">
        <v>75</v>
      </c>
      <c r="B79">
        <v>300</v>
      </c>
      <c r="C79" s="5">
        <f t="shared" si="6"/>
        <v>5.9716941696359256E-3</v>
      </c>
      <c r="D79" s="25">
        <f t="shared" si="7"/>
        <v>0.42257698509067015</v>
      </c>
      <c r="F79">
        <v>75</v>
      </c>
      <c r="G79">
        <v>300</v>
      </c>
      <c r="H79" s="5">
        <f t="shared" si="5"/>
        <v>4.4623599934552052E-3</v>
      </c>
      <c r="I79" s="25">
        <f t="shared" si="8"/>
        <v>0.55186006039060542</v>
      </c>
    </row>
    <row r="80" spans="1:9" x14ac:dyDescent="0.2">
      <c r="A80">
        <v>76</v>
      </c>
      <c r="B80">
        <v>152</v>
      </c>
      <c r="C80" s="5">
        <f t="shared" si="6"/>
        <v>3.0256583792822025E-3</v>
      </c>
      <c r="D80" s="25">
        <f t="shared" si="7"/>
        <v>0.42560264346995236</v>
      </c>
      <c r="F80">
        <v>76</v>
      </c>
      <c r="G80">
        <v>228</v>
      </c>
      <c r="H80" s="5">
        <f t="shared" si="5"/>
        <v>3.3913935950259559E-3</v>
      </c>
      <c r="I80" s="25">
        <f t="shared" si="8"/>
        <v>0.55525145398563136</v>
      </c>
    </row>
    <row r="81" spans="1:9" x14ac:dyDescent="0.2">
      <c r="A81">
        <v>77</v>
      </c>
      <c r="B81">
        <v>385</v>
      </c>
      <c r="C81" s="5">
        <f t="shared" si="6"/>
        <v>7.6636741843661045E-3</v>
      </c>
      <c r="D81" s="25">
        <f t="shared" si="7"/>
        <v>0.43326631765431844</v>
      </c>
      <c r="F81">
        <v>77</v>
      </c>
      <c r="G81">
        <v>154</v>
      </c>
      <c r="H81" s="5">
        <f t="shared" si="5"/>
        <v>2.290678129973672E-3</v>
      </c>
      <c r="I81" s="25">
        <f t="shared" si="8"/>
        <v>0.55754213211560499</v>
      </c>
    </row>
    <row r="82" spans="1:9" x14ac:dyDescent="0.2">
      <c r="A82">
        <v>78</v>
      </c>
      <c r="B82">
        <v>78</v>
      </c>
      <c r="C82" s="5">
        <f t="shared" si="6"/>
        <v>1.5526404841053408E-3</v>
      </c>
      <c r="D82" s="25">
        <f t="shared" si="7"/>
        <v>0.43481895813842381</v>
      </c>
      <c r="F82">
        <v>78</v>
      </c>
      <c r="G82">
        <v>78</v>
      </c>
      <c r="H82" s="5">
        <f t="shared" si="5"/>
        <v>1.1602135982983534E-3</v>
      </c>
      <c r="I82" s="25">
        <f t="shared" si="8"/>
        <v>0.55870234571390331</v>
      </c>
    </row>
    <row r="83" spans="1:9" x14ac:dyDescent="0.2">
      <c r="A83">
        <v>79</v>
      </c>
      <c r="B83">
        <v>237</v>
      </c>
      <c r="C83" s="5">
        <f t="shared" si="6"/>
        <v>4.7176383940123814E-3</v>
      </c>
      <c r="D83" s="25">
        <f t="shared" si="7"/>
        <v>0.43953659653243621</v>
      </c>
      <c r="F83">
        <v>79</v>
      </c>
      <c r="G83">
        <v>237</v>
      </c>
      <c r="H83" s="5">
        <f t="shared" si="5"/>
        <v>3.5252643948296123E-3</v>
      </c>
      <c r="I83" s="25">
        <f t="shared" si="8"/>
        <v>0.5622276101087329</v>
      </c>
    </row>
    <row r="84" spans="1:9" x14ac:dyDescent="0.2">
      <c r="A84">
        <v>80</v>
      </c>
      <c r="B84">
        <v>80</v>
      </c>
      <c r="C84" s="5">
        <f t="shared" si="6"/>
        <v>1.5924517785695803E-3</v>
      </c>
      <c r="D84" s="25">
        <f t="shared" si="7"/>
        <v>0.4411290483110058</v>
      </c>
      <c r="F84">
        <v>82</v>
      </c>
      <c r="G84">
        <v>246</v>
      </c>
      <c r="H84" s="5">
        <f t="shared" si="5"/>
        <v>3.6591351946332683E-3</v>
      </c>
      <c r="I84" s="25">
        <f t="shared" si="8"/>
        <v>0.56588674530336613</v>
      </c>
    </row>
    <row r="85" spans="1:9" x14ac:dyDescent="0.2">
      <c r="A85">
        <v>83</v>
      </c>
      <c r="B85">
        <v>83</v>
      </c>
      <c r="C85" s="5">
        <f t="shared" si="6"/>
        <v>1.6521687202659394E-3</v>
      </c>
      <c r="D85" s="25">
        <f t="shared" si="7"/>
        <v>0.44278121703127171</v>
      </c>
      <c r="F85">
        <v>83</v>
      </c>
      <c r="G85">
        <v>332</v>
      </c>
      <c r="H85" s="5">
        <f t="shared" si="5"/>
        <v>4.9383450594237604E-3</v>
      </c>
      <c r="I85" s="25">
        <f t="shared" si="8"/>
        <v>0.57082509036278994</v>
      </c>
    </row>
    <row r="86" spans="1:9" x14ac:dyDescent="0.2">
      <c r="A86">
        <v>84</v>
      </c>
      <c r="B86">
        <v>168</v>
      </c>
      <c r="C86" s="5">
        <f t="shared" si="6"/>
        <v>3.3441487349961186E-3</v>
      </c>
      <c r="D86" s="25">
        <f t="shared" si="7"/>
        <v>0.44612536576626782</v>
      </c>
      <c r="F86">
        <v>84</v>
      </c>
      <c r="G86">
        <v>84</v>
      </c>
      <c r="H86" s="5">
        <f t="shared" si="5"/>
        <v>1.2494607981674575E-3</v>
      </c>
      <c r="I86" s="25">
        <f t="shared" si="8"/>
        <v>0.5720745511609574</v>
      </c>
    </row>
    <row r="87" spans="1:9" x14ac:dyDescent="0.2">
      <c r="A87">
        <v>85</v>
      </c>
      <c r="B87">
        <v>170</v>
      </c>
      <c r="C87" s="5">
        <f t="shared" si="6"/>
        <v>3.3839600294603579E-3</v>
      </c>
      <c r="D87" s="25">
        <f t="shared" si="7"/>
        <v>0.44950932579572817</v>
      </c>
      <c r="F87">
        <v>85</v>
      </c>
      <c r="G87">
        <v>170</v>
      </c>
      <c r="H87" s="5">
        <f t="shared" si="5"/>
        <v>2.5286706629579496E-3</v>
      </c>
      <c r="I87" s="25">
        <f t="shared" si="8"/>
        <v>0.57460322182391532</v>
      </c>
    </row>
    <row r="88" spans="1:9" x14ac:dyDescent="0.2">
      <c r="A88">
        <v>86</v>
      </c>
      <c r="B88">
        <v>86</v>
      </c>
      <c r="C88" s="5">
        <f t="shared" si="6"/>
        <v>1.7118856619622988E-3</v>
      </c>
      <c r="D88" s="25">
        <f t="shared" si="7"/>
        <v>0.45122121145769045</v>
      </c>
      <c r="F88">
        <v>86</v>
      </c>
      <c r="G88">
        <v>516</v>
      </c>
      <c r="H88" s="5">
        <f t="shared" si="5"/>
        <v>7.6752591887429529E-3</v>
      </c>
      <c r="I88" s="25">
        <f t="shared" si="8"/>
        <v>0.58227848101265822</v>
      </c>
    </row>
    <row r="89" spans="1:9" x14ac:dyDescent="0.2">
      <c r="A89">
        <v>87</v>
      </c>
      <c r="B89">
        <v>435</v>
      </c>
      <c r="C89" s="5">
        <f t="shared" si="6"/>
        <v>8.6589565459720928E-3</v>
      </c>
      <c r="D89" s="25">
        <f t="shared" si="7"/>
        <v>0.45988016800366255</v>
      </c>
      <c r="F89">
        <v>87</v>
      </c>
      <c r="G89">
        <v>174</v>
      </c>
      <c r="H89" s="5">
        <f t="shared" si="5"/>
        <v>2.588168796204019E-3</v>
      </c>
      <c r="I89" s="25">
        <f t="shared" si="8"/>
        <v>0.58486664980886227</v>
      </c>
    </row>
    <row r="90" spans="1:9" x14ac:dyDescent="0.2">
      <c r="A90">
        <v>88</v>
      </c>
      <c r="B90">
        <v>176</v>
      </c>
      <c r="C90" s="5">
        <f t="shared" si="6"/>
        <v>3.5033939128530766E-3</v>
      </c>
      <c r="D90" s="25">
        <f t="shared" si="7"/>
        <v>0.46338356191651564</v>
      </c>
      <c r="F90">
        <v>88</v>
      </c>
      <c r="G90">
        <v>176</v>
      </c>
      <c r="H90" s="5">
        <f t="shared" si="5"/>
        <v>2.6179178628270537E-3</v>
      </c>
      <c r="I90" s="25">
        <f t="shared" si="8"/>
        <v>0.58748456767168933</v>
      </c>
    </row>
    <row r="91" spans="1:9" x14ac:dyDescent="0.2">
      <c r="A91">
        <v>89</v>
      </c>
      <c r="B91">
        <v>89</v>
      </c>
      <c r="C91" s="5">
        <f t="shared" si="6"/>
        <v>1.7716026036586579E-3</v>
      </c>
      <c r="D91" s="25">
        <f t="shared" si="7"/>
        <v>0.4651551645201743</v>
      </c>
      <c r="F91">
        <v>89</v>
      </c>
      <c r="G91">
        <v>89</v>
      </c>
      <c r="H91" s="5">
        <f t="shared" si="5"/>
        <v>1.3238334647250442E-3</v>
      </c>
      <c r="I91" s="25">
        <f t="shared" si="8"/>
        <v>0.58880840113641442</v>
      </c>
    </row>
    <row r="92" spans="1:9" x14ac:dyDescent="0.2">
      <c r="A92">
        <v>90</v>
      </c>
      <c r="B92">
        <v>270</v>
      </c>
      <c r="C92" s="5">
        <f t="shared" si="6"/>
        <v>5.3745247526723328E-3</v>
      </c>
      <c r="D92" s="25">
        <f t="shared" si="7"/>
        <v>0.47052968927284666</v>
      </c>
      <c r="F92">
        <v>90</v>
      </c>
      <c r="G92">
        <v>180</v>
      </c>
      <c r="H92" s="5">
        <f t="shared" si="5"/>
        <v>2.6774159960731231E-3</v>
      </c>
      <c r="I92" s="25">
        <f t="shared" si="8"/>
        <v>0.59148581713248749</v>
      </c>
    </row>
    <row r="93" spans="1:9" x14ac:dyDescent="0.2">
      <c r="A93">
        <v>93</v>
      </c>
      <c r="B93">
        <v>186</v>
      </c>
      <c r="C93" s="5">
        <f t="shared" si="6"/>
        <v>3.7024503851742739E-3</v>
      </c>
      <c r="D93" s="25">
        <f t="shared" si="7"/>
        <v>0.47423213965802091</v>
      </c>
      <c r="F93">
        <v>91</v>
      </c>
      <c r="G93">
        <v>91</v>
      </c>
      <c r="H93" s="5">
        <f t="shared" si="5"/>
        <v>1.3535825313480789E-3</v>
      </c>
      <c r="I93" s="25">
        <f t="shared" si="8"/>
        <v>0.59283939966383559</v>
      </c>
    </row>
    <row r="94" spans="1:9" x14ac:dyDescent="0.2">
      <c r="A94">
        <v>94</v>
      </c>
      <c r="B94">
        <v>188</v>
      </c>
      <c r="C94" s="5">
        <f t="shared" si="6"/>
        <v>3.7422616796385136E-3</v>
      </c>
      <c r="D94" s="25">
        <f t="shared" si="7"/>
        <v>0.47797440133765945</v>
      </c>
      <c r="F94">
        <v>92</v>
      </c>
      <c r="G94">
        <v>92</v>
      </c>
      <c r="H94" s="5">
        <f t="shared" si="5"/>
        <v>1.3684570646595963E-3</v>
      </c>
      <c r="I94" s="25">
        <f t="shared" si="8"/>
        <v>0.59420785672849519</v>
      </c>
    </row>
    <row r="95" spans="1:9" x14ac:dyDescent="0.2">
      <c r="A95">
        <v>95</v>
      </c>
      <c r="B95">
        <v>285</v>
      </c>
      <c r="C95" s="5">
        <f t="shared" si="6"/>
        <v>5.6731094611541296E-3</v>
      </c>
      <c r="D95" s="25">
        <f t="shared" si="7"/>
        <v>0.48364751079881357</v>
      </c>
      <c r="F95">
        <v>94</v>
      </c>
      <c r="G95">
        <v>94</v>
      </c>
      <c r="H95" s="5">
        <f t="shared" si="5"/>
        <v>1.398206131282631E-3</v>
      </c>
      <c r="I95" s="25">
        <f t="shared" si="8"/>
        <v>0.5956060628597778</v>
      </c>
    </row>
    <row r="96" spans="1:9" x14ac:dyDescent="0.2">
      <c r="A96">
        <v>96</v>
      </c>
      <c r="B96">
        <v>96</v>
      </c>
      <c r="C96" s="5">
        <f t="shared" si="6"/>
        <v>1.9109421342834963E-3</v>
      </c>
      <c r="D96" s="25">
        <f t="shared" si="7"/>
        <v>0.48555845293309707</v>
      </c>
      <c r="F96">
        <v>95</v>
      </c>
      <c r="G96">
        <v>190</v>
      </c>
      <c r="H96" s="5">
        <f t="shared" si="5"/>
        <v>2.8261613291882966E-3</v>
      </c>
      <c r="I96" s="25">
        <f t="shared" si="8"/>
        <v>0.59843222418896613</v>
      </c>
    </row>
    <row r="97" spans="1:9" x14ac:dyDescent="0.2">
      <c r="A97">
        <v>97</v>
      </c>
      <c r="B97">
        <v>388</v>
      </c>
      <c r="C97" s="5">
        <f t="shared" si="6"/>
        <v>7.7233911260624639E-3</v>
      </c>
      <c r="D97" s="25">
        <f t="shared" si="7"/>
        <v>0.49328184405915954</v>
      </c>
      <c r="F97">
        <v>97</v>
      </c>
      <c r="G97">
        <v>97</v>
      </c>
      <c r="H97" s="5">
        <f t="shared" si="5"/>
        <v>1.442829731217183E-3</v>
      </c>
      <c r="I97" s="25">
        <f t="shared" si="8"/>
        <v>0.59987505392018337</v>
      </c>
    </row>
    <row r="98" spans="1:9" x14ac:dyDescent="0.2">
      <c r="A98">
        <v>99</v>
      </c>
      <c r="B98">
        <v>198</v>
      </c>
      <c r="C98" s="5">
        <f t="shared" si="6"/>
        <v>3.9413181519597114E-3</v>
      </c>
      <c r="D98" s="25">
        <f t="shared" si="7"/>
        <v>0.49722316221111923</v>
      </c>
      <c r="F98">
        <v>99</v>
      </c>
      <c r="G98">
        <v>99</v>
      </c>
      <c r="H98" s="5">
        <f t="shared" si="5"/>
        <v>1.4725787978402177E-3</v>
      </c>
      <c r="I98" s="25">
        <f t="shared" si="8"/>
        <v>0.60134763271802361</v>
      </c>
    </row>
    <row r="99" spans="1:9" x14ac:dyDescent="0.2">
      <c r="A99">
        <v>100</v>
      </c>
      <c r="B99">
        <v>100</v>
      </c>
      <c r="C99" s="5">
        <f t="shared" si="6"/>
        <v>1.9905647232119753E-3</v>
      </c>
      <c r="D99" s="25">
        <f t="shared" si="7"/>
        <v>0.49921372693433119</v>
      </c>
      <c r="F99">
        <v>100</v>
      </c>
      <c r="G99">
        <v>100</v>
      </c>
      <c r="H99" s="5">
        <f t="shared" si="5"/>
        <v>1.4874533311517351E-3</v>
      </c>
      <c r="I99" s="25">
        <f t="shared" si="8"/>
        <v>0.60283508604917535</v>
      </c>
    </row>
    <row r="100" spans="1:9" x14ac:dyDescent="0.2">
      <c r="A100">
        <v>101</v>
      </c>
      <c r="B100">
        <v>202</v>
      </c>
      <c r="C100" s="5">
        <f t="shared" si="6"/>
        <v>4.02094074088819E-3</v>
      </c>
      <c r="D100" s="25">
        <f t="shared" si="7"/>
        <v>0.5032346676752194</v>
      </c>
      <c r="F100">
        <v>103</v>
      </c>
      <c r="G100">
        <v>206</v>
      </c>
      <c r="H100" s="5">
        <f t="shared" si="5"/>
        <v>3.0641538621725742E-3</v>
      </c>
      <c r="I100" s="25">
        <f t="shared" si="8"/>
        <v>0.60589923991134798</v>
      </c>
    </row>
    <row r="101" spans="1:9" x14ac:dyDescent="0.2">
      <c r="A101">
        <v>102</v>
      </c>
      <c r="B101">
        <v>102</v>
      </c>
      <c r="C101" s="5">
        <f t="shared" si="6"/>
        <v>2.0303760176762146E-3</v>
      </c>
      <c r="D101" s="25">
        <f t="shared" si="7"/>
        <v>0.5052650436928956</v>
      </c>
      <c r="F101">
        <v>104</v>
      </c>
      <c r="G101">
        <v>208</v>
      </c>
      <c r="H101" s="5">
        <f t="shared" si="5"/>
        <v>3.0939029287956089E-3</v>
      </c>
      <c r="I101" s="25">
        <f t="shared" si="8"/>
        <v>0.60899314284014361</v>
      </c>
    </row>
    <row r="102" spans="1:9" x14ac:dyDescent="0.2">
      <c r="A102">
        <v>103</v>
      </c>
      <c r="B102">
        <v>412</v>
      </c>
      <c r="C102" s="5">
        <f t="shared" si="6"/>
        <v>8.2011266596333388E-3</v>
      </c>
      <c r="D102" s="25">
        <f t="shared" si="7"/>
        <v>0.51346617035252895</v>
      </c>
      <c r="F102">
        <v>107</v>
      </c>
      <c r="G102">
        <v>214</v>
      </c>
      <c r="H102" s="5">
        <f t="shared" ref="H102:H133" si="9">G102/$G$181</f>
        <v>3.183150128664713E-3</v>
      </c>
      <c r="I102" s="25">
        <f t="shared" si="8"/>
        <v>0.61217629296880827</v>
      </c>
    </row>
    <row r="103" spans="1:9" x14ac:dyDescent="0.2">
      <c r="A103">
        <v>104</v>
      </c>
      <c r="B103">
        <v>104</v>
      </c>
      <c r="C103" s="5">
        <f t="shared" si="6"/>
        <v>2.0701873121404544E-3</v>
      </c>
      <c r="D103" s="25">
        <f t="shared" si="7"/>
        <v>0.51553635766466943</v>
      </c>
      <c r="F103">
        <v>109</v>
      </c>
      <c r="G103">
        <v>218</v>
      </c>
      <c r="H103" s="5">
        <f t="shared" si="9"/>
        <v>3.2426482619107824E-3</v>
      </c>
      <c r="I103" s="25">
        <f t="shared" si="8"/>
        <v>0.61541894123071905</v>
      </c>
    </row>
    <row r="104" spans="1:9" x14ac:dyDescent="0.2">
      <c r="A104">
        <v>105</v>
      </c>
      <c r="B104">
        <v>105</v>
      </c>
      <c r="C104" s="5">
        <f t="shared" si="6"/>
        <v>2.090092959372574E-3</v>
      </c>
      <c r="D104" s="25">
        <f t="shared" si="7"/>
        <v>0.517626450624042</v>
      </c>
      <c r="F104">
        <v>111</v>
      </c>
      <c r="G104">
        <v>111</v>
      </c>
      <c r="H104" s="5">
        <f t="shared" si="9"/>
        <v>1.6510731975784259E-3</v>
      </c>
      <c r="I104" s="25">
        <f t="shared" si="8"/>
        <v>0.61707001442829745</v>
      </c>
    </row>
    <row r="105" spans="1:9" x14ac:dyDescent="0.2">
      <c r="A105">
        <v>106</v>
      </c>
      <c r="B105">
        <v>106</v>
      </c>
      <c r="C105" s="5">
        <f t="shared" si="6"/>
        <v>2.1099986066046936E-3</v>
      </c>
      <c r="D105" s="25">
        <f t="shared" si="7"/>
        <v>0.51973644923064666</v>
      </c>
      <c r="F105">
        <v>118</v>
      </c>
      <c r="G105">
        <v>118</v>
      </c>
      <c r="H105" s="5">
        <f t="shared" si="9"/>
        <v>1.7551949307590474E-3</v>
      </c>
      <c r="I105" s="25">
        <f t="shared" si="8"/>
        <v>0.61882520935905649</v>
      </c>
    </row>
    <row r="106" spans="1:9" x14ac:dyDescent="0.2">
      <c r="A106">
        <v>107</v>
      </c>
      <c r="B106">
        <v>321</v>
      </c>
      <c r="C106" s="5">
        <f t="shared" si="6"/>
        <v>6.3897127615104403E-3</v>
      </c>
      <c r="D106" s="25">
        <f t="shared" si="7"/>
        <v>0.52612616199215712</v>
      </c>
      <c r="F106">
        <v>124</v>
      </c>
      <c r="G106">
        <v>248</v>
      </c>
      <c r="H106" s="5">
        <f t="shared" si="9"/>
        <v>3.688884261256303E-3</v>
      </c>
      <c r="I106" s="25">
        <f t="shared" si="8"/>
        <v>0.62251409362031285</v>
      </c>
    </row>
    <row r="107" spans="1:9" x14ac:dyDescent="0.2">
      <c r="A107">
        <v>108</v>
      </c>
      <c r="B107">
        <v>216</v>
      </c>
      <c r="C107" s="5">
        <f t="shared" si="6"/>
        <v>4.2996198021378667E-3</v>
      </c>
      <c r="D107" s="25">
        <f t="shared" si="7"/>
        <v>0.530425781794295</v>
      </c>
      <c r="F107">
        <v>126</v>
      </c>
      <c r="G107">
        <v>126</v>
      </c>
      <c r="H107" s="5">
        <f t="shared" si="9"/>
        <v>1.8741911972511862E-3</v>
      </c>
      <c r="I107" s="25">
        <f t="shared" si="8"/>
        <v>0.62438828481756403</v>
      </c>
    </row>
    <row r="108" spans="1:9" x14ac:dyDescent="0.2">
      <c r="A108">
        <v>109</v>
      </c>
      <c r="B108">
        <v>654</v>
      </c>
      <c r="C108" s="5">
        <f t="shared" si="6"/>
        <v>1.3018293289806318E-2</v>
      </c>
      <c r="D108" s="25">
        <f t="shared" si="7"/>
        <v>0.54344407508410131</v>
      </c>
      <c r="F108">
        <v>130</v>
      </c>
      <c r="G108">
        <v>130</v>
      </c>
      <c r="H108" s="5">
        <f t="shared" si="9"/>
        <v>1.9336893304972556E-3</v>
      </c>
      <c r="I108" s="25">
        <f t="shared" si="8"/>
        <v>0.62632197414806123</v>
      </c>
    </row>
    <row r="109" spans="1:9" x14ac:dyDescent="0.2">
      <c r="A109">
        <v>110</v>
      </c>
      <c r="B109">
        <v>440</v>
      </c>
      <c r="C109" s="5">
        <f t="shared" si="6"/>
        <v>8.7584847821326906E-3</v>
      </c>
      <c r="D109" s="25">
        <f t="shared" si="7"/>
        <v>0.55220255986623401</v>
      </c>
      <c r="F109">
        <v>133</v>
      </c>
      <c r="G109">
        <v>133</v>
      </c>
      <c r="H109" s="5">
        <f t="shared" si="9"/>
        <v>1.9783129304318079E-3</v>
      </c>
      <c r="I109" s="25">
        <f t="shared" si="8"/>
        <v>0.62830028707849306</v>
      </c>
    </row>
    <row r="110" spans="1:9" x14ac:dyDescent="0.2">
      <c r="A110">
        <v>111</v>
      </c>
      <c r="B110">
        <v>333</v>
      </c>
      <c r="C110" s="5">
        <f t="shared" si="6"/>
        <v>6.6285805282958778E-3</v>
      </c>
      <c r="D110" s="25">
        <f t="shared" si="7"/>
        <v>0.55883114039452986</v>
      </c>
      <c r="F110">
        <v>134</v>
      </c>
      <c r="G110">
        <v>134</v>
      </c>
      <c r="H110" s="5">
        <f t="shared" si="9"/>
        <v>1.993187463743325E-3</v>
      </c>
      <c r="I110" s="25">
        <f t="shared" si="8"/>
        <v>0.63029347454223639</v>
      </c>
    </row>
    <row r="111" spans="1:9" x14ac:dyDescent="0.2">
      <c r="A111">
        <v>113</v>
      </c>
      <c r="B111">
        <v>113</v>
      </c>
      <c r="C111" s="5">
        <f t="shared" si="6"/>
        <v>2.249338137229532E-3</v>
      </c>
      <c r="D111" s="25">
        <f t="shared" si="7"/>
        <v>0.56108047853175935</v>
      </c>
      <c r="F111">
        <v>138</v>
      </c>
      <c r="G111">
        <v>138</v>
      </c>
      <c r="H111" s="5">
        <f t="shared" si="9"/>
        <v>2.0526855969893944E-3</v>
      </c>
      <c r="I111" s="25">
        <f t="shared" si="8"/>
        <v>0.63234616013922573</v>
      </c>
    </row>
    <row r="112" spans="1:9" x14ac:dyDescent="0.2">
      <c r="A112">
        <v>114</v>
      </c>
      <c r="B112">
        <v>228</v>
      </c>
      <c r="C112" s="5">
        <f t="shared" si="6"/>
        <v>4.5384875689233033E-3</v>
      </c>
      <c r="D112" s="25">
        <f t="shared" si="7"/>
        <v>0.56561896610068263</v>
      </c>
      <c r="F112">
        <v>140</v>
      </c>
      <c r="G112">
        <v>140</v>
      </c>
      <c r="H112" s="5">
        <f t="shared" si="9"/>
        <v>2.0824346636124291E-3</v>
      </c>
      <c r="I112" s="25">
        <f t="shared" si="8"/>
        <v>0.6344285948028382</v>
      </c>
    </row>
    <row r="113" spans="1:9" x14ac:dyDescent="0.2">
      <c r="A113">
        <v>115</v>
      </c>
      <c r="B113">
        <v>230</v>
      </c>
      <c r="C113" s="5">
        <f t="shared" si="6"/>
        <v>4.5782988633875426E-3</v>
      </c>
      <c r="D113" s="25">
        <f t="shared" si="7"/>
        <v>0.57019726496407019</v>
      </c>
      <c r="F113">
        <v>142</v>
      </c>
      <c r="G113">
        <v>142</v>
      </c>
      <c r="H113" s="5">
        <f t="shared" si="9"/>
        <v>2.1121837302354638E-3</v>
      </c>
      <c r="I113" s="25">
        <f t="shared" si="8"/>
        <v>0.63654077853307367</v>
      </c>
    </row>
    <row r="114" spans="1:9" x14ac:dyDescent="0.2">
      <c r="A114">
        <v>116</v>
      </c>
      <c r="B114">
        <v>348</v>
      </c>
      <c r="C114" s="5">
        <f t="shared" si="6"/>
        <v>6.9271652367776737E-3</v>
      </c>
      <c r="D114" s="25">
        <f t="shared" si="7"/>
        <v>0.57712443020084792</v>
      </c>
      <c r="F114">
        <v>145</v>
      </c>
      <c r="G114">
        <v>145</v>
      </c>
      <c r="H114" s="5">
        <f t="shared" si="9"/>
        <v>2.1568073301700161E-3</v>
      </c>
      <c r="I114" s="25">
        <f t="shared" si="8"/>
        <v>0.63869758586324366</v>
      </c>
    </row>
    <row r="115" spans="1:9" x14ac:dyDescent="0.2">
      <c r="A115">
        <v>117</v>
      </c>
      <c r="B115">
        <v>117</v>
      </c>
      <c r="C115" s="5">
        <f t="shared" si="6"/>
        <v>2.328960726158011E-3</v>
      </c>
      <c r="D115" s="25">
        <f t="shared" si="7"/>
        <v>0.57945339092700587</v>
      </c>
      <c r="F115">
        <v>146</v>
      </c>
      <c r="G115">
        <v>146</v>
      </c>
      <c r="H115" s="5">
        <f t="shared" si="9"/>
        <v>2.1716818634815332E-3</v>
      </c>
      <c r="I115" s="25">
        <f t="shared" si="8"/>
        <v>0.64086926772672514</v>
      </c>
    </row>
    <row r="116" spans="1:9" x14ac:dyDescent="0.2">
      <c r="A116">
        <v>118</v>
      </c>
      <c r="B116">
        <v>118</v>
      </c>
      <c r="C116" s="5">
        <f t="shared" si="6"/>
        <v>2.3488663733901307E-3</v>
      </c>
      <c r="D116" s="25">
        <f t="shared" si="7"/>
        <v>0.58180225730039603</v>
      </c>
      <c r="F116">
        <v>147</v>
      </c>
      <c r="G116">
        <v>294</v>
      </c>
      <c r="H116" s="5">
        <f t="shared" si="9"/>
        <v>4.3731127935861015E-3</v>
      </c>
      <c r="I116" s="25">
        <f t="shared" si="8"/>
        <v>0.64524238052031124</v>
      </c>
    </row>
    <row r="117" spans="1:9" x14ac:dyDescent="0.2">
      <c r="A117">
        <v>120</v>
      </c>
      <c r="B117">
        <v>360</v>
      </c>
      <c r="C117" s="5">
        <f t="shared" si="6"/>
        <v>7.1660330035631112E-3</v>
      </c>
      <c r="D117" s="25">
        <f t="shared" si="7"/>
        <v>0.58896829030395914</v>
      </c>
      <c r="F117">
        <v>151</v>
      </c>
      <c r="G117">
        <v>151</v>
      </c>
      <c r="H117" s="5">
        <f t="shared" si="9"/>
        <v>2.2460545300391202E-3</v>
      </c>
      <c r="I117" s="25">
        <f t="shared" si="8"/>
        <v>0.64748843505035036</v>
      </c>
    </row>
    <row r="118" spans="1:9" x14ac:dyDescent="0.2">
      <c r="A118">
        <v>122</v>
      </c>
      <c r="B118">
        <v>122</v>
      </c>
      <c r="C118" s="5">
        <f t="shared" si="6"/>
        <v>2.4284889623186097E-3</v>
      </c>
      <c r="D118" s="25">
        <f t="shared" si="7"/>
        <v>0.59139677926627776</v>
      </c>
      <c r="F118">
        <v>157</v>
      </c>
      <c r="G118">
        <v>157</v>
      </c>
      <c r="H118" s="5">
        <f t="shared" si="9"/>
        <v>2.3353017299082243E-3</v>
      </c>
      <c r="I118" s="25">
        <f t="shared" si="8"/>
        <v>0.64982373678025862</v>
      </c>
    </row>
    <row r="119" spans="1:9" x14ac:dyDescent="0.2">
      <c r="A119">
        <v>124</v>
      </c>
      <c r="B119">
        <v>124</v>
      </c>
      <c r="C119" s="5">
        <f t="shared" si="6"/>
        <v>2.4683002567828494E-3</v>
      </c>
      <c r="D119" s="25">
        <f t="shared" si="7"/>
        <v>0.59386507952306056</v>
      </c>
      <c r="F119">
        <v>180</v>
      </c>
      <c r="G119">
        <v>180</v>
      </c>
      <c r="H119" s="5">
        <f t="shared" si="9"/>
        <v>2.6774159960731231E-3</v>
      </c>
      <c r="I119" s="25">
        <f t="shared" si="8"/>
        <v>0.65250115277633169</v>
      </c>
    </row>
    <row r="120" spans="1:9" x14ac:dyDescent="0.2">
      <c r="A120">
        <v>126</v>
      </c>
      <c r="B120">
        <v>126</v>
      </c>
      <c r="C120" s="5">
        <f t="shared" si="6"/>
        <v>2.5081115512470887E-3</v>
      </c>
      <c r="D120" s="25">
        <f t="shared" si="7"/>
        <v>0.59637319107430764</v>
      </c>
      <c r="F120">
        <v>184</v>
      </c>
      <c r="G120">
        <v>184</v>
      </c>
      <c r="H120" s="5">
        <f t="shared" si="9"/>
        <v>2.7369141293191925E-3</v>
      </c>
      <c r="I120" s="25">
        <f t="shared" si="8"/>
        <v>0.6552380669056509</v>
      </c>
    </row>
    <row r="121" spans="1:9" x14ac:dyDescent="0.2">
      <c r="A121">
        <v>127</v>
      </c>
      <c r="B121">
        <v>127</v>
      </c>
      <c r="C121" s="5">
        <f t="shared" si="6"/>
        <v>2.5280171984792084E-3</v>
      </c>
      <c r="D121" s="25">
        <f t="shared" si="7"/>
        <v>0.59890120827278681</v>
      </c>
      <c r="F121">
        <v>201</v>
      </c>
      <c r="G121">
        <v>201</v>
      </c>
      <c r="H121" s="5">
        <f t="shared" si="9"/>
        <v>2.9897811956149877E-3</v>
      </c>
      <c r="I121" s="25">
        <f t="shared" si="8"/>
        <v>0.65822784810126589</v>
      </c>
    </row>
    <row r="122" spans="1:9" x14ac:dyDescent="0.2">
      <c r="A122">
        <v>128</v>
      </c>
      <c r="B122">
        <v>128</v>
      </c>
      <c r="C122" s="5">
        <f t="shared" si="6"/>
        <v>2.5479228457113284E-3</v>
      </c>
      <c r="D122" s="25">
        <f t="shared" si="7"/>
        <v>0.60144913111849818</v>
      </c>
      <c r="F122">
        <v>214</v>
      </c>
      <c r="G122">
        <v>214</v>
      </c>
      <c r="H122" s="5">
        <f t="shared" si="9"/>
        <v>3.183150128664713E-3</v>
      </c>
      <c r="I122" s="25">
        <f t="shared" si="8"/>
        <v>0.66141099822993055</v>
      </c>
    </row>
    <row r="123" spans="1:9" x14ac:dyDescent="0.2">
      <c r="A123">
        <v>129</v>
      </c>
      <c r="B123">
        <v>129</v>
      </c>
      <c r="C123" s="5">
        <f t="shared" si="6"/>
        <v>2.5678284929434481E-3</v>
      </c>
      <c r="D123" s="25">
        <f t="shared" si="7"/>
        <v>0.60401695961144164</v>
      </c>
      <c r="F123">
        <v>222</v>
      </c>
      <c r="G123">
        <v>222</v>
      </c>
      <c r="H123" s="5">
        <f t="shared" si="9"/>
        <v>3.3021463951568518E-3</v>
      </c>
      <c r="I123" s="25">
        <f t="shared" si="8"/>
        <v>0.66471314462508735</v>
      </c>
    </row>
    <row r="124" spans="1:9" x14ac:dyDescent="0.2">
      <c r="A124">
        <v>131</v>
      </c>
      <c r="B124">
        <v>131</v>
      </c>
      <c r="C124" s="5">
        <f t="shared" si="6"/>
        <v>2.6076397874076874E-3</v>
      </c>
      <c r="D124" s="25">
        <f t="shared" si="7"/>
        <v>0.60662459939884927</v>
      </c>
      <c r="F124">
        <v>249</v>
      </c>
      <c r="G124">
        <v>249</v>
      </c>
      <c r="H124" s="5">
        <f t="shared" si="9"/>
        <v>3.7037587945678205E-3</v>
      </c>
      <c r="I124" s="25">
        <f t="shared" si="8"/>
        <v>0.66841690341965521</v>
      </c>
    </row>
    <row r="125" spans="1:9" x14ac:dyDescent="0.2">
      <c r="A125">
        <v>132</v>
      </c>
      <c r="B125">
        <v>132</v>
      </c>
      <c r="C125" s="5">
        <f t="shared" si="6"/>
        <v>2.6275454346398074E-3</v>
      </c>
      <c r="D125" s="25">
        <f t="shared" si="7"/>
        <v>0.60925214483348911</v>
      </c>
      <c r="F125">
        <v>302</v>
      </c>
      <c r="G125">
        <v>302</v>
      </c>
      <c r="H125" s="5">
        <f t="shared" si="9"/>
        <v>4.4921090600782403E-3</v>
      </c>
      <c r="I125" s="25">
        <f t="shared" si="8"/>
        <v>0.67290901247973345</v>
      </c>
    </row>
    <row r="126" spans="1:9" x14ac:dyDescent="0.2">
      <c r="A126">
        <v>133</v>
      </c>
      <c r="B126">
        <v>133</v>
      </c>
      <c r="C126" s="5">
        <f t="shared" si="6"/>
        <v>2.6474510818719271E-3</v>
      </c>
      <c r="D126" s="25">
        <f t="shared" si="7"/>
        <v>0.61189959591536103</v>
      </c>
      <c r="F126">
        <v>333</v>
      </c>
      <c r="G126">
        <v>333</v>
      </c>
      <c r="H126" s="5">
        <f t="shared" si="9"/>
        <v>4.9532195927352776E-3</v>
      </c>
      <c r="I126" s="25">
        <f t="shared" si="8"/>
        <v>0.67786223207246876</v>
      </c>
    </row>
    <row r="127" spans="1:9" x14ac:dyDescent="0.2">
      <c r="A127">
        <v>134</v>
      </c>
      <c r="B127">
        <v>134</v>
      </c>
      <c r="C127" s="5">
        <f t="shared" si="6"/>
        <v>2.6673567291040467E-3</v>
      </c>
      <c r="D127" s="25">
        <f t="shared" si="7"/>
        <v>0.61456695264446504</v>
      </c>
      <c r="F127">
        <v>335</v>
      </c>
      <c r="G127">
        <v>335</v>
      </c>
      <c r="H127" s="5">
        <f t="shared" si="9"/>
        <v>4.9829686593583127E-3</v>
      </c>
      <c r="I127" s="25">
        <f t="shared" si="8"/>
        <v>0.68284520073182708</v>
      </c>
    </row>
    <row r="128" spans="1:9" x14ac:dyDescent="0.2">
      <c r="A128">
        <v>135</v>
      </c>
      <c r="B128">
        <v>540</v>
      </c>
      <c r="C128" s="5">
        <f t="shared" si="6"/>
        <v>1.0749049505344666E-2</v>
      </c>
      <c r="D128" s="25">
        <f t="shared" si="7"/>
        <v>0.62531600214980965</v>
      </c>
      <c r="F128">
        <v>338</v>
      </c>
      <c r="G128">
        <v>338</v>
      </c>
      <c r="H128" s="5">
        <f t="shared" si="9"/>
        <v>5.027592259292865E-3</v>
      </c>
      <c r="I128" s="25">
        <f t="shared" si="8"/>
        <v>0.68787279299111992</v>
      </c>
    </row>
    <row r="129" spans="1:9" x14ac:dyDescent="0.2">
      <c r="A129">
        <v>138</v>
      </c>
      <c r="B129">
        <v>276</v>
      </c>
      <c r="C129" s="5">
        <f t="shared" si="6"/>
        <v>5.4939586360650515E-3</v>
      </c>
      <c r="D129" s="25">
        <f t="shared" si="7"/>
        <v>0.6308099607858747</v>
      </c>
      <c r="F129">
        <v>347</v>
      </c>
      <c r="G129">
        <v>347</v>
      </c>
      <c r="H129" s="5">
        <f t="shared" si="9"/>
        <v>5.1614630590965209E-3</v>
      </c>
      <c r="I129" s="25">
        <f t="shared" si="8"/>
        <v>0.6930342560502164</v>
      </c>
    </row>
    <row r="130" spans="1:9" x14ac:dyDescent="0.2">
      <c r="A130">
        <v>141</v>
      </c>
      <c r="B130">
        <v>282</v>
      </c>
      <c r="C130" s="5">
        <f t="shared" si="6"/>
        <v>5.6133925194577702E-3</v>
      </c>
      <c r="D130" s="25">
        <f t="shared" si="7"/>
        <v>0.63642335330533251</v>
      </c>
      <c r="F130">
        <v>389</v>
      </c>
      <c r="G130">
        <v>389</v>
      </c>
      <c r="H130" s="5">
        <f t="shared" si="9"/>
        <v>5.7861934581802492E-3</v>
      </c>
      <c r="I130" s="25">
        <f t="shared" si="8"/>
        <v>0.69882044950839661</v>
      </c>
    </row>
    <row r="131" spans="1:9" x14ac:dyDescent="0.2">
      <c r="A131">
        <v>143</v>
      </c>
      <c r="B131">
        <v>143</v>
      </c>
      <c r="C131" s="5">
        <f t="shared" si="6"/>
        <v>2.8465075541931244E-3</v>
      </c>
      <c r="D131" s="25">
        <f t="shared" si="7"/>
        <v>0.63926986085952564</v>
      </c>
      <c r="F131">
        <v>557</v>
      </c>
      <c r="G131">
        <v>557</v>
      </c>
      <c r="H131" s="5">
        <f t="shared" si="9"/>
        <v>8.2851150545151641E-3</v>
      </c>
      <c r="I131" s="25">
        <f t="shared" si="8"/>
        <v>0.70710556456291174</v>
      </c>
    </row>
    <row r="132" spans="1:9" x14ac:dyDescent="0.2">
      <c r="A132">
        <v>145</v>
      </c>
      <c r="B132">
        <v>435</v>
      </c>
      <c r="C132" s="5">
        <f t="shared" si="6"/>
        <v>8.6589565459720928E-3</v>
      </c>
      <c r="D132" s="25">
        <f t="shared" si="7"/>
        <v>0.64792881740549768</v>
      </c>
      <c r="F132">
        <v>574</v>
      </c>
      <c r="G132">
        <v>574</v>
      </c>
      <c r="H132" s="5">
        <f t="shared" si="9"/>
        <v>8.5379821208109597E-3</v>
      </c>
      <c r="I132" s="25">
        <f t="shared" si="8"/>
        <v>0.71564354668372265</v>
      </c>
    </row>
    <row r="133" spans="1:9" x14ac:dyDescent="0.2">
      <c r="A133">
        <v>146</v>
      </c>
      <c r="B133">
        <v>146</v>
      </c>
      <c r="C133" s="5">
        <f t="shared" si="6"/>
        <v>2.9062244958894838E-3</v>
      </c>
      <c r="D133" s="25">
        <f t="shared" si="7"/>
        <v>0.65083504190138719</v>
      </c>
      <c r="F133">
        <v>814</v>
      </c>
      <c r="G133">
        <v>814</v>
      </c>
      <c r="H133" s="5">
        <f t="shared" si="9"/>
        <v>1.2107870115575124E-2</v>
      </c>
      <c r="I133" s="25">
        <f t="shared" si="8"/>
        <v>0.72775141679929778</v>
      </c>
    </row>
    <row r="134" spans="1:9" x14ac:dyDescent="0.2">
      <c r="A134">
        <v>147</v>
      </c>
      <c r="B134">
        <v>294</v>
      </c>
      <c r="C134" s="5">
        <f t="shared" si="6"/>
        <v>5.8522602862432068E-3</v>
      </c>
      <c r="D134" s="25">
        <f t="shared" si="7"/>
        <v>0.65668730218763038</v>
      </c>
      <c r="F134">
        <v>1311</v>
      </c>
      <c r="G134" s="2">
        <v>1311</v>
      </c>
      <c r="H134" s="5">
        <f t="shared" ref="H134:H165" si="10">G134/$G$181</f>
        <v>1.9500513171399246E-2</v>
      </c>
      <c r="I134" s="25">
        <f t="shared" si="8"/>
        <v>0.747251929970697</v>
      </c>
    </row>
    <row r="135" spans="1:9" x14ac:dyDescent="0.2">
      <c r="A135">
        <v>149</v>
      </c>
      <c r="B135">
        <v>149</v>
      </c>
      <c r="C135" s="5">
        <f t="shared" ref="C135:C181" si="11">B135/$B$182</f>
        <v>2.9659414375858431E-3</v>
      </c>
      <c r="D135" s="25">
        <f t="shared" si="7"/>
        <v>0.65965324362521627</v>
      </c>
      <c r="F135">
        <v>150</v>
      </c>
      <c r="G135" s="10">
        <v>143</v>
      </c>
      <c r="H135" s="5">
        <f t="shared" ref="H135:H136" si="12">G135/$G$181</f>
        <v>2.1270582635469814E-3</v>
      </c>
      <c r="I135" s="25">
        <f t="shared" si="8"/>
        <v>0.74937898823424398</v>
      </c>
    </row>
    <row r="136" spans="1:9" x14ac:dyDescent="0.2">
      <c r="A136">
        <v>150</v>
      </c>
      <c r="B136">
        <v>150</v>
      </c>
      <c r="C136" s="5">
        <f t="shared" si="11"/>
        <v>2.9858470848179628E-3</v>
      </c>
      <c r="D136" s="25">
        <f t="shared" ref="D136:D181" si="13">D135+C136</f>
        <v>0.66263909071003424</v>
      </c>
      <c r="F136">
        <v>152</v>
      </c>
      <c r="G136" s="10">
        <v>149</v>
      </c>
      <c r="H136" s="5">
        <f t="shared" si="12"/>
        <v>2.2163054634160855E-3</v>
      </c>
      <c r="I136" s="25">
        <f t="shared" ref="I136:I180" si="14">I135+H136</f>
        <v>0.75159529369766009</v>
      </c>
    </row>
    <row r="137" spans="1:9" x14ac:dyDescent="0.2">
      <c r="A137">
        <v>152</v>
      </c>
      <c r="B137">
        <v>152</v>
      </c>
      <c r="C137" s="5">
        <f t="shared" si="11"/>
        <v>3.0256583792822025E-3</v>
      </c>
      <c r="D137" s="25">
        <f t="shared" si="13"/>
        <v>0.66566474908931639</v>
      </c>
      <c r="F137">
        <v>153</v>
      </c>
      <c r="G137" s="10">
        <v>305</v>
      </c>
      <c r="H137" s="5">
        <f t="shared" ref="H137:H159" si="15">G137/$G$181</f>
        <v>4.5367326600127917E-3</v>
      </c>
      <c r="I137" s="25">
        <f t="shared" si="14"/>
        <v>0.75613202635767285</v>
      </c>
    </row>
    <row r="138" spans="1:9" x14ac:dyDescent="0.2">
      <c r="A138">
        <v>153</v>
      </c>
      <c r="B138">
        <v>306</v>
      </c>
      <c r="C138" s="5">
        <f t="shared" si="11"/>
        <v>6.0911280530286443E-3</v>
      </c>
      <c r="D138" s="25">
        <f t="shared" si="13"/>
        <v>0.67175587714234508</v>
      </c>
      <c r="F138">
        <v>154</v>
      </c>
      <c r="G138" s="10">
        <v>457</v>
      </c>
      <c r="H138" s="5">
        <f t="shared" si="15"/>
        <v>6.7976617233634299E-3</v>
      </c>
      <c r="I138" s="25">
        <f t="shared" si="14"/>
        <v>0.76292968808103623</v>
      </c>
    </row>
    <row r="139" spans="1:9" x14ac:dyDescent="0.2">
      <c r="A139">
        <v>154</v>
      </c>
      <c r="B139">
        <v>462</v>
      </c>
      <c r="C139" s="5">
        <f t="shared" si="11"/>
        <v>9.1964090212393254E-3</v>
      </c>
      <c r="D139" s="25">
        <f t="shared" si="13"/>
        <v>0.68095228616358439</v>
      </c>
      <c r="F139">
        <v>156</v>
      </c>
      <c r="G139" s="10">
        <v>154</v>
      </c>
      <c r="H139" s="5">
        <f t="shared" si="15"/>
        <v>2.290678129973672E-3</v>
      </c>
      <c r="I139" s="25">
        <f t="shared" si="14"/>
        <v>0.76522036621100986</v>
      </c>
    </row>
    <row r="140" spans="1:9" x14ac:dyDescent="0.2">
      <c r="A140">
        <v>156</v>
      </c>
      <c r="B140">
        <v>156</v>
      </c>
      <c r="C140" s="5">
        <f t="shared" si="11"/>
        <v>3.1052809682106815E-3</v>
      </c>
      <c r="D140" s="25">
        <f t="shared" si="13"/>
        <v>0.68405756713179511</v>
      </c>
      <c r="F140">
        <v>157</v>
      </c>
      <c r="G140" s="10">
        <v>311</v>
      </c>
      <c r="H140" s="5">
        <f t="shared" si="15"/>
        <v>4.6259798598818963E-3</v>
      </c>
      <c r="I140" s="25">
        <f t="shared" si="14"/>
        <v>0.76984634607089175</v>
      </c>
    </row>
    <row r="141" spans="1:9" x14ac:dyDescent="0.2">
      <c r="A141">
        <v>157</v>
      </c>
      <c r="B141">
        <v>314</v>
      </c>
      <c r="C141" s="5">
        <f t="shared" si="11"/>
        <v>6.2503732308856023E-3</v>
      </c>
      <c r="D141" s="25">
        <f t="shared" si="13"/>
        <v>0.69030794036268073</v>
      </c>
      <c r="F141">
        <v>158</v>
      </c>
      <c r="G141" s="10">
        <v>629</v>
      </c>
      <c r="H141" s="5">
        <f t="shared" si="15"/>
        <v>9.3560814529444133E-3</v>
      </c>
      <c r="I141" s="25">
        <f t="shared" si="14"/>
        <v>0.77920242752383617</v>
      </c>
    </row>
    <row r="142" spans="1:9" x14ac:dyDescent="0.2">
      <c r="A142">
        <v>158</v>
      </c>
      <c r="B142">
        <v>632</v>
      </c>
      <c r="C142" s="5">
        <f t="shared" si="11"/>
        <v>1.2580369050699683E-2</v>
      </c>
      <c r="D142" s="25">
        <f t="shared" si="13"/>
        <v>0.70288830941338043</v>
      </c>
      <c r="F142">
        <v>159</v>
      </c>
      <c r="G142" s="10">
        <v>789</v>
      </c>
      <c r="H142" s="5">
        <f t="shared" si="15"/>
        <v>1.1736006782787189E-2</v>
      </c>
      <c r="I142" s="25">
        <f t="shared" si="14"/>
        <v>0.79093843430662336</v>
      </c>
    </row>
    <row r="143" spans="1:9" x14ac:dyDescent="0.2">
      <c r="A143">
        <v>159</v>
      </c>
      <c r="B143">
        <v>795</v>
      </c>
      <c r="C143" s="5">
        <f t="shared" si="11"/>
        <v>1.5824989549535203E-2</v>
      </c>
      <c r="D143" s="25">
        <f t="shared" si="13"/>
        <v>0.71871329896291558</v>
      </c>
      <c r="F143">
        <v>160</v>
      </c>
      <c r="G143" s="10">
        <v>160</v>
      </c>
      <c r="H143" s="5">
        <f t="shared" si="15"/>
        <v>2.3799253298427761E-3</v>
      </c>
      <c r="I143" s="25">
        <f t="shared" si="14"/>
        <v>0.79331835963646613</v>
      </c>
    </row>
    <row r="144" spans="1:9" x14ac:dyDescent="0.2">
      <c r="A144">
        <v>160</v>
      </c>
      <c r="B144">
        <v>160</v>
      </c>
      <c r="C144" s="5">
        <f t="shared" si="11"/>
        <v>3.1849035571391605E-3</v>
      </c>
      <c r="D144" s="25">
        <f t="shared" si="13"/>
        <v>0.72189820252005477</v>
      </c>
      <c r="F144">
        <v>161</v>
      </c>
      <c r="G144" s="10">
        <v>161</v>
      </c>
      <c r="H144" s="5">
        <f t="shared" si="15"/>
        <v>2.3947998631542937E-3</v>
      </c>
      <c r="I144" s="25">
        <f t="shared" si="14"/>
        <v>0.7957131594996204</v>
      </c>
    </row>
    <row r="145" spans="1:9" x14ac:dyDescent="0.2">
      <c r="A145">
        <v>161</v>
      </c>
      <c r="B145">
        <v>161</v>
      </c>
      <c r="C145" s="5">
        <f t="shared" si="11"/>
        <v>3.2048092043712802E-3</v>
      </c>
      <c r="D145" s="25">
        <f t="shared" si="13"/>
        <v>0.72510301172442604</v>
      </c>
      <c r="F145">
        <v>162</v>
      </c>
      <c r="G145" s="10">
        <v>162</v>
      </c>
      <c r="H145" s="5">
        <f t="shared" si="15"/>
        <v>2.4096743964658108E-3</v>
      </c>
      <c r="I145" s="25">
        <f t="shared" si="14"/>
        <v>0.79812283389608618</v>
      </c>
    </row>
    <row r="146" spans="1:9" x14ac:dyDescent="0.2">
      <c r="A146">
        <v>162</v>
      </c>
      <c r="B146">
        <v>162</v>
      </c>
      <c r="C146" s="5">
        <f t="shared" si="11"/>
        <v>3.2247148516033998E-3</v>
      </c>
      <c r="D146" s="25">
        <f t="shared" si="13"/>
        <v>0.7283277265760294</v>
      </c>
      <c r="F146">
        <v>164</v>
      </c>
      <c r="G146" s="10">
        <v>164</v>
      </c>
      <c r="H146" s="5">
        <f t="shared" si="15"/>
        <v>2.4394234630888455E-3</v>
      </c>
      <c r="I146" s="25">
        <f t="shared" si="14"/>
        <v>0.80056225735917508</v>
      </c>
    </row>
    <row r="147" spans="1:9" x14ac:dyDescent="0.2">
      <c r="A147">
        <v>164</v>
      </c>
      <c r="B147">
        <v>164</v>
      </c>
      <c r="C147" s="5">
        <f t="shared" si="11"/>
        <v>3.2645261460676396E-3</v>
      </c>
      <c r="D147" s="25">
        <f t="shared" si="13"/>
        <v>0.73159225272209705</v>
      </c>
      <c r="F147">
        <v>172</v>
      </c>
      <c r="G147" s="10">
        <v>168</v>
      </c>
      <c r="H147" s="5">
        <f t="shared" si="15"/>
        <v>2.4989215963349149E-3</v>
      </c>
      <c r="I147" s="25">
        <f t="shared" si="14"/>
        <v>0.80306117895550999</v>
      </c>
    </row>
    <row r="148" spans="1:9" x14ac:dyDescent="0.2">
      <c r="A148">
        <v>172</v>
      </c>
      <c r="B148">
        <v>172</v>
      </c>
      <c r="C148" s="5">
        <f t="shared" si="11"/>
        <v>3.4237713239245976E-3</v>
      </c>
      <c r="D148" s="25">
        <f t="shared" si="13"/>
        <v>0.73501602404602162</v>
      </c>
      <c r="F148">
        <v>174</v>
      </c>
      <c r="G148" s="10">
        <v>174</v>
      </c>
      <c r="H148" s="5">
        <f t="shared" si="15"/>
        <v>2.588168796204019E-3</v>
      </c>
      <c r="I148" s="25">
        <f t="shared" si="14"/>
        <v>0.80564934775171404</v>
      </c>
    </row>
    <row r="149" spans="1:9" x14ac:dyDescent="0.2">
      <c r="A149">
        <v>174</v>
      </c>
      <c r="B149">
        <v>174</v>
      </c>
      <c r="C149" s="5">
        <f t="shared" si="11"/>
        <v>3.4635826183888369E-3</v>
      </c>
      <c r="D149" s="25">
        <f t="shared" si="13"/>
        <v>0.73847960666441048</v>
      </c>
      <c r="F149">
        <v>175</v>
      </c>
      <c r="G149" s="10">
        <v>347</v>
      </c>
      <c r="H149" s="5">
        <f t="shared" si="15"/>
        <v>5.1614630590965209E-3</v>
      </c>
      <c r="I149" s="25">
        <f t="shared" si="14"/>
        <v>0.81081081081081052</v>
      </c>
    </row>
    <row r="150" spans="1:9" x14ac:dyDescent="0.2">
      <c r="A150">
        <v>175</v>
      </c>
      <c r="B150">
        <v>350</v>
      </c>
      <c r="C150" s="5">
        <f t="shared" si="11"/>
        <v>6.966976531241913E-3</v>
      </c>
      <c r="D150" s="25">
        <f t="shared" si="13"/>
        <v>0.74544658319565238</v>
      </c>
      <c r="F150">
        <v>180</v>
      </c>
      <c r="G150" s="10">
        <v>356</v>
      </c>
      <c r="H150" s="5">
        <f t="shared" si="15"/>
        <v>5.2953338589001768E-3</v>
      </c>
      <c r="I150" s="25">
        <f t="shared" si="14"/>
        <v>0.81610614466971065</v>
      </c>
    </row>
    <row r="151" spans="1:9" x14ac:dyDescent="0.2">
      <c r="A151">
        <v>180</v>
      </c>
      <c r="B151">
        <v>360</v>
      </c>
      <c r="C151" s="5">
        <f t="shared" si="11"/>
        <v>7.1660330035631112E-3</v>
      </c>
      <c r="D151" s="25">
        <f t="shared" si="13"/>
        <v>0.75261261619921549</v>
      </c>
      <c r="F151">
        <v>181</v>
      </c>
      <c r="G151" s="10">
        <v>181</v>
      </c>
      <c r="H151" s="5">
        <f t="shared" si="15"/>
        <v>2.6922905293846407E-3</v>
      </c>
      <c r="I151" s="25">
        <f t="shared" si="14"/>
        <v>0.81879843519909534</v>
      </c>
    </row>
    <row r="152" spans="1:9" x14ac:dyDescent="0.2">
      <c r="A152">
        <v>181</v>
      </c>
      <c r="B152">
        <v>181</v>
      </c>
      <c r="C152" s="5">
        <f t="shared" si="11"/>
        <v>3.6029221490136753E-3</v>
      </c>
      <c r="D152" s="25">
        <f t="shared" si="13"/>
        <v>0.75621553834822919</v>
      </c>
      <c r="F152">
        <v>182</v>
      </c>
      <c r="G152" s="10">
        <v>181</v>
      </c>
      <c r="H152" s="5">
        <f t="shared" si="15"/>
        <v>2.6922905293846407E-3</v>
      </c>
      <c r="I152" s="25">
        <f t="shared" si="14"/>
        <v>0.82149072572848003</v>
      </c>
    </row>
    <row r="153" spans="1:9" x14ac:dyDescent="0.2">
      <c r="A153">
        <v>182</v>
      </c>
      <c r="B153">
        <v>182</v>
      </c>
      <c r="C153" s="5">
        <f t="shared" si="11"/>
        <v>3.6228277962457949E-3</v>
      </c>
      <c r="D153" s="25">
        <f t="shared" si="13"/>
        <v>0.75983836614447497</v>
      </c>
      <c r="F153">
        <v>183</v>
      </c>
      <c r="G153" s="10">
        <v>182</v>
      </c>
      <c r="H153" s="5">
        <f t="shared" si="15"/>
        <v>2.7071650626961578E-3</v>
      </c>
      <c r="I153" s="25">
        <f t="shared" si="14"/>
        <v>0.82419789079117622</v>
      </c>
    </row>
    <row r="154" spans="1:9" x14ac:dyDescent="0.2">
      <c r="A154">
        <v>183</v>
      </c>
      <c r="B154">
        <v>183</v>
      </c>
      <c r="C154" s="5">
        <f t="shared" si="11"/>
        <v>3.6427334434779145E-3</v>
      </c>
      <c r="D154" s="25">
        <f t="shared" si="13"/>
        <v>0.76348109958795285</v>
      </c>
      <c r="F154">
        <v>184</v>
      </c>
      <c r="G154" s="10">
        <v>183</v>
      </c>
      <c r="H154" s="5">
        <f t="shared" si="15"/>
        <v>2.7220395960076754E-3</v>
      </c>
      <c r="I154" s="25">
        <f t="shared" si="14"/>
        <v>0.82691993038718392</v>
      </c>
    </row>
    <row r="155" spans="1:9" x14ac:dyDescent="0.2">
      <c r="A155">
        <v>184</v>
      </c>
      <c r="B155">
        <v>184</v>
      </c>
      <c r="C155" s="5">
        <f t="shared" si="11"/>
        <v>3.6626390907100346E-3</v>
      </c>
      <c r="D155" s="25">
        <f t="shared" si="13"/>
        <v>0.76714373867866292</v>
      </c>
      <c r="F155">
        <v>200</v>
      </c>
      <c r="G155" s="10">
        <v>200</v>
      </c>
      <c r="H155" s="5">
        <f t="shared" si="15"/>
        <v>2.9749066623034701E-3</v>
      </c>
      <c r="I155" s="25">
        <f t="shared" si="14"/>
        <v>0.82989483704948741</v>
      </c>
    </row>
    <row r="156" spans="1:9" x14ac:dyDescent="0.2">
      <c r="A156">
        <v>200</v>
      </c>
      <c r="B156">
        <v>200</v>
      </c>
      <c r="C156" s="5">
        <f t="shared" si="11"/>
        <v>3.9811294464239507E-3</v>
      </c>
      <c r="D156" s="25">
        <f t="shared" si="13"/>
        <v>0.77112486812508685</v>
      </c>
      <c r="F156">
        <v>201</v>
      </c>
      <c r="G156" s="10">
        <v>402</v>
      </c>
      <c r="H156" s="5">
        <f t="shared" si="15"/>
        <v>5.9795623912299754E-3</v>
      </c>
      <c r="I156" s="25">
        <f t="shared" si="14"/>
        <v>0.8358743994407174</v>
      </c>
    </row>
    <row r="157" spans="1:9" x14ac:dyDescent="0.2">
      <c r="A157">
        <v>201</v>
      </c>
      <c r="B157">
        <v>402</v>
      </c>
      <c r="C157" s="5">
        <f t="shared" si="11"/>
        <v>8.0020701873121398E-3</v>
      </c>
      <c r="D157" s="25">
        <f t="shared" si="13"/>
        <v>0.77912693831239899</v>
      </c>
      <c r="F157">
        <v>204</v>
      </c>
      <c r="G157" s="10">
        <v>204</v>
      </c>
      <c r="H157" s="5">
        <f t="shared" si="15"/>
        <v>3.0344047955495395E-3</v>
      </c>
      <c r="I157" s="25">
        <f t="shared" si="14"/>
        <v>0.8389088042362669</v>
      </c>
    </row>
    <row r="158" spans="1:9" x14ac:dyDescent="0.2">
      <c r="A158">
        <v>204</v>
      </c>
      <c r="B158">
        <v>204</v>
      </c>
      <c r="C158" s="5">
        <f t="shared" si="11"/>
        <v>4.0607520353524293E-3</v>
      </c>
      <c r="D158" s="25">
        <f t="shared" si="13"/>
        <v>0.78318769034775138</v>
      </c>
      <c r="F158">
        <v>209</v>
      </c>
      <c r="G158" s="10">
        <v>209</v>
      </c>
      <c r="H158" s="5">
        <f t="shared" si="15"/>
        <v>3.1087774621071265E-3</v>
      </c>
      <c r="I158" s="25">
        <f t="shared" si="14"/>
        <v>0.84201758169837404</v>
      </c>
    </row>
    <row r="159" spans="1:9" x14ac:dyDescent="0.2">
      <c r="A159">
        <v>209</v>
      </c>
      <c r="B159">
        <v>209</v>
      </c>
      <c r="C159" s="5">
        <f t="shared" si="11"/>
        <v>4.1602802715130279E-3</v>
      </c>
      <c r="D159" s="25">
        <f t="shared" si="13"/>
        <v>0.78734797061926443</v>
      </c>
      <c r="F159">
        <v>214</v>
      </c>
      <c r="G159" s="10">
        <v>214</v>
      </c>
      <c r="H159" s="5">
        <f t="shared" si="15"/>
        <v>3.183150128664713E-3</v>
      </c>
      <c r="I159" s="25">
        <f t="shared" si="14"/>
        <v>0.8452007318270387</v>
      </c>
    </row>
    <row r="160" spans="1:9" x14ac:dyDescent="0.2">
      <c r="A160">
        <v>214</v>
      </c>
      <c r="B160">
        <v>214</v>
      </c>
      <c r="C160" s="5">
        <f t="shared" si="11"/>
        <v>4.2598085076736274E-3</v>
      </c>
      <c r="D160" s="25">
        <f t="shared" si="13"/>
        <v>0.79160777912693803</v>
      </c>
      <c r="F160">
        <v>222</v>
      </c>
      <c r="G160" s="10">
        <v>222</v>
      </c>
      <c r="H160" s="5">
        <f t="shared" ref="H160:H180" si="16">G160/$G$181</f>
        <v>3.3021463951568518E-3</v>
      </c>
      <c r="I160" s="25">
        <f t="shared" si="14"/>
        <v>0.8485028782221955</v>
      </c>
    </row>
    <row r="161" spans="1:9" x14ac:dyDescent="0.2">
      <c r="A161">
        <v>222</v>
      </c>
      <c r="B161">
        <v>222</v>
      </c>
      <c r="C161" s="5">
        <f t="shared" si="11"/>
        <v>4.4190536855305846E-3</v>
      </c>
      <c r="D161" s="25">
        <f t="shared" si="13"/>
        <v>0.79602683281246867</v>
      </c>
      <c r="F161">
        <v>225</v>
      </c>
      <c r="G161" s="10">
        <v>224</v>
      </c>
      <c r="H161" s="5">
        <f t="shared" si="16"/>
        <v>3.3318954617798865E-3</v>
      </c>
      <c r="I161" s="25">
        <f t="shared" si="14"/>
        <v>0.85183477368397542</v>
      </c>
    </row>
    <row r="162" spans="1:9" x14ac:dyDescent="0.2">
      <c r="A162">
        <v>225</v>
      </c>
      <c r="B162">
        <v>225</v>
      </c>
      <c r="C162" s="5">
        <f t="shared" si="11"/>
        <v>4.478770627226944E-3</v>
      </c>
      <c r="D162" s="25">
        <f t="shared" si="13"/>
        <v>0.80050560343969557</v>
      </c>
      <c r="F162">
        <v>233</v>
      </c>
      <c r="G162" s="10">
        <v>233</v>
      </c>
      <c r="H162" s="5">
        <f t="shared" si="16"/>
        <v>3.4657662615835429E-3</v>
      </c>
      <c r="I162" s="25">
        <f t="shared" si="14"/>
        <v>0.85530053994555899</v>
      </c>
    </row>
    <row r="163" spans="1:9" x14ac:dyDescent="0.2">
      <c r="A163">
        <v>233</v>
      </c>
      <c r="B163">
        <v>233</v>
      </c>
      <c r="C163" s="5">
        <f t="shared" si="11"/>
        <v>4.638015805083902E-3</v>
      </c>
      <c r="D163" s="25">
        <f t="shared" si="13"/>
        <v>0.80514361924477951</v>
      </c>
      <c r="F163">
        <v>237</v>
      </c>
      <c r="G163" s="10">
        <v>474</v>
      </c>
      <c r="H163" s="5">
        <f t="shared" si="16"/>
        <v>7.0505287896592246E-3</v>
      </c>
      <c r="I163" s="25">
        <f t="shared" si="14"/>
        <v>0.86235106873521816</v>
      </c>
    </row>
    <row r="164" spans="1:9" x14ac:dyDescent="0.2">
      <c r="A164">
        <v>237</v>
      </c>
      <c r="B164">
        <v>474</v>
      </c>
      <c r="C164" s="5">
        <f t="shared" si="11"/>
        <v>9.4352767880247629E-3</v>
      </c>
      <c r="D164" s="25">
        <f t="shared" si="13"/>
        <v>0.81457889603280431</v>
      </c>
      <c r="F164">
        <v>238</v>
      </c>
      <c r="G164" s="10">
        <v>474</v>
      </c>
      <c r="H164" s="5">
        <f t="shared" si="16"/>
        <v>7.0505287896592246E-3</v>
      </c>
      <c r="I164" s="25">
        <f t="shared" si="14"/>
        <v>0.86940159752487733</v>
      </c>
    </row>
    <row r="165" spans="1:9" x14ac:dyDescent="0.2">
      <c r="A165">
        <v>238</v>
      </c>
      <c r="B165">
        <v>476</v>
      </c>
      <c r="C165" s="5">
        <f t="shared" si="11"/>
        <v>9.4750880824890013E-3</v>
      </c>
      <c r="D165" s="25">
        <f t="shared" si="13"/>
        <v>0.82405398411529329</v>
      </c>
      <c r="F165">
        <v>239</v>
      </c>
      <c r="G165" s="10">
        <v>239</v>
      </c>
      <c r="H165" s="5">
        <f t="shared" si="16"/>
        <v>3.555013461452647E-3</v>
      </c>
      <c r="I165" s="25">
        <f t="shared" si="14"/>
        <v>0.87295661098632993</v>
      </c>
    </row>
    <row r="166" spans="1:9" x14ac:dyDescent="0.2">
      <c r="A166">
        <v>239</v>
      </c>
      <c r="B166">
        <v>239</v>
      </c>
      <c r="C166" s="5">
        <f t="shared" si="11"/>
        <v>4.7574496884766207E-3</v>
      </c>
      <c r="D166" s="25">
        <f t="shared" si="13"/>
        <v>0.82881143380376987</v>
      </c>
      <c r="F166">
        <v>249</v>
      </c>
      <c r="G166" s="10">
        <v>249</v>
      </c>
      <c r="H166" s="5">
        <f t="shared" si="16"/>
        <v>3.7037587945678205E-3</v>
      </c>
      <c r="I166" s="25">
        <f t="shared" si="14"/>
        <v>0.87666036978089779</v>
      </c>
    </row>
    <row r="167" spans="1:9" x14ac:dyDescent="0.2">
      <c r="A167">
        <v>249</v>
      </c>
      <c r="B167">
        <v>249</v>
      </c>
      <c r="C167" s="5">
        <f t="shared" si="11"/>
        <v>4.956506160797818E-3</v>
      </c>
      <c r="D167" s="25">
        <f t="shared" si="13"/>
        <v>0.83376793996456766</v>
      </c>
      <c r="F167">
        <v>263</v>
      </c>
      <c r="G167" s="10">
        <v>261</v>
      </c>
      <c r="H167" s="5">
        <f t="shared" si="16"/>
        <v>3.8822531943060287E-3</v>
      </c>
      <c r="I167" s="25">
        <f t="shared" si="14"/>
        <v>0.8805426229752038</v>
      </c>
    </row>
    <row r="168" spans="1:9" x14ac:dyDescent="0.2">
      <c r="A168">
        <v>263</v>
      </c>
      <c r="B168">
        <v>263</v>
      </c>
      <c r="C168" s="5">
        <f t="shared" si="11"/>
        <v>5.2351852220474948E-3</v>
      </c>
      <c r="D168" s="25">
        <f t="shared" si="13"/>
        <v>0.83900312518661513</v>
      </c>
      <c r="F168">
        <v>278</v>
      </c>
      <c r="G168" s="10">
        <v>272</v>
      </c>
      <c r="H168" s="5">
        <f t="shared" si="16"/>
        <v>4.0458730607327194E-3</v>
      </c>
      <c r="I168" s="25">
        <f t="shared" si="14"/>
        <v>0.88458849603593648</v>
      </c>
    </row>
    <row r="169" spans="1:9" x14ac:dyDescent="0.2">
      <c r="A169">
        <v>278</v>
      </c>
      <c r="B169">
        <v>278</v>
      </c>
      <c r="C169" s="5">
        <f t="shared" si="11"/>
        <v>5.5337699305292908E-3</v>
      </c>
      <c r="D169" s="25">
        <f t="shared" si="13"/>
        <v>0.84453689511714447</v>
      </c>
      <c r="F169">
        <v>289</v>
      </c>
      <c r="G169" s="10">
        <v>289</v>
      </c>
      <c r="H169" s="5">
        <f t="shared" si="16"/>
        <v>4.2987401270285141E-3</v>
      </c>
      <c r="I169" s="25">
        <f t="shared" si="14"/>
        <v>0.88888723616296494</v>
      </c>
    </row>
    <row r="170" spans="1:9" x14ac:dyDescent="0.2">
      <c r="A170">
        <v>289</v>
      </c>
      <c r="B170">
        <v>289</v>
      </c>
      <c r="C170" s="5">
        <f t="shared" si="11"/>
        <v>5.7527320500826082E-3</v>
      </c>
      <c r="D170" s="25">
        <f t="shared" si="13"/>
        <v>0.85028962716722711</v>
      </c>
      <c r="F170">
        <v>307</v>
      </c>
      <c r="G170" s="10">
        <v>307</v>
      </c>
      <c r="H170" s="5">
        <f t="shared" si="16"/>
        <v>4.5664817266358269E-3</v>
      </c>
      <c r="I170" s="25">
        <f t="shared" si="14"/>
        <v>0.89345371788960082</v>
      </c>
    </row>
    <row r="171" spans="1:9" x14ac:dyDescent="0.2">
      <c r="A171">
        <v>307</v>
      </c>
      <c r="B171">
        <v>307</v>
      </c>
      <c r="C171" s="5">
        <f t="shared" si="11"/>
        <v>6.1110337002607644E-3</v>
      </c>
      <c r="D171" s="25">
        <f t="shared" si="13"/>
        <v>0.8564006608674879</v>
      </c>
      <c r="F171">
        <v>308</v>
      </c>
      <c r="G171" s="10">
        <v>306</v>
      </c>
      <c r="H171" s="5">
        <f t="shared" si="16"/>
        <v>4.5516071933243097E-3</v>
      </c>
      <c r="I171" s="25">
        <f t="shared" si="14"/>
        <v>0.89800532508292508</v>
      </c>
    </row>
    <row r="172" spans="1:9" x14ac:dyDescent="0.2">
      <c r="A172">
        <v>308</v>
      </c>
      <c r="B172">
        <v>308</v>
      </c>
      <c r="C172" s="5">
        <f t="shared" si="11"/>
        <v>6.1309393474928836E-3</v>
      </c>
      <c r="D172" s="25">
        <f t="shared" si="13"/>
        <v>0.86253160021498076</v>
      </c>
      <c r="F172">
        <v>352</v>
      </c>
      <c r="G172" s="10">
        <v>349</v>
      </c>
      <c r="H172" s="5">
        <f t="shared" si="16"/>
        <v>5.1912121257195552E-3</v>
      </c>
      <c r="I172" s="25">
        <f t="shared" si="14"/>
        <v>0.90319653720864468</v>
      </c>
    </row>
    <row r="173" spans="1:9" x14ac:dyDescent="0.2">
      <c r="A173">
        <v>352</v>
      </c>
      <c r="B173">
        <v>352</v>
      </c>
      <c r="C173" s="5">
        <f t="shared" si="11"/>
        <v>7.0067878257061532E-3</v>
      </c>
      <c r="D173" s="25">
        <f t="shared" si="13"/>
        <v>0.86953838804068695</v>
      </c>
      <c r="F173">
        <v>557</v>
      </c>
      <c r="G173" s="10">
        <v>557</v>
      </c>
      <c r="H173" s="5">
        <f t="shared" si="16"/>
        <v>8.2851150545151641E-3</v>
      </c>
      <c r="I173" s="25">
        <f t="shared" si="14"/>
        <v>0.9114816522631598</v>
      </c>
    </row>
    <row r="174" spans="1:9" x14ac:dyDescent="0.2">
      <c r="A174">
        <v>557</v>
      </c>
      <c r="B174">
        <v>557</v>
      </c>
      <c r="C174" s="5">
        <f t="shared" si="11"/>
        <v>1.1087445508290703E-2</v>
      </c>
      <c r="D174" s="25">
        <f t="shared" si="13"/>
        <v>0.88062583354897761</v>
      </c>
      <c r="F174">
        <v>572</v>
      </c>
      <c r="G174" s="10">
        <v>549</v>
      </c>
      <c r="H174" s="5">
        <f t="shared" si="16"/>
        <v>8.1661187880230253E-3</v>
      </c>
      <c r="I174" s="25">
        <f t="shared" si="14"/>
        <v>0.91964777105118278</v>
      </c>
    </row>
    <row r="175" spans="1:9" x14ac:dyDescent="0.2">
      <c r="A175">
        <v>572</v>
      </c>
      <c r="B175">
        <v>572</v>
      </c>
      <c r="C175" s="5">
        <f t="shared" si="11"/>
        <v>1.1386030216772498E-2</v>
      </c>
      <c r="D175" s="25">
        <f t="shared" si="13"/>
        <v>0.89201186376575015</v>
      </c>
      <c r="F175">
        <v>577</v>
      </c>
      <c r="G175" s="10">
        <v>574</v>
      </c>
      <c r="H175" s="5">
        <f t="shared" si="16"/>
        <v>8.5379821208109597E-3</v>
      </c>
      <c r="I175" s="25">
        <f t="shared" si="14"/>
        <v>0.9281857531719937</v>
      </c>
    </row>
    <row r="176" spans="1:9" x14ac:dyDescent="0.2">
      <c r="A176">
        <v>577</v>
      </c>
      <c r="B176">
        <v>577</v>
      </c>
      <c r="C176" s="5">
        <f t="shared" si="11"/>
        <v>1.1485558452933097E-2</v>
      </c>
      <c r="D176" s="25">
        <f t="shared" si="13"/>
        <v>0.90349742221868323</v>
      </c>
      <c r="F176">
        <v>664</v>
      </c>
      <c r="G176" s="10">
        <v>661</v>
      </c>
      <c r="H176" s="5">
        <f t="shared" si="16"/>
        <v>9.8320665189129686E-3</v>
      </c>
      <c r="I176" s="25">
        <f t="shared" si="14"/>
        <v>0.9380178196909067</v>
      </c>
    </row>
    <row r="177" spans="1:9" x14ac:dyDescent="0.2">
      <c r="A177">
        <v>664</v>
      </c>
      <c r="B177">
        <v>664</v>
      </c>
      <c r="C177" s="5">
        <f t="shared" si="11"/>
        <v>1.3217349762127515E-2</v>
      </c>
      <c r="D177" s="25">
        <f t="shared" si="13"/>
        <v>0.91671477198081075</v>
      </c>
      <c r="F177">
        <v>668</v>
      </c>
      <c r="G177" s="10">
        <v>667</v>
      </c>
      <c r="H177" s="5">
        <f t="shared" si="16"/>
        <v>9.9213137187820731E-3</v>
      </c>
      <c r="I177" s="25">
        <f t="shared" si="14"/>
        <v>0.94793913340968872</v>
      </c>
    </row>
    <row r="178" spans="1:9" x14ac:dyDescent="0.2">
      <c r="A178">
        <v>668</v>
      </c>
      <c r="B178">
        <v>668</v>
      </c>
      <c r="C178" s="5">
        <f t="shared" si="11"/>
        <v>1.3296972351055994E-2</v>
      </c>
      <c r="D178" s="25">
        <f t="shared" si="13"/>
        <v>0.93001174433186673</v>
      </c>
      <c r="F178">
        <v>715</v>
      </c>
      <c r="G178" s="10">
        <v>712</v>
      </c>
      <c r="H178" s="5">
        <f t="shared" si="16"/>
        <v>1.0590667717800354E-2</v>
      </c>
      <c r="I178" s="25">
        <f t="shared" si="14"/>
        <v>0.95852980112748909</v>
      </c>
    </row>
    <row r="179" spans="1:9" x14ac:dyDescent="0.2">
      <c r="A179">
        <v>715</v>
      </c>
      <c r="B179">
        <v>715</v>
      </c>
      <c r="C179" s="5">
        <f t="shared" si="11"/>
        <v>1.4232537770965623E-2</v>
      </c>
      <c r="D179" s="25">
        <f t="shared" si="13"/>
        <v>0.9442442821028324</v>
      </c>
      <c r="F179">
        <v>1312</v>
      </c>
      <c r="G179" s="10">
        <v>1311</v>
      </c>
      <c r="H179" s="5">
        <f t="shared" si="16"/>
        <v>1.9500513171399246E-2</v>
      </c>
      <c r="I179" s="25">
        <f t="shared" si="14"/>
        <v>0.97803031429888831</v>
      </c>
    </row>
    <row r="180" spans="1:9" x14ac:dyDescent="0.2">
      <c r="A180">
        <v>1312</v>
      </c>
      <c r="B180" s="2">
        <v>1312</v>
      </c>
      <c r="C180" s="5">
        <f t="shared" si="11"/>
        <v>2.6116209168541116E-2</v>
      </c>
      <c r="D180" s="25">
        <f t="shared" si="13"/>
        <v>0.97036049127137347</v>
      </c>
      <c r="F180" s="6">
        <v>1489</v>
      </c>
      <c r="G180" s="11">
        <v>1477</v>
      </c>
      <c r="H180" s="7">
        <f t="shared" si="16"/>
        <v>2.1969685701111127E-2</v>
      </c>
      <c r="I180" s="26">
        <f t="shared" si="14"/>
        <v>0.99999999999999944</v>
      </c>
    </row>
    <row r="181" spans="1:9" x14ac:dyDescent="0.2">
      <c r="A181" s="6">
        <v>1489</v>
      </c>
      <c r="B181" s="36">
        <v>1489</v>
      </c>
      <c r="C181" s="7">
        <f t="shared" si="11"/>
        <v>2.9639508728626311E-2</v>
      </c>
      <c r="D181" s="26">
        <f t="shared" si="13"/>
        <v>0.99999999999999978</v>
      </c>
      <c r="F181" t="s">
        <v>3</v>
      </c>
      <c r="G181" s="37">
        <f>SUM(G6:G180)</f>
        <v>67229</v>
      </c>
      <c r="I181" s="25"/>
    </row>
    <row r="182" spans="1:9" x14ac:dyDescent="0.2">
      <c r="A182" t="s">
        <v>3</v>
      </c>
      <c r="B182" s="10">
        <f>SUM(B6:B181)</f>
        <v>50237</v>
      </c>
      <c r="I182" s="25"/>
    </row>
    <row r="183" spans="1:9" x14ac:dyDescent="0.2">
      <c r="I183" s="25"/>
    </row>
    <row r="185" spans="1:9" x14ac:dyDescent="0.2">
      <c r="A185" s="1" t="s">
        <v>53</v>
      </c>
      <c r="I185" s="2"/>
    </row>
    <row r="186" spans="1:9" x14ac:dyDescent="0.2">
      <c r="A186" s="16" t="s">
        <v>65</v>
      </c>
      <c r="B186" s="16"/>
    </row>
    <row r="187" spans="1:9" x14ac:dyDescent="0.2">
      <c r="A187" s="16" t="s">
        <v>67</v>
      </c>
      <c r="B187" s="16"/>
    </row>
    <row r="188" spans="1:9" x14ac:dyDescent="0.2">
      <c r="A188" s="3" t="s">
        <v>54</v>
      </c>
      <c r="B188" s="3" t="s">
        <v>55</v>
      </c>
      <c r="C188" s="3" t="s">
        <v>56</v>
      </c>
      <c r="D188" s="3" t="s">
        <v>57</v>
      </c>
      <c r="E188" s="3" t="s">
        <v>58</v>
      </c>
    </row>
    <row r="189" spans="1:9" x14ac:dyDescent="0.2">
      <c r="A189" t="s">
        <v>59</v>
      </c>
      <c r="B189" s="17">
        <v>0</v>
      </c>
      <c r="C189" s="38">
        <v>0</v>
      </c>
      <c r="D189" s="10">
        <v>18</v>
      </c>
      <c r="E189" s="38">
        <v>0</v>
      </c>
    </row>
    <row r="190" spans="1:9" x14ac:dyDescent="0.2">
      <c r="A190" t="s">
        <v>16</v>
      </c>
      <c r="B190" s="10">
        <v>13</v>
      </c>
      <c r="C190" s="10">
        <v>16</v>
      </c>
      <c r="D190" s="10">
        <v>29</v>
      </c>
      <c r="E190" s="10">
        <v>27</v>
      </c>
    </row>
    <row r="191" spans="1:9" x14ac:dyDescent="0.2">
      <c r="A191" t="s">
        <v>60</v>
      </c>
      <c r="B191" s="10">
        <v>27</v>
      </c>
      <c r="C191" s="10">
        <v>29</v>
      </c>
      <c r="D191" s="10">
        <v>29</v>
      </c>
      <c r="E191" s="10">
        <v>28</v>
      </c>
    </row>
    <row r="192" spans="1:9" x14ac:dyDescent="0.2">
      <c r="A192" t="s">
        <v>66</v>
      </c>
      <c r="B192" s="10">
        <v>30</v>
      </c>
      <c r="C192" s="10">
        <v>30</v>
      </c>
      <c r="D192" s="10">
        <v>30</v>
      </c>
      <c r="E192" s="10">
        <v>29</v>
      </c>
    </row>
    <row r="193" spans="1:6" x14ac:dyDescent="0.2">
      <c r="A193" t="s">
        <v>17</v>
      </c>
      <c r="B193" s="10">
        <v>122</v>
      </c>
      <c r="C193" s="10">
        <v>150</v>
      </c>
      <c r="D193" s="10">
        <v>180</v>
      </c>
      <c r="E193" s="10">
        <v>30</v>
      </c>
    </row>
    <row r="194" spans="1:6" x14ac:dyDescent="0.2">
      <c r="A194" t="s">
        <v>61</v>
      </c>
      <c r="B194" s="10">
        <v>364</v>
      </c>
      <c r="C194" s="10">
        <v>304</v>
      </c>
      <c r="D194" s="10">
        <v>334</v>
      </c>
      <c r="E194" s="10">
        <v>60</v>
      </c>
    </row>
    <row r="195" spans="1:6" x14ac:dyDescent="0.2">
      <c r="A195" t="s">
        <v>62</v>
      </c>
      <c r="B195" s="10">
        <v>576</v>
      </c>
      <c r="C195" s="10">
        <v>364</v>
      </c>
      <c r="D195" s="10">
        <v>364</v>
      </c>
      <c r="E195" s="10">
        <v>244</v>
      </c>
    </row>
    <row r="196" spans="1:6" x14ac:dyDescent="0.2">
      <c r="A196" t="s">
        <v>18</v>
      </c>
      <c r="B196" s="10">
        <v>1095</v>
      </c>
      <c r="C196" s="10">
        <v>365</v>
      </c>
      <c r="D196" s="10">
        <v>365</v>
      </c>
      <c r="E196" s="10">
        <v>364</v>
      </c>
    </row>
    <row r="197" spans="1:6" x14ac:dyDescent="0.2">
      <c r="A197" t="s">
        <v>64</v>
      </c>
      <c r="B197" s="10">
        <v>3515</v>
      </c>
      <c r="C197" s="10">
        <v>1095</v>
      </c>
      <c r="D197" s="10">
        <v>365</v>
      </c>
      <c r="E197" s="10">
        <v>365</v>
      </c>
    </row>
    <row r="198" spans="1:6" x14ac:dyDescent="0.2">
      <c r="A198" s="6" t="s">
        <v>63</v>
      </c>
      <c r="B198" s="11">
        <v>2155</v>
      </c>
      <c r="C198" s="11">
        <v>5750</v>
      </c>
      <c r="D198" s="11">
        <v>3156</v>
      </c>
      <c r="E198" s="11">
        <v>39176</v>
      </c>
    </row>
    <row r="199" spans="1:6" x14ac:dyDescent="0.2">
      <c r="F199" s="37"/>
    </row>
    <row r="201" spans="1:6" x14ac:dyDescent="0.2">
      <c r="A201" s="1" t="s">
        <v>68</v>
      </c>
    </row>
    <row r="202" spans="1:6" x14ac:dyDescent="0.2">
      <c r="A202" s="3" t="s">
        <v>69</v>
      </c>
      <c r="B202" s="3" t="s">
        <v>55</v>
      </c>
      <c r="C202" s="3" t="s">
        <v>56</v>
      </c>
      <c r="D202" s="3" t="s">
        <v>57</v>
      </c>
      <c r="E202" s="3" t="s">
        <v>58</v>
      </c>
    </row>
    <row r="203" spans="1:6" x14ac:dyDescent="0.2">
      <c r="A203">
        <v>1</v>
      </c>
      <c r="B203" s="10">
        <v>116</v>
      </c>
      <c r="C203" s="10">
        <v>243</v>
      </c>
      <c r="D203" s="32">
        <v>150</v>
      </c>
      <c r="E203" s="32">
        <v>3067</v>
      </c>
    </row>
    <row r="204" spans="1:6" x14ac:dyDescent="0.2">
      <c r="A204">
        <f>A203+1</f>
        <v>2</v>
      </c>
      <c r="B204" s="10">
        <v>135</v>
      </c>
      <c r="C204" s="10">
        <v>336</v>
      </c>
      <c r="D204" s="32">
        <v>118</v>
      </c>
      <c r="E204" s="32">
        <v>3029</v>
      </c>
    </row>
    <row r="205" spans="1:6" x14ac:dyDescent="0.2">
      <c r="A205">
        <f t="shared" ref="A205:A214" si="17">A204+1</f>
        <v>3</v>
      </c>
      <c r="B205" s="10">
        <v>385</v>
      </c>
      <c r="C205" s="10">
        <v>731</v>
      </c>
      <c r="D205" s="32">
        <v>246</v>
      </c>
      <c r="E205" s="32">
        <v>3836</v>
      </c>
    </row>
    <row r="206" spans="1:6" x14ac:dyDescent="0.2">
      <c r="A206">
        <f t="shared" si="17"/>
        <v>4</v>
      </c>
      <c r="B206" s="10">
        <v>201</v>
      </c>
      <c r="C206" s="10">
        <v>729</v>
      </c>
      <c r="D206" s="32">
        <v>516</v>
      </c>
      <c r="E206" s="32">
        <v>3604</v>
      </c>
    </row>
    <row r="207" spans="1:6" x14ac:dyDescent="0.2">
      <c r="A207">
        <f t="shared" si="17"/>
        <v>5</v>
      </c>
      <c r="B207" s="10">
        <v>122</v>
      </c>
      <c r="C207" s="10">
        <v>296</v>
      </c>
      <c r="D207" s="32">
        <v>140</v>
      </c>
      <c r="E207" s="32">
        <v>2816</v>
      </c>
    </row>
    <row r="208" spans="1:6" x14ac:dyDescent="0.2">
      <c r="A208">
        <f t="shared" si="17"/>
        <v>6</v>
      </c>
      <c r="B208" s="10">
        <v>132</v>
      </c>
      <c r="C208" s="10">
        <v>334</v>
      </c>
      <c r="D208" s="32">
        <v>145</v>
      </c>
      <c r="E208" s="32">
        <v>2567</v>
      </c>
    </row>
    <row r="209" spans="1:5" x14ac:dyDescent="0.2">
      <c r="A209">
        <f t="shared" si="17"/>
        <v>7</v>
      </c>
      <c r="B209" s="10">
        <v>151</v>
      </c>
      <c r="C209" s="10">
        <v>265</v>
      </c>
      <c r="D209" s="32">
        <v>161</v>
      </c>
      <c r="E209" s="32">
        <v>2941</v>
      </c>
    </row>
    <row r="210" spans="1:5" x14ac:dyDescent="0.2">
      <c r="A210">
        <f t="shared" si="17"/>
        <v>8</v>
      </c>
      <c r="B210" s="10">
        <v>129</v>
      </c>
      <c r="C210" s="10">
        <v>276</v>
      </c>
      <c r="D210" s="32">
        <v>130</v>
      </c>
      <c r="E210" s="10">
        <v>2808</v>
      </c>
    </row>
    <row r="211" spans="1:5" x14ac:dyDescent="0.2">
      <c r="A211">
        <f t="shared" si="17"/>
        <v>9</v>
      </c>
      <c r="B211" s="10">
        <v>153</v>
      </c>
      <c r="C211" s="10">
        <v>295</v>
      </c>
      <c r="D211" s="32">
        <v>107</v>
      </c>
      <c r="E211" s="10">
        <v>2619</v>
      </c>
    </row>
    <row r="212" spans="1:5" x14ac:dyDescent="0.2">
      <c r="A212">
        <f t="shared" si="17"/>
        <v>10</v>
      </c>
      <c r="B212" s="10">
        <v>437</v>
      </c>
      <c r="C212" s="10">
        <v>1806</v>
      </c>
      <c r="D212" s="32">
        <v>1114</v>
      </c>
      <c r="E212" s="10">
        <v>5782</v>
      </c>
    </row>
    <row r="213" spans="1:5" x14ac:dyDescent="0.2">
      <c r="A213">
        <f t="shared" si="17"/>
        <v>11</v>
      </c>
      <c r="B213" s="10">
        <v>101</v>
      </c>
      <c r="C213" s="10">
        <v>233</v>
      </c>
      <c r="D213" s="32">
        <v>166</v>
      </c>
      <c r="E213" s="10">
        <v>3103</v>
      </c>
    </row>
    <row r="214" spans="1:5" x14ac:dyDescent="0.2">
      <c r="A214" s="6">
        <f t="shared" si="17"/>
        <v>12</v>
      </c>
      <c r="B214" s="10">
        <v>93</v>
      </c>
      <c r="C214" s="10">
        <v>206</v>
      </c>
      <c r="D214" s="39">
        <v>163</v>
      </c>
      <c r="E214" s="10">
        <v>3004</v>
      </c>
    </row>
    <row r="215" spans="1:5" x14ac:dyDescent="0.2">
      <c r="A215" s="28" t="s">
        <v>63</v>
      </c>
      <c r="B215" s="29">
        <v>2155</v>
      </c>
      <c r="C215" s="29">
        <v>5750</v>
      </c>
      <c r="D215" s="29">
        <v>3156</v>
      </c>
      <c r="E215" s="29">
        <v>39176</v>
      </c>
    </row>
  </sheetData>
  <mergeCells count="2">
    <mergeCell ref="A1:E1"/>
    <mergeCell ref="A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BD0AA-5DF1-294E-B556-3B1FB5ECF5FD}">
  <dimension ref="A1:K62"/>
  <sheetViews>
    <sheetView topLeftCell="A55" workbookViewId="0">
      <selection activeCell="K35" sqref="K35"/>
    </sheetView>
  </sheetViews>
  <sheetFormatPr baseColWidth="10" defaultRowHeight="16" x14ac:dyDescent="0.2"/>
  <sheetData>
    <row r="1" spans="1:1" x14ac:dyDescent="0.2">
      <c r="A1" s="1" t="s">
        <v>70</v>
      </c>
    </row>
    <row r="24" spans="1:11" x14ac:dyDescent="0.2">
      <c r="K24" s="1"/>
    </row>
    <row r="27" spans="1:11" x14ac:dyDescent="0.2">
      <c r="K27" s="1"/>
    </row>
    <row r="29" spans="1:11" x14ac:dyDescent="0.2">
      <c r="A29" s="1" t="s">
        <v>71</v>
      </c>
    </row>
    <row r="37" spans="11:11" x14ac:dyDescent="0.2">
      <c r="K37" s="1"/>
    </row>
    <row r="41" spans="11:11" x14ac:dyDescent="0.2">
      <c r="K41" s="1"/>
    </row>
    <row r="59" spans="1:6" x14ac:dyDescent="0.2">
      <c r="A59" s="1" t="s">
        <v>72</v>
      </c>
    </row>
    <row r="60" spans="1:6" x14ac:dyDescent="0.2">
      <c r="A60" s="24" t="s">
        <v>95</v>
      </c>
      <c r="F60" s="50"/>
    </row>
    <row r="61" spans="1:6" x14ac:dyDescent="0.2">
      <c r="A61" s="1" t="s">
        <v>73</v>
      </c>
    </row>
    <row r="62" spans="1:6" x14ac:dyDescent="0.2">
      <c r="A62" s="24" t="s">
        <v>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0F0F-4796-7C4F-8B61-ED4058337F83}">
  <dimension ref="A1:N71"/>
  <sheetViews>
    <sheetView workbookViewId="0">
      <selection activeCell="F64" sqref="F64"/>
    </sheetView>
  </sheetViews>
  <sheetFormatPr baseColWidth="10" defaultRowHeight="16" x14ac:dyDescent="0.2"/>
  <cols>
    <col min="1" max="1" width="23.5" customWidth="1"/>
    <col min="2" max="2" width="19.6640625" customWidth="1"/>
    <col min="3" max="3" width="16" customWidth="1"/>
  </cols>
  <sheetData>
    <row r="1" spans="1:1" x14ac:dyDescent="0.2">
      <c r="A1" s="1" t="s">
        <v>74</v>
      </c>
    </row>
    <row r="25" spans="1:1" x14ac:dyDescent="0.2">
      <c r="A25" s="1" t="s">
        <v>75</v>
      </c>
    </row>
    <row r="50" spans="1:14" x14ac:dyDescent="0.2">
      <c r="A50" s="1" t="s">
        <v>76</v>
      </c>
    </row>
    <row r="51" spans="1:14" x14ac:dyDescent="0.2">
      <c r="A51" t="s">
        <v>88</v>
      </c>
    </row>
    <row r="52" spans="1:14" x14ac:dyDescent="0.2">
      <c r="A52" s="24"/>
    </row>
    <row r="53" spans="1:14" ht="68" x14ac:dyDescent="0.2">
      <c r="A53" s="15"/>
      <c r="B53" s="47" t="s">
        <v>92</v>
      </c>
      <c r="C53" s="47" t="s">
        <v>93</v>
      </c>
      <c r="D53" s="48"/>
    </row>
    <row r="54" spans="1:14" x14ac:dyDescent="0.2">
      <c r="A54" s="46" t="s">
        <v>89</v>
      </c>
      <c r="B54">
        <v>4.1000000000000002E-2</v>
      </c>
      <c r="C54">
        <v>5.7000000000000002E-2</v>
      </c>
      <c r="D54" s="48"/>
    </row>
    <row r="55" spans="1:14" x14ac:dyDescent="0.2">
      <c r="A55" s="46" t="s">
        <v>90</v>
      </c>
      <c r="B55">
        <v>0.745</v>
      </c>
      <c r="C55">
        <v>0.53900000000000003</v>
      </c>
      <c r="D55" s="48"/>
      <c r="H55" s="2"/>
      <c r="K55" s="2"/>
      <c r="M55" s="27"/>
      <c r="N55" s="27"/>
    </row>
    <row r="56" spans="1:14" x14ac:dyDescent="0.2">
      <c r="A56" s="46" t="s">
        <v>91</v>
      </c>
      <c r="B56">
        <v>0.109</v>
      </c>
      <c r="C56">
        <v>0.16400000000000001</v>
      </c>
      <c r="D56" s="48"/>
      <c r="K56" s="2"/>
      <c r="N56" s="2"/>
    </row>
    <row r="57" spans="1:14" x14ac:dyDescent="0.2">
      <c r="A57" s="49" t="s">
        <v>94</v>
      </c>
      <c r="B57" s="6">
        <v>0.105</v>
      </c>
      <c r="C57" s="6">
        <v>0.24099999999999999</v>
      </c>
    </row>
    <row r="60" spans="1:14" x14ac:dyDescent="0.2">
      <c r="A60" s="1" t="s">
        <v>77</v>
      </c>
      <c r="H60" s="2"/>
      <c r="K60" s="2"/>
    </row>
    <row r="61" spans="1:14" x14ac:dyDescent="0.2">
      <c r="A61" s="45" t="s">
        <v>79</v>
      </c>
      <c r="B61" s="45"/>
      <c r="C61" s="45"/>
    </row>
    <row r="62" spans="1:14" x14ac:dyDescent="0.2">
      <c r="A62">
        <v>0</v>
      </c>
      <c r="B62">
        <f>B64-B63</f>
        <v>190</v>
      </c>
      <c r="C62" s="5">
        <f>B62/$B$64</f>
        <v>0.55232558139534882</v>
      </c>
    </row>
    <row r="63" spans="1:14" x14ac:dyDescent="0.2">
      <c r="A63">
        <v>1</v>
      </c>
      <c r="B63">
        <v>154</v>
      </c>
      <c r="C63" s="5">
        <f t="shared" ref="C63:C64" si="0">B63/$B$64</f>
        <v>0.44767441860465118</v>
      </c>
    </row>
    <row r="64" spans="1:14" x14ac:dyDescent="0.2">
      <c r="A64" s="15" t="s">
        <v>3</v>
      </c>
      <c r="B64" s="15">
        <v>344</v>
      </c>
      <c r="C64" s="30">
        <f t="shared" si="0"/>
        <v>1</v>
      </c>
    </row>
    <row r="67" spans="1:3" x14ac:dyDescent="0.2">
      <c r="A67" s="1" t="s">
        <v>78</v>
      </c>
    </row>
    <row r="68" spans="1:3" x14ac:dyDescent="0.2">
      <c r="A68" s="45" t="s">
        <v>80</v>
      </c>
      <c r="B68" s="45"/>
      <c r="C68" s="45"/>
    </row>
    <row r="69" spans="1:3" x14ac:dyDescent="0.2">
      <c r="A69">
        <v>0</v>
      </c>
      <c r="B69">
        <f>B71-B70</f>
        <v>210</v>
      </c>
      <c r="C69" s="5">
        <f>B69/$B$71</f>
        <v>0.57692307692307687</v>
      </c>
    </row>
    <row r="70" spans="1:3" x14ac:dyDescent="0.2">
      <c r="A70" s="6">
        <v>1</v>
      </c>
      <c r="B70" s="6">
        <v>154</v>
      </c>
      <c r="C70" s="7">
        <f t="shared" ref="C70:C71" si="1">B70/$B$71</f>
        <v>0.42307692307692307</v>
      </c>
    </row>
    <row r="71" spans="1:3" x14ac:dyDescent="0.2">
      <c r="A71" s="6" t="s">
        <v>3</v>
      </c>
      <c r="B71" s="6">
        <v>364</v>
      </c>
      <c r="C71" s="7">
        <f t="shared" si="1"/>
        <v>1</v>
      </c>
    </row>
  </sheetData>
  <mergeCells count="2">
    <mergeCell ref="A61:C61"/>
    <mergeCell ref="A68:C6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entiretables</vt:lpstr>
      <vt:lpstr>entirefigures</vt:lpstr>
      <vt:lpstr>summarystatistics2015to2023</vt:lpstr>
      <vt:lpstr>2015to2023figures</vt:lpstr>
      <vt:lpstr>holder and releasers</vt:lpstr>
      <vt:lpstr>market concentration</vt:lpstr>
      <vt:lpstr>new relationships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2023-08-09T04:57:21Z</dcterms:created>
  <dcterms:modified xsi:type="dcterms:W3CDTF">2023-08-16T23:35:00Z</dcterms:modified>
</cp:coreProperties>
</file>