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/>
  <xr:revisionPtr revIDLastSave="0" documentId="8_{CE8CCBEF-742F-4967-9C82-3DC7BCD6EC92}" xr6:coauthVersionLast="47" xr6:coauthVersionMax="47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MASTER DATA TABLE" sheetId="1" r:id="rId1"/>
    <sheet name="DATA ENTRY APPLICATION" sheetId="2" r:id="rId2"/>
    <sheet name="PRINTABLE APPLICATION FORM" sheetId="3" r:id="rId3"/>
    <sheet name="DATA QUESTIONS" sheetId="4" r:id="rId4"/>
    <sheet name="PIVOT CHARTS" sheetId="5" r:id="rId5"/>
    <sheet name="DATA CHARTS" sheetId="6" r:id="rId6"/>
  </sheets>
  <calcPr calcId="191028"/>
  <pivotCaches>
    <pivotCache cacheId="3435" r:id="rId7"/>
    <pivotCache cacheId="3436" r:id="rId8"/>
    <pivotCache cacheId="3437" r:id="rId9"/>
    <pivotCache cacheId="3438" r:id="rId10"/>
    <pivotCache cacheId="3439" r:id="rId11"/>
    <pivotCache cacheId="3440" r:id="rId12"/>
    <pivotCache cacheId="344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23" i="3"/>
  <c r="E22" i="3"/>
  <c r="E21" i="3"/>
  <c r="E19" i="3"/>
  <c r="E18" i="3"/>
  <c r="E17" i="3"/>
  <c r="E16" i="3"/>
  <c r="E15" i="3"/>
  <c r="E14" i="3"/>
  <c r="E13" i="3"/>
  <c r="E12" i="3"/>
  <c r="E11" i="3"/>
  <c r="E10" i="3"/>
  <c r="D5" i="2"/>
  <c r="E5" i="2"/>
  <c r="I5" i="2"/>
  <c r="M5" i="2"/>
  <c r="D6" i="2"/>
  <c r="E6" i="2"/>
  <c r="I6" i="2"/>
  <c r="M6" i="2"/>
  <c r="D7" i="2"/>
  <c r="E7" i="2"/>
  <c r="I7" i="2"/>
  <c r="M7" i="2"/>
  <c r="D8" i="2"/>
  <c r="E8" i="2"/>
  <c r="M8" i="2"/>
  <c r="D9" i="2"/>
  <c r="E9" i="2"/>
  <c r="D10" i="2"/>
  <c r="E10" i="2"/>
  <c r="D11" i="2"/>
  <c r="E11" i="2"/>
  <c r="I11" i="2"/>
  <c r="D12" i="2"/>
  <c r="E12" i="2"/>
  <c r="I12" i="2"/>
  <c r="M12" i="2"/>
  <c r="D13" i="2"/>
  <c r="E13" i="2"/>
  <c r="I13" i="2"/>
  <c r="M13" i="2"/>
  <c r="D14" i="2"/>
  <c r="E14" i="2"/>
  <c r="M14" i="2"/>
  <c r="D15" i="2"/>
  <c r="E15" i="2"/>
  <c r="M15" i="2"/>
  <c r="D16" i="2"/>
  <c r="E16" i="2"/>
  <c r="I16" i="2"/>
  <c r="M16" i="2"/>
  <c r="D17" i="2"/>
  <c r="E17" i="2"/>
  <c r="I17" i="2"/>
  <c r="D18" i="2"/>
  <c r="E18" i="2"/>
  <c r="I18" i="2"/>
  <c r="M22" i="2"/>
  <c r="M19" i="2"/>
  <c r="M20" i="2"/>
  <c r="M21" i="2"/>
  <c r="M4" i="2"/>
  <c r="M9" i="2" s="1"/>
  <c r="I4" i="2"/>
  <c r="I8" i="2" s="1"/>
  <c r="D3" i="2"/>
  <c r="E3" i="2" s="1"/>
  <c r="M23" i="2" l="1"/>
</calcChain>
</file>

<file path=xl/sharedStrings.xml><?xml version="1.0" encoding="utf-8"?>
<sst xmlns="http://schemas.openxmlformats.org/spreadsheetml/2006/main" count="1946" uniqueCount="435">
  <si>
    <t>MASTER DATA TABLE</t>
  </si>
  <si>
    <t>ROLL NO</t>
  </si>
  <si>
    <t>NAME</t>
  </si>
  <si>
    <t>ADDRESS</t>
  </si>
  <si>
    <t>CITY</t>
  </si>
  <si>
    <t>ZIP CODE</t>
  </si>
  <si>
    <t>PROVINCE</t>
  </si>
  <si>
    <t>EMAIL</t>
  </si>
  <si>
    <t>CIVIL STATUS</t>
  </si>
  <si>
    <t>GENDER</t>
  </si>
  <si>
    <t>RELIGION</t>
  </si>
  <si>
    <t>PHONE NO</t>
  </si>
  <si>
    <t>DATE OF BIRTH</t>
  </si>
  <si>
    <t>COURSE NAME</t>
  </si>
  <si>
    <t>LANGUAGE</t>
  </si>
  <si>
    <t>REGISTRATION DATE</t>
  </si>
  <si>
    <t>AHAMED AKASH</t>
  </si>
  <si>
    <t>125, Bank street ,Chennai-09</t>
  </si>
  <si>
    <t>Chennai-06</t>
  </si>
  <si>
    <t>EAST</t>
  </si>
  <si>
    <t>ahamedakash@gmail.com</t>
  </si>
  <si>
    <t>SINGLE</t>
  </si>
  <si>
    <t>MALE</t>
  </si>
  <si>
    <t>ISLAM</t>
  </si>
  <si>
    <t>Tuesday, January 01, 1991</t>
  </si>
  <si>
    <t>MARKETING MANAGEMENT</t>
  </si>
  <si>
    <t>TAMIL</t>
  </si>
  <si>
    <t>Monday, February 15, 2021</t>
  </si>
  <si>
    <t>AHAMED SANEER</t>
  </si>
  <si>
    <t>125, Bank street ,Chennai-10</t>
  </si>
  <si>
    <t>Chennai-07</t>
  </si>
  <si>
    <t>WEST</t>
  </si>
  <si>
    <t>ahamedsaneer@gmail.com</t>
  </si>
  <si>
    <t>MARRIED</t>
  </si>
  <si>
    <t>Sunday, March 03, 1991</t>
  </si>
  <si>
    <t>HUMAN RESOURCE MANAGEMENT</t>
  </si>
  <si>
    <t>ENGLISH</t>
  </si>
  <si>
    <t>AHAMED HAREES</t>
  </si>
  <si>
    <t>125, Bank street ,Chennai-11</t>
  </si>
  <si>
    <t>Chennai-08</t>
  </si>
  <si>
    <t>SOUTH</t>
  </si>
  <si>
    <t>ahamedharees@gmail.com</t>
  </si>
  <si>
    <t>Friday, May 03, 1991</t>
  </si>
  <si>
    <t>FINANCE MANAGEMENT</t>
  </si>
  <si>
    <t>SINHALA</t>
  </si>
  <si>
    <t>AHAMED ANAS</t>
  </si>
  <si>
    <t>125, Bank street ,Chennai-12</t>
  </si>
  <si>
    <t>NORTH</t>
  </si>
  <si>
    <t>ahamedanas@gmail.com</t>
  </si>
  <si>
    <t>Wednesday, July 03, 1991</t>
  </si>
  <si>
    <t>IT</t>
  </si>
  <si>
    <t>HINDI</t>
  </si>
  <si>
    <t>AHAMED SUJATH</t>
  </si>
  <si>
    <t>125, Bank street ,Chennai-13</t>
  </si>
  <si>
    <t>Chennai-10</t>
  </si>
  <si>
    <t>ahamedsujath@gmail.com</t>
  </si>
  <si>
    <t>Monday, September 02, 1991</t>
  </si>
  <si>
    <t>AHAMED IZZATH</t>
  </si>
  <si>
    <t>125, Bank street ,Chennai-14</t>
  </si>
  <si>
    <t>Chennai-09</t>
  </si>
  <si>
    <t>ahamedizzath@gmail.com</t>
  </si>
  <si>
    <t>Saturday, November 02, 1991</t>
  </si>
  <si>
    <t>AHAMED ALI</t>
  </si>
  <si>
    <t>125, Bank street ,Chennai-15</t>
  </si>
  <si>
    <t>Chennai-12</t>
  </si>
  <si>
    <t>ahamedali@gmail.com</t>
  </si>
  <si>
    <t>Thursday, January 02, 1992</t>
  </si>
  <si>
    <t>AHAMED UMAR</t>
  </si>
  <si>
    <t>125, Bank street ,Chennai-16</t>
  </si>
  <si>
    <t>Chennai-13</t>
  </si>
  <si>
    <t>ahamedumar@gmail.com</t>
  </si>
  <si>
    <t>Tuesday, March 03, 1992</t>
  </si>
  <si>
    <t>AHAMED AKMAL</t>
  </si>
  <si>
    <t>125, Bank street ,Chennai-17</t>
  </si>
  <si>
    <t>Chennai-14</t>
  </si>
  <si>
    <t>ahamedakmal@gmail.com</t>
  </si>
  <si>
    <t>Sunday, May 03, 1992</t>
  </si>
  <si>
    <t>AHAMED ARSATH</t>
  </si>
  <si>
    <t>125, Bank street ,Chennai-18</t>
  </si>
  <si>
    <t>Chennai-15</t>
  </si>
  <si>
    <t>ahamedarsath@gmail.com</t>
  </si>
  <si>
    <t>Friday, July 03, 1992</t>
  </si>
  <si>
    <t>AHAMED ASKER</t>
  </si>
  <si>
    <t>125, Bank street ,Chennai-19</t>
  </si>
  <si>
    <t>Chennai-16</t>
  </si>
  <si>
    <t>ahamedasker@gmail.com</t>
  </si>
  <si>
    <t>Wednesday, September 02, 1992</t>
  </si>
  <si>
    <t>AHAMED AFRATH</t>
  </si>
  <si>
    <t>125, Bank street ,Chennai-20</t>
  </si>
  <si>
    <t>Chennai-17</t>
  </si>
  <si>
    <t>ahamedafrath@gmail.com</t>
  </si>
  <si>
    <t>Monday, November 02, 1992</t>
  </si>
  <si>
    <t>AHAMED AMJATH</t>
  </si>
  <si>
    <t>125, Bank street ,Chennai-21</t>
  </si>
  <si>
    <t>Chennai-18</t>
  </si>
  <si>
    <t>ahamedamjath@gmail.com</t>
  </si>
  <si>
    <t>Saturday, January 02, 1993</t>
  </si>
  <si>
    <t>AHAMED AJESH</t>
  </si>
  <si>
    <t>125, Bank street ,Chennai-22</t>
  </si>
  <si>
    <t>Chennai-19</t>
  </si>
  <si>
    <t>ahamedajesh@gmail.com</t>
  </si>
  <si>
    <t>Thursday, March 04, 1993</t>
  </si>
  <si>
    <t>AHAMED NOUFAL</t>
  </si>
  <si>
    <t>125, Bank street ,Chennai-23</t>
  </si>
  <si>
    <t>Chennai-20</t>
  </si>
  <si>
    <t>ahamednoufal@gmail.com</t>
  </si>
  <si>
    <t>Tuesday, May 04, 1993</t>
  </si>
  <si>
    <t>MOHAMED  ANVER</t>
  </si>
  <si>
    <t>125, Bank street ,Chennai-06</t>
  </si>
  <si>
    <t>mohamedanver@gmail.com</t>
  </si>
  <si>
    <t>Sunday, July 04, 1993</t>
  </si>
  <si>
    <t>MOHAMED  KARTHIK</t>
  </si>
  <si>
    <t>38, Hospital Road ,Chennai-07</t>
  </si>
  <si>
    <t>mohamedkarthik@gmail.com</t>
  </si>
  <si>
    <t>Friday, September 03, 1993</t>
  </si>
  <si>
    <t>MOHAMED  AMJATH</t>
  </si>
  <si>
    <t>44, Azam Building Street ,Chennai-08</t>
  </si>
  <si>
    <t>mohamedamjath@gmail.com</t>
  </si>
  <si>
    <t>Wednesday, November 03, 1993</t>
  </si>
  <si>
    <t>MOHAMED  FAHATH</t>
  </si>
  <si>
    <t>135, Mohan Complex Road  ,Chennai-09</t>
  </si>
  <si>
    <t>mohamedfahath@gmail.com</t>
  </si>
  <si>
    <t>MOHAMED  AJESH</t>
  </si>
  <si>
    <t>145, Ramesh Street ,Chennai-10</t>
  </si>
  <si>
    <t>mohamedajesh@gmail.com</t>
  </si>
  <si>
    <t>Saturday, March 05, 1994</t>
  </si>
  <si>
    <t>114, HNB Road  ,Chennai-11</t>
  </si>
  <si>
    <t>Chennai-11</t>
  </si>
  <si>
    <t>Thursday, May 05, 1994</t>
  </si>
  <si>
    <t>61, Main Street ,Chennai-12</t>
  </si>
  <si>
    <t>Tuesday, July 05, 1994</t>
  </si>
  <si>
    <t>MOHAMED  RAJESH</t>
  </si>
  <si>
    <t>106, Bank street ,Chennai-13</t>
  </si>
  <si>
    <t>mohamedrajesh@gmail.com</t>
  </si>
  <si>
    <t>Sunday, September 04, 1994</t>
  </si>
  <si>
    <t>MOHAMED  MOHAN</t>
  </si>
  <si>
    <t>53, Hospital Road ,Chennai-14</t>
  </si>
  <si>
    <t>mohamedmohan@gmail.com</t>
  </si>
  <si>
    <t>Friday, November 04, 1994</t>
  </si>
  <si>
    <t>MOHAMED  ASKER</t>
  </si>
  <si>
    <t>98, Azam Building Street ,Chennai-15</t>
  </si>
  <si>
    <t>mohamedasker@gmail.com</t>
  </si>
  <si>
    <t>Wednesday, January 04, 1995</t>
  </si>
  <si>
    <t>MOHAMED  NISAR</t>
  </si>
  <si>
    <t>99, Mohan Complex Road  ,Chennai-16</t>
  </si>
  <si>
    <t>mohamednisar@gmail.com</t>
  </si>
  <si>
    <t>Monday, March 06, 1995</t>
  </si>
  <si>
    <t>MOHAMED  AFRATH</t>
  </si>
  <si>
    <t>39, Ramesh Street ,Chennai-17</t>
  </si>
  <si>
    <t>mohamedafrath@gmail.com</t>
  </si>
  <si>
    <t>Saturday, May 06, 1995</t>
  </si>
  <si>
    <t>140, HNB Road  ,Chennai-18</t>
  </si>
  <si>
    <t>Thursday, July 06, 1995</t>
  </si>
  <si>
    <t>FATHIMA  HAFILA</t>
  </si>
  <si>
    <t>45, Main Street ,Chennai-19</t>
  </si>
  <si>
    <t>fathimahafila@gmail.com</t>
  </si>
  <si>
    <t>FEMALE</t>
  </si>
  <si>
    <t>Tuesday, September 05, 1995</t>
  </si>
  <si>
    <t>FATHIMA  SANFARA</t>
  </si>
  <si>
    <t>55, Bank street ,Chennai-20</t>
  </si>
  <si>
    <t>fathimasanfara@gmail.com</t>
  </si>
  <si>
    <t>Sunday, November 05, 1995</t>
  </si>
  <si>
    <t>FATHIMA  SATHIRA</t>
  </si>
  <si>
    <t>70, Hospital Road ,Chennai-06</t>
  </si>
  <si>
    <t>fathimasathira@gmail.com</t>
  </si>
  <si>
    <t>Friday, January 05, 1996</t>
  </si>
  <si>
    <t>FATHIMA  NISARA</t>
  </si>
  <si>
    <t>184, Azam Building Street ,Chennai-07</t>
  </si>
  <si>
    <t>fathimanisara@gmail.com</t>
  </si>
  <si>
    <t>Wednesday, March 06, 1996</t>
  </si>
  <si>
    <t>FATHIMA  RAMU</t>
  </si>
  <si>
    <t>70, Mohan Complex Road  ,Chennai-08</t>
  </si>
  <si>
    <t>fathimaramu@gmail.com</t>
  </si>
  <si>
    <t>Monday, May 06, 1996</t>
  </si>
  <si>
    <t>FATHIMA  SANA</t>
  </si>
  <si>
    <t>172, Ramesh Street ,Chennai-09</t>
  </si>
  <si>
    <t>fathimasana@gmail.com</t>
  </si>
  <si>
    <t>Saturday, July 06, 1996</t>
  </si>
  <si>
    <t>FATHIMA  SAFNA</t>
  </si>
  <si>
    <t>34, HNB Road  ,Chennai-10</t>
  </si>
  <si>
    <t>fathimasafna@gmail.com</t>
  </si>
  <si>
    <t>Thursday, September 05, 1996</t>
  </si>
  <si>
    <t>FATHIMA  KAMALA</t>
  </si>
  <si>
    <t>41, Main Street ,Chennai-11</t>
  </si>
  <si>
    <t>fathimakamala@gmail.com</t>
  </si>
  <si>
    <t>Tuesday, November 05, 1996</t>
  </si>
  <si>
    <t>FATHIMA  BANU</t>
  </si>
  <si>
    <t>fathimabanu@gmail.com</t>
  </si>
  <si>
    <t>Sunday, January 05, 1997</t>
  </si>
  <si>
    <t>FATHIMA  NILO</t>
  </si>
  <si>
    <t>88, Hospital Road ,Chennai-13</t>
  </si>
  <si>
    <t>fathimanilo@gmail.com</t>
  </si>
  <si>
    <t>Friday, March 07, 1997</t>
  </si>
  <si>
    <t>FATHIMA  AFRITHA</t>
  </si>
  <si>
    <t>118, Azam Building Street ,Chennai-14</t>
  </si>
  <si>
    <t>fathimaafritha@gmail.com</t>
  </si>
  <si>
    <t>Wednesday, May 07, 1997</t>
  </si>
  <si>
    <t>FATHIMA  VIMALA</t>
  </si>
  <si>
    <t>36, Mohan Complex Road  ,Chennai-15</t>
  </si>
  <si>
    <t>fathimavimala@gmail.com</t>
  </si>
  <si>
    <t>Monday, July 07, 1997</t>
  </si>
  <si>
    <t>FATHIMA  HASNA</t>
  </si>
  <si>
    <t>60, Ramesh Street ,Chennai-16</t>
  </si>
  <si>
    <t>fathimahasna@gmail.com</t>
  </si>
  <si>
    <t>Saturday, September 06, 1997</t>
  </si>
  <si>
    <t>FATHIMA  RAVI</t>
  </si>
  <si>
    <t>53, HNB Road  ,Chennai-17</t>
  </si>
  <si>
    <t>fathimaravi@gmail.com</t>
  </si>
  <si>
    <t>Thursday, November 06, 1997</t>
  </si>
  <si>
    <t>FATHIMA  AKASHA</t>
  </si>
  <si>
    <t>52, Main Street ,Chennai-18</t>
  </si>
  <si>
    <t>fathimaakasha@gmail.com</t>
  </si>
  <si>
    <t>Tuesday, January 06, 1998</t>
  </si>
  <si>
    <t>FATHIMA  SANEERA</t>
  </si>
  <si>
    <t>78, Bank street ,Chennai-19</t>
  </si>
  <si>
    <t>fathimasaneera@gmail.com</t>
  </si>
  <si>
    <t>Sunday, March 08, 1998</t>
  </si>
  <si>
    <t>FATHIMA  HAREESA</t>
  </si>
  <si>
    <t>129, Hospital Road ,Chennai-20</t>
  </si>
  <si>
    <t>fathimahareesa@gmail.com</t>
  </si>
  <si>
    <t>Friday, May 08, 1998</t>
  </si>
  <si>
    <t>FATHIMA  ANASA</t>
  </si>
  <si>
    <t>165, Azam Building Street ,Chennai-06</t>
  </si>
  <si>
    <t>fathimaanasa@gmail.com</t>
  </si>
  <si>
    <t>Wednesday, July 08, 1998</t>
  </si>
  <si>
    <t>FATHIMA  SUJATHA</t>
  </si>
  <si>
    <t>134, Mohan Complex Road  ,Chennai-07</t>
  </si>
  <si>
    <t>fathimasujatha@gmail.com</t>
  </si>
  <si>
    <t>Monday, September 07, 1998</t>
  </si>
  <si>
    <t>FATHIMA  IZZATHA</t>
  </si>
  <si>
    <t>194, Ramesh Street ,Chennai-08</t>
  </si>
  <si>
    <t>fathimaizzatha@gmail.com</t>
  </si>
  <si>
    <t>Saturday, November 07, 1998</t>
  </si>
  <si>
    <t>FATHIMA  ALIA</t>
  </si>
  <si>
    <t>128, HNB Road  ,Chennai-09</t>
  </si>
  <si>
    <t>fathimaalia@gmail.com</t>
  </si>
  <si>
    <t>Thursday, January 07, 1999</t>
  </si>
  <si>
    <t>FATHIMA  UMARA</t>
  </si>
  <si>
    <t>53, Main Street ,Chennai-10</t>
  </si>
  <si>
    <t>fathimaumara@gmail.com</t>
  </si>
  <si>
    <t>Tuesday, March 09, 1999</t>
  </si>
  <si>
    <t>FATHIMA  AKMALA</t>
  </si>
  <si>
    <t>89, Bank street ,Chennai-11</t>
  </si>
  <si>
    <t>fathimaakmala@gmail.com</t>
  </si>
  <si>
    <t>Sunday, May 09, 1999</t>
  </si>
  <si>
    <t>FATHIMA  ARSATHA</t>
  </si>
  <si>
    <t>80, Hospital Road ,Chennai-12</t>
  </si>
  <si>
    <t>fathimaarsatha@gmail.com</t>
  </si>
  <si>
    <t>Friday, July 09, 1999</t>
  </si>
  <si>
    <t>FATHIMA  ASKERA</t>
  </si>
  <si>
    <t>69, Azam Building Street ,Chennai-13</t>
  </si>
  <si>
    <t>fathimaaskera@gmail.com</t>
  </si>
  <si>
    <t>Wednesday, September 08, 1999</t>
  </si>
  <si>
    <t>FATHIMA  AFRATHA</t>
  </si>
  <si>
    <t>171, Mohan Complex Road  ,Chennai-14</t>
  </si>
  <si>
    <t>fathimaafratha@gmail.com</t>
  </si>
  <si>
    <t>Monday, November 08, 1999</t>
  </si>
  <si>
    <t>FATHIMA  AMJATHA</t>
  </si>
  <si>
    <t>152, Ramesh Street ,Chennai-15</t>
  </si>
  <si>
    <t>fathimaamjatha@gmail.com</t>
  </si>
  <si>
    <t>Saturday, January 08, 2000</t>
  </si>
  <si>
    <t>FATHIMA  AJESHA</t>
  </si>
  <si>
    <t>91, HNB Road  ,Chennai-16</t>
  </si>
  <si>
    <t>fathimaajesha@gmail.com</t>
  </si>
  <si>
    <t>FATHIMA  NOUFALA</t>
  </si>
  <si>
    <t>185, Main Street ,Chennai-17</t>
  </si>
  <si>
    <t>fathimanoufala@gmail.com</t>
  </si>
  <si>
    <t>FATHIMA  ANVERA</t>
  </si>
  <si>
    <t>191, Bank street ,Chennai-18</t>
  </si>
  <si>
    <t>fathimaanvera@gmail.com</t>
  </si>
  <si>
    <t>FATHIMA  KARTHIKA</t>
  </si>
  <si>
    <t>157, Hospital Road ,Chennai-19</t>
  </si>
  <si>
    <t>fathimakarthika@gmail.com</t>
  </si>
  <si>
    <t>126, Azam Building Street ,Chennai-20</t>
  </si>
  <si>
    <t>FATHIMA  FAHATHA</t>
  </si>
  <si>
    <t>153, Mohan Complex Road  ,Chennai-06</t>
  </si>
  <si>
    <t>fathimafahatha@gmail.com</t>
  </si>
  <si>
    <t>147, Ramesh Street ,Chennai-07</t>
  </si>
  <si>
    <t>97, HNB Road  ,Chennai-08</t>
  </si>
  <si>
    <t>75, Main Street ,Chennai-09</t>
  </si>
  <si>
    <t>FATHIMA  RAJESHA</t>
  </si>
  <si>
    <t>63, Bank street ,Chennai-10</t>
  </si>
  <si>
    <t>fathimarajesha@gmail.com</t>
  </si>
  <si>
    <t>FATHIMA  MOHANA</t>
  </si>
  <si>
    <t>121, Hospital Road ,Chennai-11</t>
  </si>
  <si>
    <t>fathimamohana@gmail.com</t>
  </si>
  <si>
    <t>126, Azam Building Street ,Chennai-12</t>
  </si>
  <si>
    <t>160, Mohan Complex Road  ,Chennai-13</t>
  </si>
  <si>
    <t>107, Ramesh Street ,Chennai-14</t>
  </si>
  <si>
    <t>133, HNB Road  ,Chennai-15</t>
  </si>
  <si>
    <t>64, Main Street ,Chennai-16</t>
  </si>
  <si>
    <t>68, Bank street ,Chennai-17</t>
  </si>
  <si>
    <t>143, Hospital Road ,Chennai-18</t>
  </si>
  <si>
    <t>86, Azam Building Street ,Chennai-19</t>
  </si>
  <si>
    <t>Monday, January 03, 1994</t>
  </si>
  <si>
    <t>102, Mohan Complex Road  ,Chennai-20</t>
  </si>
  <si>
    <t>20, Ramesh Street ,Chennai-06</t>
  </si>
  <si>
    <t>147, HNB Road  ,Chennai-07</t>
  </si>
  <si>
    <t>125, Main Street ,Chennai-08</t>
  </si>
  <si>
    <t>65, Bank street ,Chennai-09</t>
  </si>
  <si>
    <t>41, Hospital Road ,Chennai-10</t>
  </si>
  <si>
    <t>83, Azam Building Street ,Chennai-11</t>
  </si>
  <si>
    <t>20, Mohan Complex Road  ,Chennai-12</t>
  </si>
  <si>
    <t>167, Ramesh Street ,Chennai-13</t>
  </si>
  <si>
    <t>68, HNB Road  ,Chennai-14</t>
  </si>
  <si>
    <t>76, Main Street ,Chennai-15</t>
  </si>
  <si>
    <t>180, Bank street ,Chennai-16</t>
  </si>
  <si>
    <t>45, Hospital Road ,Chennai-17</t>
  </si>
  <si>
    <t>157, Azam Building Street ,Chennai-18</t>
  </si>
  <si>
    <t>139, Mohan Complex Road  ,Chennai-19</t>
  </si>
  <si>
    <t>34, Ramesh Street ,Chennai-20</t>
  </si>
  <si>
    <t>187, HNB Road  ,Chennai-06</t>
  </si>
  <si>
    <t>30, Main Street ,Chennai-07</t>
  </si>
  <si>
    <t>111, Bank street ,Chennai-08</t>
  </si>
  <si>
    <t>153, Hospital Road ,Chennai-09</t>
  </si>
  <si>
    <t>45, Azam Building Street ,Chennai-10</t>
  </si>
  <si>
    <t>65, Mohan Complex Road  ,Chennai-11</t>
  </si>
  <si>
    <t>50, Ramesh Street ,Chennai-12</t>
  </si>
  <si>
    <t>190, HNB Road  ,Chennai-13</t>
  </si>
  <si>
    <t>83, Main Street ,Chennai-14</t>
  </si>
  <si>
    <t>141, Bank street ,Chennai-15</t>
  </si>
  <si>
    <t>197, Hospital Road ,Chennai-16</t>
  </si>
  <si>
    <t>101, Azam Building Street ,Chennai-17</t>
  </si>
  <si>
    <t>97, Mohan Complex Road  ,Chennai-18</t>
  </si>
  <si>
    <t>126, Ramesh Street ,Chennai-19</t>
  </si>
  <si>
    <t>177, HNB Road  ,Chennai-20</t>
  </si>
  <si>
    <t>21, Main Street ,Chennai-06</t>
  </si>
  <si>
    <t>190, Bank street ,Chennai-07</t>
  </si>
  <si>
    <t>28, Hospital Road ,Chennai-08</t>
  </si>
  <si>
    <t>95, Azam Building Street ,Chennai-09</t>
  </si>
  <si>
    <t>100, Mohan Complex Road  ,Chennai-10</t>
  </si>
  <si>
    <t>51, Ramesh Street ,Chennai-11</t>
  </si>
  <si>
    <t>185, HNB Road  ,Chennai-12</t>
  </si>
  <si>
    <t>87, Main Street ,Chennai-13</t>
  </si>
  <si>
    <t>130, Bank street ,Chennai-14</t>
  </si>
  <si>
    <t>143, Hospital Road ,Chennai-15</t>
  </si>
  <si>
    <t>183, Azam Building Street ,Chennai-16</t>
  </si>
  <si>
    <t>84, Mohan Complex Road  ,Chennai-17</t>
  </si>
  <si>
    <t>104, Ramesh Street ,Chennai-18</t>
  </si>
  <si>
    <t>105, HNB Road  ,Chennai-19</t>
  </si>
  <si>
    <t>171, Main Street ,Chennai-20</t>
  </si>
  <si>
    <t>46, Bank street ,Chennai-06</t>
  </si>
  <si>
    <t>188, Hospital Road ,Chennai-07</t>
  </si>
  <si>
    <t>27, Azam Building Street ,Chennai-08</t>
  </si>
  <si>
    <t>34, Mohan Complex Road  ,Chennai-09</t>
  </si>
  <si>
    <t>165, Ramesh Street ,Chennai-10</t>
  </si>
  <si>
    <t>33, HNB Road  ,Chennai-11</t>
  </si>
  <si>
    <t>36, Main Street ,Chennai-12</t>
  </si>
  <si>
    <t>180, Bank street ,Chennai-13</t>
  </si>
  <si>
    <t>24, Hospital Road ,Chennai-14</t>
  </si>
  <si>
    <t>127, Azam Building Street ,Chennai-15</t>
  </si>
  <si>
    <t>121, Mohan Complex Road  ,Chennai-16</t>
  </si>
  <si>
    <t>12, Ramesh Street ,Chennai-17</t>
  </si>
  <si>
    <t>29, HNB Road  ,Chennai-18</t>
  </si>
  <si>
    <t>189, Bank street ,Chennai-20</t>
  </si>
  <si>
    <t>DEVID KHAN</t>
  </si>
  <si>
    <t>62, Hospital Road ,Chennai-06</t>
  </si>
  <si>
    <t>OTHER</t>
  </si>
  <si>
    <t>WEKRAMA SINGA</t>
  </si>
  <si>
    <t>151, Azam Building Street ,Chennai-07</t>
  </si>
  <si>
    <t>BUDDHIST</t>
  </si>
  <si>
    <t>KIRISH MATHEWS</t>
  </si>
  <si>
    <t>92, Ramesh Street ,Chennai-09</t>
  </si>
  <si>
    <t>HINDU</t>
  </si>
  <si>
    <t>JOHN MATHEWS</t>
  </si>
  <si>
    <t>149, HNB Road  ,Chennai-10</t>
  </si>
  <si>
    <t>ANNA HARRIS</t>
  </si>
  <si>
    <t>3541 GOLD CRICK CT</t>
  </si>
  <si>
    <t>Brandysoap</t>
  </si>
  <si>
    <t>BLAH@GMAIL.COM</t>
  </si>
  <si>
    <t>CHRISTIAN</t>
  </si>
  <si>
    <t>Wednesday, August 08, 1990</t>
  </si>
  <si>
    <t>Friday, December 30, 2005</t>
  </si>
  <si>
    <t>ANNA BLAH</t>
  </si>
  <si>
    <t>42, Main Street ,Chennai-06</t>
  </si>
  <si>
    <t>STUDENT DATA ENTRY APPLICATION</t>
  </si>
  <si>
    <t>STUDENT'S DATA STATISTICS</t>
  </si>
  <si>
    <t>STUDENT'S PROVINCE</t>
  </si>
  <si>
    <t>STUDENT'S RELIGION</t>
  </si>
  <si>
    <t>FULL NAME</t>
  </si>
  <si>
    <t>TOTAL</t>
  </si>
  <si>
    <t>STUDENT'S CIVIL STATUS</t>
  </si>
  <si>
    <t>STUDENT'S COURSE</t>
  </si>
  <si>
    <t>STUDENT'S GENDER</t>
  </si>
  <si>
    <t>STUDENT'S LANGUAGE</t>
  </si>
  <si>
    <t>BOBBY JONES</t>
  </si>
  <si>
    <t>1234 BLAH BLABH</t>
  </si>
  <si>
    <t>BLAH</t>
  </si>
  <si>
    <t>MUBEEN'S HIGH EDUCATION CENTER</t>
  </si>
  <si>
    <t>NO 10, MAIN STREET, CHENNAI-60001</t>
  </si>
  <si>
    <t>EMAIL- BLAH@GMAIL.COM</t>
  </si>
  <si>
    <t>Student's Application Form</t>
  </si>
  <si>
    <t>Student's Personal Information</t>
  </si>
  <si>
    <t>Course Details</t>
  </si>
  <si>
    <t>MEDIUM</t>
  </si>
  <si>
    <t>REG. DATE</t>
  </si>
  <si>
    <t>Student's Statement</t>
  </si>
  <si>
    <t>I Hearby Declared that the Above Information Is True and Correct to the Best of My Knowledge.</t>
  </si>
  <si>
    <t>.............................................</t>
  </si>
  <si>
    <t>Applicant Signature</t>
  </si>
  <si>
    <t>Office Use</t>
  </si>
  <si>
    <t>..............................</t>
  </si>
  <si>
    <t>...............................</t>
  </si>
  <si>
    <t>Prepared By</t>
  </si>
  <si>
    <t>Checked By</t>
  </si>
  <si>
    <t>QUESTIONS FOR PIVOT TABLE CREATION</t>
  </si>
  <si>
    <t>ANSWERS</t>
  </si>
  <si>
    <t>1. What is the Highest Student's Enrollment City Based On The Student Data?</t>
  </si>
  <si>
    <t>2. What Province is the Highest Student's Enrollment Province Based On The Student Data?</t>
  </si>
  <si>
    <t>3.Find Out No of Student, who are Married and Single based on the data?</t>
  </si>
  <si>
    <t>Single students are greater with a count of 98. Married students are lower with a count of 47.</t>
  </si>
  <si>
    <t>4. Find Out The No of Male, Female Enroll With The Courses?</t>
  </si>
  <si>
    <t>Female students are greater with a count of 87. Male students are lower with a count of 58.</t>
  </si>
  <si>
    <t>5. What is Majority Student Religion?</t>
  </si>
  <si>
    <t>Islam is the largest student religion.</t>
  </si>
  <si>
    <t>6. What Course is Majority Student's Enrollment Course?</t>
  </si>
  <si>
    <t>Majority of students are enrolled in IT.</t>
  </si>
  <si>
    <t>7. What Language is Preferred Language Among the Students?</t>
  </si>
  <si>
    <t>English is the prefered language and the majority spoken among students.</t>
  </si>
  <si>
    <t>PIVOT CHARTS TO CREATE</t>
  </si>
  <si>
    <t>1. COLUMN CHART</t>
  </si>
  <si>
    <t>2. BAR CHART</t>
  </si>
  <si>
    <t>3. PIE CHART</t>
  </si>
  <si>
    <t>4. PIE CHART</t>
  </si>
  <si>
    <t>5. PIE CHART</t>
  </si>
  <si>
    <t>6. LINE CHART</t>
  </si>
  <si>
    <t>7. LINE CHART</t>
  </si>
  <si>
    <t>8. CONNECTION FOR ALL PIVOT TABLE AND PIVOT CHARTS WITH SLICER</t>
  </si>
  <si>
    <t>9. CREATE REFRESH ALL BUTTON, TO CLEAR SLICERS</t>
  </si>
  <si>
    <t>PIVOT CHARTS</t>
  </si>
  <si>
    <t>COUNT</t>
  </si>
  <si>
    <t>Grand Total</t>
  </si>
  <si>
    <r>
      <rPr>
        <sz val="16"/>
        <color rgb="FFFFFFFF"/>
        <rFont val="Cordia New"/>
      </rPr>
      <t xml:space="preserve">MAJORITY OF EACH CATEGORY IS HIGHLIGHTED </t>
    </r>
    <r>
      <rPr>
        <b/>
        <sz val="16"/>
        <color rgb="FFFCF7D7"/>
        <rFont val="Cordia New"/>
      </rPr>
      <t>YELLOW</t>
    </r>
  </si>
  <si>
    <t>DATA CHARTS</t>
  </si>
  <si>
    <t xml:space="preserve">Use Filters on the Pivot Charts to manipulate the Data Charts. Slicers can be created and used on the offline version of Excel.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</si>
</sst>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charset val="1"/>
    </font>
    <font>
      <sz val="20"/>
      <color theme="1"/>
      <name val="Cordia New"/>
    </font>
    <font>
      <b/>
      <sz val="20"/>
      <color rgb="FFFFFFFF"/>
      <name val="Cordia New"/>
    </font>
    <font>
      <sz val="19"/>
      <color theme="1"/>
      <name val="Comfortaa"/>
      <charset val="1"/>
    </font>
    <font>
      <sz val="11"/>
      <color theme="1"/>
      <name val="Comfortaa"/>
      <charset val="1"/>
    </font>
    <font>
      <sz val="24"/>
      <color rgb="FF000000"/>
      <name val="Cordia New"/>
    </font>
    <font>
      <sz val="11"/>
      <color theme="4" tint="-0.249977111117893"/>
      <name val="Comfortaa"/>
      <charset val="1"/>
    </font>
    <font>
      <sz val="14"/>
      <color theme="1"/>
      <name val="Corbel"/>
    </font>
    <font>
      <b/>
      <sz val="14"/>
      <color rgb="FF000000"/>
      <name val="Corbel"/>
    </font>
    <font>
      <sz val="14"/>
      <color theme="1"/>
      <name val="Calibri"/>
      <charset val="1"/>
    </font>
    <font>
      <sz val="16"/>
      <color theme="1"/>
      <name val="Cordia New"/>
    </font>
    <font>
      <b/>
      <sz val="16"/>
      <color rgb="FFFFFFFF"/>
      <name val="Cordia New"/>
    </font>
    <font>
      <sz val="11"/>
      <color theme="1"/>
      <name val="Aptos Narrow"/>
    </font>
    <font>
      <b/>
      <sz val="14"/>
      <color theme="1"/>
      <name val="Comfortaa"/>
      <charset val="1"/>
    </font>
    <font>
      <sz val="14"/>
      <color theme="1"/>
      <name val="Courier New"/>
      <charset val="1"/>
    </font>
    <font>
      <b/>
      <sz val="15"/>
      <color theme="1"/>
      <name val="Comfortaa"/>
      <charset val="1"/>
    </font>
    <font>
      <i/>
      <sz val="11"/>
      <color theme="1"/>
      <name val="Courier New"/>
      <charset val="1"/>
    </font>
    <font>
      <sz val="18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sz val="11"/>
      <color rgb="FFCC0000"/>
      <name val="Book Antiqua"/>
    </font>
    <font>
      <sz val="11"/>
      <color theme="1"/>
      <name val="Book Antiqua"/>
    </font>
    <font>
      <b/>
      <sz val="11"/>
      <color rgb="FFCC0000"/>
      <name val="Cambria"/>
    </font>
    <font>
      <sz val="11"/>
      <color theme="1"/>
      <name val="Cambria"/>
    </font>
    <font>
      <sz val="12"/>
      <color theme="1"/>
      <name val="Comfortaa"/>
      <charset val="1"/>
    </font>
    <font>
      <sz val="12"/>
      <color theme="1"/>
      <name val="Book Antiqua"/>
    </font>
    <font>
      <sz val="10"/>
      <color theme="1"/>
      <name val="Book Antiqua"/>
    </font>
    <font>
      <sz val="14"/>
      <color theme="1"/>
      <name val="Cordia New"/>
    </font>
    <font>
      <sz val="24"/>
      <color theme="1"/>
      <name val="Cordia New"/>
    </font>
    <font>
      <sz val="12"/>
      <color theme="1"/>
      <name val="Cordia New"/>
    </font>
    <font>
      <sz val="16"/>
      <color rgb="FFFFFFFF"/>
      <name val="Cordia New"/>
    </font>
    <font>
      <b/>
      <sz val="16"/>
      <color rgb="FFFCF7D7"/>
      <name val="Cordia New"/>
    </font>
    <font>
      <sz val="20"/>
      <color theme="0"/>
      <name val="Cordia New"/>
    </font>
  </fonts>
  <fills count="2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A5A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F7D7"/>
        <bgColor indexed="64"/>
      </patternFill>
    </fill>
  </fills>
  <borders count="48">
    <border>
      <left/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EAD1DC"/>
      </right>
      <top style="thin">
        <color rgb="FFCCCCCC"/>
      </top>
      <bottom style="thin">
        <color rgb="FFEAD1DC"/>
      </bottom>
      <diagonal/>
    </border>
    <border>
      <left style="thin">
        <color rgb="FFCCCCCC"/>
      </left>
      <right/>
      <top style="thin">
        <color rgb="FFCCCCCC"/>
      </top>
      <bottom style="thin">
        <color rgb="FFEAD1DC"/>
      </bottom>
      <diagonal/>
    </border>
    <border>
      <left/>
      <right/>
      <top style="thin">
        <color rgb="FFCCCCCC"/>
      </top>
      <bottom style="thin">
        <color rgb="FFEAD1DC"/>
      </bottom>
      <diagonal/>
    </border>
    <border>
      <left/>
      <right style="thin">
        <color rgb="FF000000"/>
      </right>
      <top style="thin">
        <color rgb="FFCCCCCC"/>
      </top>
      <bottom style="thin">
        <color rgb="FFEAD1DC"/>
      </bottom>
      <diagonal/>
    </border>
    <border>
      <left style="thin">
        <color rgb="FF000000"/>
      </left>
      <right style="thin">
        <color rgb="FFEAD1D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7">
    <xf numFmtId="0" fontId="0" fillId="0" borderId="0" xfId="0"/>
    <xf numFmtId="0" fontId="2" fillId="6" borderId="0" xfId="0" applyFont="1" applyFill="1" applyAlignment="1">
      <alignment readingOrder="1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 readingOrder="1"/>
    </xf>
    <xf numFmtId="0" fontId="2" fillId="6" borderId="0" xfId="0" applyFont="1" applyFill="1" applyAlignment="1">
      <alignment vertical="center" readingOrder="1"/>
    </xf>
    <xf numFmtId="0" fontId="0" fillId="6" borderId="0" xfId="0" applyFill="1" applyAlignment="1">
      <alignment vertical="center"/>
    </xf>
    <xf numFmtId="0" fontId="6" fillId="6" borderId="0" xfId="0" applyFont="1" applyFill="1" applyAlignment="1">
      <alignment vertical="center" readingOrder="1"/>
    </xf>
    <xf numFmtId="0" fontId="2" fillId="6" borderId="0" xfId="0" applyFont="1" applyFill="1" applyAlignment="1">
      <alignment horizontal="center" vertical="center" readingOrder="1"/>
    </xf>
    <xf numFmtId="0" fontId="8" fillId="6" borderId="0" xfId="0" applyFont="1" applyFill="1" applyAlignment="1">
      <alignment vertical="center" readingOrder="1"/>
    </xf>
    <xf numFmtId="0" fontId="10" fillId="8" borderId="0" xfId="0" applyFont="1" applyFill="1" applyAlignment="1">
      <alignment horizontal="center" vertical="center" readingOrder="1"/>
    </xf>
    <xf numFmtId="0" fontId="0" fillId="6" borderId="3" xfId="0" applyFill="1" applyBorder="1" applyAlignment="1">
      <alignment horizontal="left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 readingOrder="1"/>
    </xf>
    <xf numFmtId="0" fontId="11" fillId="3" borderId="6" xfId="0" applyFont="1" applyFill="1" applyBorder="1" applyAlignment="1">
      <alignment horizontal="center" vertical="center" readingOrder="1"/>
    </xf>
    <xf numFmtId="0" fontId="11" fillId="3" borderId="7" xfId="0" applyFont="1" applyFill="1" applyBorder="1" applyAlignment="1">
      <alignment horizontal="center" vertical="center" readingOrder="1"/>
    </xf>
    <xf numFmtId="0" fontId="11" fillId="3" borderId="8" xfId="0" applyFont="1" applyFill="1" applyBorder="1" applyAlignment="1">
      <alignment horizontal="center" vertical="center" readingOrder="1"/>
    </xf>
    <xf numFmtId="14" fontId="11" fillId="3" borderId="5" xfId="0" applyNumberFormat="1" applyFont="1" applyFill="1" applyBorder="1" applyAlignment="1">
      <alignment horizontal="center" vertical="center" readingOrder="1"/>
    </xf>
    <xf numFmtId="14" fontId="11" fillId="3" borderId="6" xfId="0" applyNumberFormat="1" applyFont="1" applyFill="1" applyBorder="1" applyAlignment="1">
      <alignment horizontal="center" vertical="center" readingOrder="1"/>
    </xf>
    <xf numFmtId="0" fontId="12" fillId="3" borderId="0" xfId="0" applyFont="1" applyFill="1" applyAlignment="1">
      <alignment horizontal="center" vertical="center" readingOrder="1"/>
    </xf>
    <xf numFmtId="0" fontId="13" fillId="10" borderId="0" xfId="0" applyFont="1" applyFill="1" applyAlignment="1">
      <alignment horizontal="center" vertical="center" readingOrder="1"/>
    </xf>
    <xf numFmtId="0" fontId="12" fillId="6" borderId="0" xfId="0" applyFont="1" applyFill="1" applyAlignment="1">
      <alignment vertical="center" readingOrder="1"/>
    </xf>
    <xf numFmtId="0" fontId="1" fillId="3" borderId="8" xfId="1" applyFill="1" applyBorder="1" applyAlignment="1">
      <alignment horizontal="center" vertical="center" readingOrder="1"/>
    </xf>
    <xf numFmtId="0" fontId="14" fillId="3" borderId="0" xfId="0" applyFont="1" applyFill="1" applyAlignment="1">
      <alignment horizontal="center" vertical="center" readingOrder="1"/>
    </xf>
    <xf numFmtId="0" fontId="0" fillId="0" borderId="0" xfId="0" applyAlignment="1">
      <alignment horizontal="left"/>
    </xf>
    <xf numFmtId="0" fontId="9" fillId="9" borderId="0" xfId="0" applyFont="1" applyFill="1" applyAlignment="1">
      <alignment horizontal="left" vertical="center" readingOrder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0" xfId="0" applyFont="1" applyAlignment="1">
      <alignment readingOrder="1"/>
    </xf>
    <xf numFmtId="0" fontId="22" fillId="0" borderId="35" xfId="0" applyFont="1" applyBorder="1" applyAlignment="1">
      <alignment horizontal="left" vertical="center" readingOrder="1"/>
    </xf>
    <xf numFmtId="0" fontId="23" fillId="0" borderId="35" xfId="0" applyFont="1" applyBorder="1" applyAlignment="1">
      <alignment horizontal="left" vertical="center" readingOrder="1"/>
    </xf>
    <xf numFmtId="0" fontId="23" fillId="0" borderId="39" xfId="0" applyFont="1" applyBorder="1" applyAlignment="1">
      <alignment horizontal="left" vertical="center" readingOrder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30" fillId="6" borderId="0" xfId="0" applyFont="1" applyFill="1" applyAlignment="1">
      <alignment horizontal="center" vertical="center" readingOrder="1"/>
    </xf>
    <xf numFmtId="0" fontId="31" fillId="0" borderId="0" xfId="0" applyFont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 readingOrder="1"/>
    </xf>
    <xf numFmtId="0" fontId="5" fillId="7" borderId="0" xfId="0" applyFont="1" applyFill="1" applyAlignment="1">
      <alignment horizontal="center" readingOrder="1"/>
    </xf>
    <xf numFmtId="0" fontId="3" fillId="7" borderId="0" xfId="0" applyFont="1" applyFill="1" applyAlignment="1">
      <alignment horizontal="center" vertical="center" readingOrder="1"/>
    </xf>
    <xf numFmtId="0" fontId="3" fillId="11" borderId="0" xfId="0" applyFont="1" applyFill="1" applyAlignment="1">
      <alignment horizontal="center" vertical="center" readingOrder="1"/>
    </xf>
    <xf numFmtId="0" fontId="2" fillId="6" borderId="1" xfId="0" applyFont="1" applyFill="1" applyBorder="1" applyAlignment="1">
      <alignment horizontal="left" vertical="center" readingOrder="1"/>
    </xf>
    <xf numFmtId="0" fontId="2" fillId="6" borderId="2" xfId="0" applyFont="1" applyFill="1" applyBorder="1" applyAlignment="1">
      <alignment horizontal="left" vertical="center" readingOrder="1"/>
    </xf>
    <xf numFmtId="0" fontId="12" fillId="3" borderId="0" xfId="0" applyFont="1" applyFill="1" applyAlignment="1">
      <alignment vertical="center" readingOrder="1"/>
    </xf>
    <xf numFmtId="0" fontId="3" fillId="13" borderId="0" xfId="0" applyFont="1" applyFill="1" applyAlignment="1">
      <alignment horizontal="center" vertical="center" readingOrder="1"/>
    </xf>
    <xf numFmtId="0" fontId="13" fillId="10" borderId="0" xfId="0" applyFont="1" applyFill="1" applyAlignment="1">
      <alignment vertical="center" readingOrder="1"/>
    </xf>
    <xf numFmtId="0" fontId="3" fillId="12" borderId="0" xfId="0" applyFont="1" applyFill="1" applyAlignment="1">
      <alignment horizontal="center" vertical="center" readingOrder="1"/>
    </xf>
    <xf numFmtId="0" fontId="3" fillId="9" borderId="0" xfId="0" applyFont="1" applyFill="1" applyAlignment="1">
      <alignment horizontal="center" vertical="center" readingOrder="1"/>
    </xf>
    <xf numFmtId="0" fontId="7" fillId="4" borderId="3" xfId="0" applyFont="1" applyFill="1" applyBorder="1" applyAlignment="1">
      <alignment horizontal="center" readingOrder="1"/>
    </xf>
    <xf numFmtId="0" fontId="7" fillId="4" borderId="10" xfId="0" applyFont="1" applyFill="1" applyBorder="1" applyAlignment="1">
      <alignment horizontal="center" readingOrder="1"/>
    </xf>
    <xf numFmtId="0" fontId="7" fillId="4" borderId="4" xfId="0" applyFont="1" applyFill="1" applyBorder="1" applyAlignment="1">
      <alignment horizontal="center" readingOrder="1"/>
    </xf>
    <xf numFmtId="0" fontId="3" fillId="5" borderId="0" xfId="0" applyFont="1" applyFill="1" applyAlignment="1">
      <alignment horizontal="center" vertical="center" readingOrder="1"/>
    </xf>
    <xf numFmtId="0" fontId="25" fillId="0" borderId="36" xfId="0" applyFont="1" applyBorder="1" applyAlignment="1">
      <alignment horizontal="left" vertical="center" readingOrder="1"/>
    </xf>
    <xf numFmtId="0" fontId="25" fillId="0" borderId="37" xfId="0" applyFont="1" applyBorder="1" applyAlignment="1">
      <alignment horizontal="left" vertical="center" readingOrder="1"/>
    </xf>
    <xf numFmtId="0" fontId="25" fillId="0" borderId="38" xfId="0" applyFont="1" applyBorder="1" applyAlignment="1">
      <alignment horizontal="left" vertical="center" readingOrder="1"/>
    </xf>
    <xf numFmtId="0" fontId="2" fillId="14" borderId="13" xfId="0" applyFont="1" applyFill="1" applyBorder="1" applyAlignment="1">
      <alignment readingOrder="1"/>
    </xf>
    <xf numFmtId="0" fontId="2" fillId="14" borderId="14" xfId="0" applyFont="1" applyFill="1" applyBorder="1" applyAlignment="1">
      <alignment readingOrder="1"/>
    </xf>
    <xf numFmtId="0" fontId="2" fillId="14" borderId="15" xfId="0" applyFont="1" applyFill="1" applyBorder="1" applyAlignment="1">
      <alignment readingOrder="1"/>
    </xf>
    <xf numFmtId="0" fontId="19" fillId="14" borderId="17" xfId="0" applyFont="1" applyFill="1" applyBorder="1" applyAlignment="1">
      <alignment horizontal="center" vertical="center" readingOrder="1"/>
    </xf>
    <xf numFmtId="0" fontId="15" fillId="14" borderId="18" xfId="0" applyFont="1" applyFill="1" applyBorder="1" applyAlignment="1">
      <alignment horizontal="center" vertical="center" readingOrder="1"/>
    </xf>
    <xf numFmtId="0" fontId="15" fillId="14" borderId="30" xfId="0" applyFont="1" applyFill="1" applyBorder="1" applyAlignment="1">
      <alignment horizontal="center" vertical="center" readingOrder="1"/>
    </xf>
    <xf numFmtId="0" fontId="15" fillId="14" borderId="20" xfId="0" applyFont="1" applyFill="1" applyBorder="1" applyAlignment="1">
      <alignment horizontal="center" vertical="center" readingOrder="1"/>
    </xf>
    <xf numFmtId="0" fontId="15" fillId="14" borderId="21" xfId="0" applyFont="1" applyFill="1" applyBorder="1" applyAlignment="1">
      <alignment horizontal="center" vertical="center" readingOrder="1"/>
    </xf>
    <xf numFmtId="0" fontId="15" fillId="14" borderId="31" xfId="0" applyFont="1" applyFill="1" applyBorder="1" applyAlignment="1">
      <alignment horizontal="center" vertical="center" readingOrder="1"/>
    </xf>
    <xf numFmtId="0" fontId="16" fillId="14" borderId="25" xfId="0" applyFont="1" applyFill="1" applyBorder="1" applyAlignment="1">
      <alignment horizontal="center" vertical="center" readingOrder="1"/>
    </xf>
    <xf numFmtId="0" fontId="16" fillId="14" borderId="26" xfId="0" applyFont="1" applyFill="1" applyBorder="1" applyAlignment="1">
      <alignment horizontal="center" vertical="center" readingOrder="1"/>
    </xf>
    <xf numFmtId="0" fontId="16" fillId="14" borderId="32" xfId="0" applyFont="1" applyFill="1" applyBorder="1" applyAlignment="1">
      <alignment horizontal="center" vertical="center" readingOrder="1"/>
    </xf>
    <xf numFmtId="0" fontId="16" fillId="14" borderId="23" xfId="0" applyFont="1" applyFill="1" applyBorder="1" applyAlignment="1">
      <alignment horizontal="center" vertical="center" readingOrder="1"/>
    </xf>
    <xf numFmtId="0" fontId="16" fillId="14" borderId="24" xfId="0" applyFont="1" applyFill="1" applyBorder="1" applyAlignment="1">
      <alignment horizontal="center" vertical="center" readingOrder="1"/>
    </xf>
    <xf numFmtId="0" fontId="16" fillId="14" borderId="33" xfId="0" applyFont="1" applyFill="1" applyBorder="1" applyAlignment="1">
      <alignment horizontal="center" vertical="center" readingOrder="1"/>
    </xf>
    <xf numFmtId="0" fontId="16" fillId="14" borderId="20" xfId="0" applyFont="1" applyFill="1" applyBorder="1" applyAlignment="1">
      <alignment horizontal="center" vertical="center" readingOrder="1"/>
    </xf>
    <xf numFmtId="0" fontId="16" fillId="14" borderId="21" xfId="0" applyFont="1" applyFill="1" applyBorder="1" applyAlignment="1">
      <alignment horizontal="center" vertical="center" readingOrder="1"/>
    </xf>
    <xf numFmtId="0" fontId="16" fillId="14" borderId="31" xfId="0" applyFont="1" applyFill="1" applyBorder="1" applyAlignment="1">
      <alignment horizontal="center" vertical="center" readingOrder="1"/>
    </xf>
    <xf numFmtId="0" fontId="21" fillId="4" borderId="34" xfId="0" applyFont="1" applyFill="1" applyBorder="1" applyAlignment="1">
      <alignment horizontal="center" vertical="center" readingOrder="1"/>
    </xf>
    <xf numFmtId="0" fontId="17" fillId="4" borderId="26" xfId="0" applyFont="1" applyFill="1" applyBorder="1" applyAlignment="1">
      <alignment horizontal="center" vertical="center" readingOrder="1"/>
    </xf>
    <xf numFmtId="0" fontId="17" fillId="4" borderId="32" xfId="0" applyFont="1" applyFill="1" applyBorder="1" applyAlignment="1">
      <alignment horizontal="center" vertical="center" readingOrder="1"/>
    </xf>
    <xf numFmtId="0" fontId="20" fillId="9" borderId="34" xfId="0" applyFont="1" applyFill="1" applyBorder="1" applyAlignment="1">
      <alignment horizontal="left" vertical="center" readingOrder="1"/>
    </xf>
    <xf numFmtId="0" fontId="26" fillId="9" borderId="26" xfId="0" applyFont="1" applyFill="1" applyBorder="1" applyAlignment="1">
      <alignment horizontal="left" vertical="center" readingOrder="1"/>
    </xf>
    <xf numFmtId="0" fontId="26" fillId="9" borderId="32" xfId="0" applyFont="1" applyFill="1" applyBorder="1" applyAlignment="1">
      <alignment horizontal="left" vertical="center" readingOrder="1"/>
    </xf>
    <xf numFmtId="0" fontId="24" fillId="0" borderId="36" xfId="0" applyFont="1" applyBorder="1" applyAlignment="1">
      <alignment horizontal="left" vertical="center" readingOrder="1"/>
    </xf>
    <xf numFmtId="0" fontId="24" fillId="0" borderId="37" xfId="0" applyFont="1" applyBorder="1" applyAlignment="1">
      <alignment horizontal="left" vertical="center" readingOrder="1"/>
    </xf>
    <xf numFmtId="0" fontId="24" fillId="0" borderId="38" xfId="0" applyFont="1" applyBorder="1" applyAlignment="1">
      <alignment horizontal="left" vertical="center" readingOrder="1"/>
    </xf>
    <xf numFmtId="0" fontId="2" fillId="0" borderId="34" xfId="0" applyFont="1" applyBorder="1" applyAlignment="1">
      <alignment readingOrder="1"/>
    </xf>
    <xf numFmtId="0" fontId="2" fillId="0" borderId="26" xfId="0" applyFont="1" applyBorder="1" applyAlignment="1">
      <alignment readingOrder="1"/>
    </xf>
    <xf numFmtId="0" fontId="2" fillId="0" borderId="32" xfId="0" applyFont="1" applyBorder="1" applyAlignment="1">
      <alignment readingOrder="1"/>
    </xf>
    <xf numFmtId="0" fontId="27" fillId="9" borderId="34" xfId="0" applyFont="1" applyFill="1" applyBorder="1" applyAlignment="1">
      <alignment horizontal="left" vertical="center" readingOrder="1"/>
    </xf>
    <xf numFmtId="0" fontId="27" fillId="9" borderId="26" xfId="0" applyFont="1" applyFill="1" applyBorder="1" applyAlignment="1">
      <alignment horizontal="left" vertical="center" readingOrder="1"/>
    </xf>
    <xf numFmtId="0" fontId="27" fillId="9" borderId="32" xfId="0" applyFont="1" applyFill="1" applyBorder="1" applyAlignment="1">
      <alignment horizontal="left" vertical="center" readingOrder="1"/>
    </xf>
    <xf numFmtId="0" fontId="23" fillId="0" borderId="36" xfId="0" applyFont="1" applyBorder="1" applyAlignment="1">
      <alignment horizontal="left" vertical="center" readingOrder="1"/>
    </xf>
    <xf numFmtId="0" fontId="23" fillId="0" borderId="37" xfId="0" applyFont="1" applyBorder="1" applyAlignment="1">
      <alignment horizontal="left" vertical="center" readingOrder="1"/>
    </xf>
    <xf numFmtId="0" fontId="23" fillId="0" borderId="38" xfId="0" applyFont="1" applyBorder="1" applyAlignment="1">
      <alignment horizontal="left" vertical="center" readingOrder="1"/>
    </xf>
    <xf numFmtId="0" fontId="18" fillId="0" borderId="34" xfId="0" applyFont="1" applyBorder="1" applyAlignment="1">
      <alignment horizontal="left" vertical="center" readingOrder="1"/>
    </xf>
    <xf numFmtId="0" fontId="18" fillId="0" borderId="26" xfId="0" applyFont="1" applyBorder="1" applyAlignment="1">
      <alignment horizontal="left" vertical="center" readingOrder="1"/>
    </xf>
    <xf numFmtId="0" fontId="18" fillId="0" borderId="27" xfId="0" applyFont="1" applyBorder="1" applyAlignment="1">
      <alignment horizontal="left" vertical="center" readingOrder="1"/>
    </xf>
    <xf numFmtId="0" fontId="18" fillId="0" borderId="25" xfId="0" applyFont="1" applyBorder="1" applyAlignment="1">
      <alignment horizontal="right" vertical="center" readingOrder="1"/>
    </xf>
    <xf numFmtId="0" fontId="18" fillId="0" borderId="26" xfId="0" applyFont="1" applyBorder="1" applyAlignment="1">
      <alignment horizontal="right" vertical="center" readingOrder="1"/>
    </xf>
    <xf numFmtId="0" fontId="18" fillId="0" borderId="32" xfId="0" applyFont="1" applyBorder="1" applyAlignment="1">
      <alignment horizontal="right" vertical="center" readingOrder="1"/>
    </xf>
    <xf numFmtId="0" fontId="2" fillId="9" borderId="40" xfId="0" applyFont="1" applyFill="1" applyBorder="1" applyAlignment="1">
      <alignment readingOrder="1"/>
    </xf>
    <xf numFmtId="0" fontId="2" fillId="9" borderId="24" xfId="0" applyFont="1" applyFill="1" applyBorder="1" applyAlignment="1">
      <alignment readingOrder="1"/>
    </xf>
    <xf numFmtId="0" fontId="2" fillId="9" borderId="33" xfId="0" applyFont="1" applyFill="1" applyBorder="1" applyAlignment="1">
      <alignment readingOrder="1"/>
    </xf>
    <xf numFmtId="0" fontId="2" fillId="9" borderId="41" xfId="0" applyFont="1" applyFill="1" applyBorder="1" applyAlignment="1">
      <alignment readingOrder="1"/>
    </xf>
    <xf numFmtId="0" fontId="2" fillId="9" borderId="0" xfId="0" applyFont="1" applyFill="1" applyAlignment="1">
      <alignment readingOrder="1"/>
    </xf>
    <xf numFmtId="0" fontId="2" fillId="9" borderId="42" xfId="0" applyFont="1" applyFill="1" applyBorder="1" applyAlignment="1">
      <alignment readingOrder="1"/>
    </xf>
    <xf numFmtId="0" fontId="2" fillId="9" borderId="44" xfId="0" applyFont="1" applyFill="1" applyBorder="1" applyAlignment="1">
      <alignment readingOrder="1"/>
    </xf>
    <xf numFmtId="0" fontId="2" fillId="9" borderId="45" xfId="0" applyFont="1" applyFill="1" applyBorder="1" applyAlignment="1">
      <alignment readingOrder="1"/>
    </xf>
    <xf numFmtId="0" fontId="2" fillId="9" borderId="46" xfId="0" applyFont="1" applyFill="1" applyBorder="1" applyAlignment="1">
      <alignment readingOrder="1"/>
    </xf>
    <xf numFmtId="0" fontId="28" fillId="0" borderId="40" xfId="0" applyFont="1" applyBorder="1" applyAlignment="1">
      <alignment horizontal="center" vertical="top" readingOrder="1"/>
    </xf>
    <xf numFmtId="0" fontId="28" fillId="0" borderId="24" xfId="0" applyFont="1" applyBorder="1" applyAlignment="1">
      <alignment horizontal="center" vertical="top" readingOrder="1"/>
    </xf>
    <xf numFmtId="0" fontId="28" fillId="0" borderId="33" xfId="0" applyFont="1" applyBorder="1" applyAlignment="1">
      <alignment horizontal="center" vertical="top" readingOrder="1"/>
    </xf>
    <xf numFmtId="0" fontId="28" fillId="0" borderId="41" xfId="0" applyFont="1" applyBorder="1" applyAlignment="1">
      <alignment horizontal="center" vertical="top" readingOrder="1"/>
    </xf>
    <xf numFmtId="0" fontId="28" fillId="0" borderId="0" xfId="0" applyFont="1" applyAlignment="1">
      <alignment horizontal="center" vertical="top" readingOrder="1"/>
    </xf>
    <xf numFmtId="0" fontId="28" fillId="0" borderId="42" xfId="0" applyFont="1" applyBorder="1" applyAlignment="1">
      <alignment horizontal="center" vertical="top" readingOrder="1"/>
    </xf>
    <xf numFmtId="0" fontId="28" fillId="0" borderId="43" xfId="0" applyFont="1" applyBorder="1" applyAlignment="1">
      <alignment horizontal="center" vertical="top" readingOrder="1"/>
    </xf>
    <xf numFmtId="0" fontId="28" fillId="0" borderId="21" xfId="0" applyFont="1" applyBorder="1" applyAlignment="1">
      <alignment horizontal="center" vertical="top" readingOrder="1"/>
    </xf>
    <xf numFmtId="0" fontId="28" fillId="0" borderId="31" xfId="0" applyFont="1" applyBorder="1" applyAlignment="1">
      <alignment horizontal="center" vertical="top" readingOrder="1"/>
    </xf>
    <xf numFmtId="0" fontId="18" fillId="0" borderId="34" xfId="0" applyFont="1" applyBorder="1" applyAlignment="1">
      <alignment horizontal="right" vertical="center" readingOrder="1"/>
    </xf>
    <xf numFmtId="0" fontId="27" fillId="9" borderId="34" xfId="0" applyFont="1" applyFill="1" applyBorder="1" applyAlignment="1">
      <alignment readingOrder="1"/>
    </xf>
    <xf numFmtId="0" fontId="27" fillId="9" borderId="26" xfId="0" applyFont="1" applyFill="1" applyBorder="1" applyAlignment="1">
      <alignment readingOrder="1"/>
    </xf>
    <xf numFmtId="0" fontId="27" fillId="9" borderId="32" xfId="0" applyFont="1" applyFill="1" applyBorder="1" applyAlignment="1">
      <alignment readingOrder="1"/>
    </xf>
    <xf numFmtId="0" fontId="2" fillId="0" borderId="40" xfId="0" applyFont="1" applyBorder="1" applyAlignment="1">
      <alignment readingOrder="1"/>
    </xf>
    <xf numFmtId="0" fontId="2" fillId="0" borderId="24" xfId="0" applyFont="1" applyBorder="1" applyAlignment="1">
      <alignment readingOrder="1"/>
    </xf>
    <xf numFmtId="0" fontId="2" fillId="0" borderId="33" xfId="0" applyFont="1" applyBorder="1" applyAlignment="1">
      <alignment readingOrder="1"/>
    </xf>
    <xf numFmtId="0" fontId="2" fillId="0" borderId="41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42" xfId="0" applyFont="1" applyBorder="1" applyAlignment="1">
      <alignment readingOrder="1"/>
    </xf>
    <xf numFmtId="0" fontId="2" fillId="0" borderId="43" xfId="0" applyFont="1" applyBorder="1" applyAlignment="1">
      <alignment readingOrder="1"/>
    </xf>
    <xf numFmtId="0" fontId="2" fillId="0" borderId="21" xfId="0" applyFont="1" applyBorder="1" applyAlignment="1">
      <alignment readingOrder="1"/>
    </xf>
    <xf numFmtId="0" fontId="2" fillId="0" borderId="31" xfId="0" applyFont="1" applyBorder="1" applyAlignment="1">
      <alignment readingOrder="1"/>
    </xf>
    <xf numFmtId="0" fontId="2" fillId="0" borderId="27" xfId="0" applyFont="1" applyBorder="1" applyAlignment="1">
      <alignment readingOrder="1"/>
    </xf>
    <xf numFmtId="0" fontId="30" fillId="15" borderId="47" xfId="0" applyFont="1" applyFill="1" applyBorder="1" applyAlignment="1">
      <alignment horizontal="center" vertical="center" readingOrder="1"/>
    </xf>
    <xf numFmtId="0" fontId="30" fillId="15" borderId="18" xfId="0" applyFont="1" applyFill="1" applyBorder="1" applyAlignment="1">
      <alignment horizontal="center" vertical="center" readingOrder="1"/>
    </xf>
    <xf numFmtId="0" fontId="30" fillId="15" borderId="19" xfId="0" applyFont="1" applyFill="1" applyBorder="1" applyAlignment="1">
      <alignment horizontal="center" vertical="center" readingOrder="1"/>
    </xf>
    <xf numFmtId="0" fontId="30" fillId="15" borderId="43" xfId="0" applyFont="1" applyFill="1" applyBorder="1" applyAlignment="1">
      <alignment horizontal="center" vertical="center" readingOrder="1"/>
    </xf>
    <xf numFmtId="0" fontId="30" fillId="15" borderId="21" xfId="0" applyFont="1" applyFill="1" applyBorder="1" applyAlignment="1">
      <alignment horizontal="center" vertical="center" readingOrder="1"/>
    </xf>
    <xf numFmtId="0" fontId="30" fillId="15" borderId="22" xfId="0" applyFont="1" applyFill="1" applyBorder="1" applyAlignment="1">
      <alignment horizontal="center" vertical="center" readingOrder="1"/>
    </xf>
    <xf numFmtId="0" fontId="30" fillId="16" borderId="17" xfId="0" applyFont="1" applyFill="1" applyBorder="1" applyAlignment="1">
      <alignment horizontal="center" vertical="center" readingOrder="1"/>
    </xf>
    <xf numFmtId="0" fontId="30" fillId="16" borderId="18" xfId="0" applyFont="1" applyFill="1" applyBorder="1" applyAlignment="1">
      <alignment horizontal="center" vertical="center" readingOrder="1"/>
    </xf>
    <xf numFmtId="0" fontId="30" fillId="16" borderId="30" xfId="0" applyFont="1" applyFill="1" applyBorder="1" applyAlignment="1">
      <alignment horizontal="center" vertical="center" readingOrder="1"/>
    </xf>
    <xf numFmtId="0" fontId="30" fillId="16" borderId="16" xfId="0" applyFont="1" applyFill="1" applyBorder="1" applyAlignment="1">
      <alignment horizontal="center" vertical="center" readingOrder="1"/>
    </xf>
    <xf numFmtId="0" fontId="30" fillId="16" borderId="0" xfId="0" applyFont="1" applyFill="1" applyAlignment="1">
      <alignment horizontal="center" vertical="center" readingOrder="1"/>
    </xf>
    <xf numFmtId="0" fontId="30" fillId="16" borderId="42" xfId="0" applyFont="1" applyFill="1" applyBorder="1" applyAlignment="1">
      <alignment horizontal="center" vertical="center" readingOrder="1"/>
    </xf>
    <xf numFmtId="0" fontId="2" fillId="6" borderId="34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30" fillId="17" borderId="40" xfId="0" applyFont="1" applyFill="1" applyBorder="1" applyAlignment="1">
      <alignment horizontal="center" vertical="center" readingOrder="1"/>
    </xf>
    <xf numFmtId="0" fontId="30" fillId="17" borderId="24" xfId="0" applyFont="1" applyFill="1" applyBorder="1" applyAlignment="1">
      <alignment horizontal="center" vertical="center" readingOrder="1"/>
    </xf>
    <xf numFmtId="0" fontId="30" fillId="17" borderId="43" xfId="0" applyFont="1" applyFill="1" applyBorder="1" applyAlignment="1">
      <alignment horizontal="center" vertical="center" readingOrder="1"/>
    </xf>
    <xf numFmtId="0" fontId="30" fillId="17" borderId="21" xfId="0" applyFont="1" applyFill="1" applyBorder="1" applyAlignment="1">
      <alignment horizontal="center" vertical="center" readingOrder="1"/>
    </xf>
    <xf numFmtId="0" fontId="2" fillId="0" borderId="28" xfId="0" applyFont="1" applyBorder="1" applyAlignment="1">
      <alignment readingOrder="1"/>
    </xf>
    <xf numFmtId="0" fontId="2" fillId="0" borderId="29" xfId="0" applyFont="1" applyBorder="1" applyAlignment="1">
      <alignment readingOrder="1"/>
    </xf>
    <xf numFmtId="0" fontId="30" fillId="7" borderId="0" xfId="0" applyFont="1" applyFill="1" applyAlignment="1">
      <alignment horizontal="center" vertical="center" readingOrder="1"/>
    </xf>
    <xf numFmtId="0" fontId="34" fillId="6" borderId="0" xfId="0" applyFont="1" applyFill="1" applyAlignment="1">
      <alignment horizontal="center" vertical="center" wrapText="1"/>
    </xf>
    <xf numFmtId="0" fontId="32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3" tint="0.499984740745262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name val="Cordia New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rgb="FFFCF7D7"/>
        </patternFill>
      </fill>
    </dxf>
    <dxf>
      <fill>
        <patternFill patternType="solid">
          <fgColor indexed="64"/>
          <bgColor rgb="FFFCF7D7"/>
        </patternFill>
      </fill>
    </dxf>
  </dxfs>
  <tableStyles count="0" defaultTableStyle="TableStyleMedium2" defaultPivotStyle="PivotStyleMedium9"/>
  <colors>
    <mruColors>
      <color rgb="FFFCF7D7"/>
      <color rgb="FF802416"/>
      <color rgb="FFFA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Province Based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5C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5C6AB"/>
            </a:solidFill>
            <a:ln>
              <a:noFill/>
            </a:ln>
            <a:effectLst/>
          </c:spPr>
          <c:invertIfNegative val="0"/>
          <c:cat>
            <c:strRef>
              <c:f>'PIVOT CHARTS'!$B$5:$B$9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'PIVOT CHARTS'!$C$5:$C$9</c:f>
              <c:numCache>
                <c:formatCode>General</c:formatCode>
                <c:ptCount val="4"/>
                <c:pt idx="0">
                  <c:v>60</c:v>
                </c:pt>
                <c:pt idx="1">
                  <c:v>51</c:v>
                </c:pt>
                <c:pt idx="2">
                  <c:v>20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6-4499-AE74-C25C36F9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4539272"/>
        <c:axId val="1934543880"/>
      </c:barChart>
      <c:catAx>
        <c:axId val="193453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3880"/>
        <c:crosses val="autoZero"/>
        <c:auto val="1"/>
        <c:lblAlgn val="ctr"/>
        <c:lblOffset val="100"/>
        <c:noMultiLvlLbl val="0"/>
      </c:catAx>
      <c:valAx>
        <c:axId val="193454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3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City Based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95959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cat>
            <c:strRef>
              <c:f>'PIVOT CHARTS'!$E$5:$E$21</c:f>
              <c:strCache>
                <c:ptCount val="16"/>
                <c:pt idx="0">
                  <c:v>Chennai-06</c:v>
                </c:pt>
                <c:pt idx="1">
                  <c:v>Chennai-09</c:v>
                </c:pt>
                <c:pt idx="2">
                  <c:v>Chennai-08</c:v>
                </c:pt>
                <c:pt idx="3">
                  <c:v>Chennai-17</c:v>
                </c:pt>
                <c:pt idx="4">
                  <c:v>Chennai-07</c:v>
                </c:pt>
                <c:pt idx="5">
                  <c:v>Chennai-10</c:v>
                </c:pt>
                <c:pt idx="6">
                  <c:v>Chennai-16</c:v>
                </c:pt>
                <c:pt idx="7">
                  <c:v>Chennai-18</c:v>
                </c:pt>
                <c:pt idx="8">
                  <c:v>Chennai-20</c:v>
                </c:pt>
                <c:pt idx="9">
                  <c:v>Chennai-14</c:v>
                </c:pt>
                <c:pt idx="10">
                  <c:v>Chennai-13</c:v>
                </c:pt>
                <c:pt idx="11">
                  <c:v>Chennai-15</c:v>
                </c:pt>
                <c:pt idx="12">
                  <c:v>Chennai-12</c:v>
                </c:pt>
                <c:pt idx="13">
                  <c:v>Chennai-11</c:v>
                </c:pt>
                <c:pt idx="14">
                  <c:v>Chennai-19</c:v>
                </c:pt>
                <c:pt idx="15">
                  <c:v>Brandysoap</c:v>
                </c:pt>
              </c:strCache>
            </c:strRef>
          </c:cat>
          <c:val>
            <c:numRef>
              <c:f>'PIVOT CHARTS'!$F$5:$F$21</c:f>
              <c:numCache>
                <c:formatCode>General</c:formatCode>
                <c:ptCount val="1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C7-4543-82AD-C7E5D0BA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82407"/>
        <c:axId val="262125063"/>
      </c:barChart>
      <c:catAx>
        <c:axId val="1575782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5063"/>
        <c:crosses val="autoZero"/>
        <c:auto val="1"/>
        <c:lblAlgn val="ctr"/>
        <c:lblOffset val="100"/>
        <c:noMultiLvlLbl val="0"/>
      </c:catAx>
      <c:valAx>
        <c:axId val="26212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8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CE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CE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82E39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CEEF"/>
            </a:solidFill>
          </c:spPr>
          <c:dPt>
            <c:idx val="0"/>
            <c:bubble3D val="0"/>
            <c:spPr>
              <a:solidFill>
                <a:srgbClr val="F2CE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9-4932-9FD3-3A9D4057D9CF}"/>
              </c:ext>
            </c:extLst>
          </c:dPt>
          <c:dPt>
            <c:idx val="1"/>
            <c:bubble3D val="0"/>
            <c:spPr>
              <a:solidFill>
                <a:srgbClr val="82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799-4932-9FD3-3A9D4057D9CF}"/>
              </c:ext>
            </c:extLst>
          </c:dPt>
          <c:cat>
            <c:strRef>
              <c:f>'PIVOT CHARTS'!$H$10:$H$12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CHARTS'!$I$10:$I$12</c:f>
              <c:numCache>
                <c:formatCode>General</c:formatCode>
                <c:ptCount val="2"/>
                <c:pt idx="0">
                  <c:v>87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9-4932-9FD3-3A9D4057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Civil Status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4DCF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5C6A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6-43CE-B701-D104DC6D4AD1}"/>
              </c:ext>
            </c:extLst>
          </c:dPt>
          <c:dPt>
            <c:idx val="1"/>
            <c:bubble3D val="0"/>
            <c:spPr>
              <a:solidFill>
                <a:srgbClr val="F5C6A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FD6-43CE-B701-D104DC6D4AD1}"/>
              </c:ext>
            </c:extLst>
          </c:dPt>
          <c:cat>
            <c:strRef>
              <c:f>'PIVOT CHARTS'!$H$5:$H$7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'PIVOT CHARTS'!$I$5:$I$7</c:f>
              <c:numCache>
                <c:formatCode>General</c:formatCode>
                <c:ptCount val="2"/>
                <c:pt idx="0">
                  <c:v>98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6-43CE-B701-D104DC6D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Religion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4DCF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1A98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86DC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8ED97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BD501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CHARTS'!$I$14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7-431F-A047-343921FCA0E0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07-431F-A047-343921FCA0E0}"/>
              </c:ext>
            </c:extLst>
          </c:dPt>
          <c:dPt>
            <c:idx val="2"/>
            <c:bubble3D val="0"/>
            <c:spPr>
              <a:solidFill>
                <a:srgbClr val="D86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07-431F-A047-343921FCA0E0}"/>
              </c:ext>
            </c:extLst>
          </c:dPt>
          <c:dPt>
            <c:idx val="3"/>
            <c:bubble3D val="0"/>
            <c:spPr>
              <a:solidFill>
                <a:srgbClr val="BD50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07-431F-A047-343921FCA0E0}"/>
              </c:ext>
            </c:extLst>
          </c:dPt>
          <c:dPt>
            <c:idx val="4"/>
            <c:bubble3D val="0"/>
            <c:spPr>
              <a:solidFill>
                <a:srgbClr val="8ED9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07-431F-A047-343921FCA0E0}"/>
              </c:ext>
            </c:extLst>
          </c:dPt>
          <c:cat>
            <c:strRef>
              <c:f>'PIVOT CHARTS'!$H$15:$H$20</c:f>
              <c:strCache>
                <c:ptCount val="5"/>
                <c:pt idx="0">
                  <c:v>ISLAM</c:v>
                </c:pt>
                <c:pt idx="1">
                  <c:v>CHRISTIAN</c:v>
                </c:pt>
                <c:pt idx="2">
                  <c:v>HINDU</c:v>
                </c:pt>
                <c:pt idx="3">
                  <c:v>OTHER</c:v>
                </c:pt>
                <c:pt idx="4">
                  <c:v>BUDDHIST</c:v>
                </c:pt>
              </c:strCache>
            </c:strRef>
          </c:cat>
          <c:val>
            <c:numRef>
              <c:f>'PIVOT CHARTS'!$I$15:$I$20</c:f>
              <c:numCache>
                <c:formatCode>General</c:formatCode>
                <c:ptCount val="5"/>
                <c:pt idx="0">
                  <c:v>136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7-431F-A047-343921FC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Per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43AEE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solidFill>
              <a:srgbClr val="C0E4F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CHARTS'!$C$18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3AEE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C0E4F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CHARTS'!$B$19:$B$23</c:f>
              <c:strCache>
                <c:ptCount val="4"/>
                <c:pt idx="0">
                  <c:v>MARKETING MANAGEMENT</c:v>
                </c:pt>
                <c:pt idx="1">
                  <c:v>IT</c:v>
                </c:pt>
                <c:pt idx="2">
                  <c:v>FINANCE MANAGEMENT</c:v>
                </c:pt>
                <c:pt idx="3">
                  <c:v>HUMAN RESOURCE MANAGEMENT</c:v>
                </c:pt>
              </c:strCache>
            </c:strRef>
          </c:cat>
          <c:val>
            <c:numRef>
              <c:f>'PIVOT CHARTS'!$C$19:$C$23</c:f>
              <c:numCache>
                <c:formatCode>General</c:formatCode>
                <c:ptCount val="4"/>
                <c:pt idx="0">
                  <c:v>45</c:v>
                </c:pt>
                <c:pt idx="1">
                  <c:v>43</c:v>
                </c:pt>
                <c:pt idx="2">
                  <c:v>39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4-4931-A06F-8FFCF663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297799"/>
        <c:axId val="1499330567"/>
      </c:lineChart>
      <c:catAx>
        <c:axId val="149929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30567"/>
        <c:crosses val="autoZero"/>
        <c:auto val="1"/>
        <c:lblAlgn val="ctr"/>
        <c:lblOffset val="100"/>
        <c:noMultiLvlLbl val="0"/>
      </c:catAx>
      <c:valAx>
        <c:axId val="149933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9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Application Creation and Analysis.xlsx]PIVOT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ED97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CHARTS'!$C$11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8ED97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CHARTS'!$B$12:$B$16</c:f>
              <c:strCache>
                <c:ptCount val="4"/>
                <c:pt idx="0">
                  <c:v>ENGLISH</c:v>
                </c:pt>
                <c:pt idx="1">
                  <c:v>HINDI</c:v>
                </c:pt>
                <c:pt idx="2">
                  <c:v>TAMIL</c:v>
                </c:pt>
                <c:pt idx="3">
                  <c:v>SINHALA</c:v>
                </c:pt>
              </c:strCache>
            </c:strRef>
          </c:cat>
          <c:val>
            <c:numRef>
              <c:f>'PIVOT CHARTS'!$C$12:$C$16</c:f>
              <c:numCache>
                <c:formatCode>General</c:formatCode>
                <c:ptCount val="4"/>
                <c:pt idx="0">
                  <c:v>92</c:v>
                </c:pt>
                <c:pt idx="1">
                  <c:v>32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D-4E03-B69C-EA10CA2F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248"/>
        <c:axId val="39671816"/>
      </c:lineChart>
      <c:catAx>
        <c:axId val="206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816"/>
        <c:crosses val="autoZero"/>
        <c:auto val="1"/>
        <c:lblAlgn val="ctr"/>
        <c:lblOffset val="100"/>
        <c:noMultiLvlLbl val="0"/>
      </c:catAx>
      <c:valAx>
        <c:axId val="396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19</xdr:row>
      <xdr:rowOff>123825</xdr:rowOff>
    </xdr:from>
    <xdr:to>
      <xdr:col>1</xdr:col>
      <xdr:colOff>1809750</xdr:colOff>
      <xdr:row>20</xdr:row>
      <xdr:rowOff>304800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6CAADF85-BC50-43BC-87C1-B33AF9E88F70}"/>
            </a:ext>
            <a:ext uri="{147F2762-F138-4A5C-976F-8EAC2B608ADB}">
              <a16:predDERef xmlns:a16="http://schemas.microsoft.com/office/drawing/2014/main" pred="{B625604A-F99F-4E92-AB9A-52822EA461C9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1bXVjMzY1LW15LnNoYXJlcG9pbnQuY29tLzp1Oi9nL3BlcnNvbmFsL2FoYXJyaXMzMzNfc3R1ZGVudF91bWdjX2VkdS9FUjRPdVcyb0RuZEVqNEFBMEpWVTEzOEJnNnBwLXZrcVBaZ05BWTVSX0w4QkZB&quot;}"/>
            </a:ext>
          </a:extLst>
        </xdr:cNvPr>
        <xdr:cNvSpPr/>
      </xdr:nvSpPr>
      <xdr:spPr>
        <a:xfrm>
          <a:off x="714375" y="6248400"/>
          <a:ext cx="1704975" cy="495300"/>
        </a:xfrm>
        <a:prstGeom prst="roundRect">
          <a:avLst/>
        </a:prstGeom>
        <a:solidFill>
          <a:srgbClr val="FAA5A5"/>
        </a:solidFill>
        <a:ln w="12700" cap="flat" cmpd="sng" algn="ctr">
          <a:solidFill>
            <a:srgbClr val="802416"/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 b="0" i="0" u="none" strike="noStrike">
              <a:solidFill>
                <a:srgbClr val="802416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RESET</a:t>
          </a:r>
        </a:p>
      </xdr:txBody>
    </xdr:sp>
    <xdr:clientData/>
  </xdr:twoCellAnchor>
  <xdr:twoCellAnchor>
    <xdr:from>
      <xdr:col>2</xdr:col>
      <xdr:colOff>828675</xdr:colOff>
      <xdr:row>19</xdr:row>
      <xdr:rowOff>133350</xdr:rowOff>
    </xdr:from>
    <xdr:to>
      <xdr:col>2</xdr:col>
      <xdr:colOff>2466975</xdr:colOff>
      <xdr:row>20</xdr:row>
      <xdr:rowOff>276225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DAD7F219-9969-4D3B-AFA7-B7F86AE8198A}"/>
            </a:ext>
            <a:ext uri="{147F2762-F138-4A5C-976F-8EAC2B608ADB}">
              <a16:predDERef xmlns:a16="http://schemas.microsoft.com/office/drawing/2014/main" pred="{6CAADF85-BC50-43BC-87C1-B33AF9E88F7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1bXVjMzY1LW15LnNoYXJlcG9pbnQuY29tLzp1Oi9nL3BlcnNvbmFsL2FoYXJyaXMzMzNfc3R1ZGVudF91bWdjX2VkdS9FVXk2S1lYMnc4bEZ0VVpOeWFOekF3TUI1c0NKVTBIMHM3TVBmVVByQzk3MzVR&quot;}"/>
            </a:ext>
          </a:extLst>
        </xdr:cNvPr>
        <xdr:cNvSpPr/>
      </xdr:nvSpPr>
      <xdr:spPr>
        <a:xfrm>
          <a:off x="3267075" y="6257925"/>
          <a:ext cx="1638300" cy="4572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>
              <a:solidFill>
                <a:schemeClr val="accent6">
                  <a:lumMod val="50000"/>
                </a:schemeClr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SUBMIT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47625</xdr:rowOff>
    </xdr:from>
    <xdr:to>
      <xdr:col>3</xdr:col>
      <xdr:colOff>1266825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9D6ED-7552-F1DB-2828-A05BAF3FA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914" t="25454" r="24065" b="22970"/>
        <a:stretch/>
      </xdr:blipFill>
      <xdr:spPr>
        <a:xfrm>
          <a:off x="1895475" y="47625"/>
          <a:ext cx="1200150" cy="971550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40</xdr:row>
      <xdr:rowOff>123825</xdr:rowOff>
    </xdr:from>
    <xdr:to>
      <xdr:col>4</xdr:col>
      <xdr:colOff>495300</xdr:colOff>
      <xdr:row>43</xdr:row>
      <xdr:rowOff>57150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04765BD-BDF1-4F10-854C-D033DAB07008}"/>
            </a:ext>
            <a:ext uri="{147F2762-F138-4A5C-976F-8EAC2B608ADB}">
              <a16:predDERef xmlns:a16="http://schemas.microsoft.com/office/drawing/2014/main" pred="{BB19D6ED-7552-F1DB-2828-A05BAF3FA8D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1bXVjMzY1LW15LnNoYXJlcG9pbnQuY29tLzp1Oi9nL3BlcnNvbmFsL2FoYXJyaXMzMzNfc3R1ZGVudF91bWdjX2VkdS9FYnZMVzNIR3FGUkJqbFc4ZzZqMHRUTUI4MXlsV0JOZE11ZWs0aldMSGRWNERR&quot;}"/>
            </a:ext>
          </a:extLst>
        </xdr:cNvPr>
        <xdr:cNvSpPr/>
      </xdr:nvSpPr>
      <xdr:spPr>
        <a:xfrm>
          <a:off x="390525" y="10172700"/>
          <a:ext cx="1390650" cy="504825"/>
        </a:xfrm>
        <a:prstGeom prst="roundRect">
          <a:avLst/>
        </a:prstGeom>
        <a:solidFill>
          <a:srgbClr val="FAA5A5"/>
        </a:solidFill>
        <a:ln w="19050" cap="flat" cmpd="sng" algn="ctr">
          <a:solidFill>
            <a:srgbClr val="802416"/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0" i="0" u="none" strike="noStrike">
              <a:solidFill>
                <a:srgbClr val="802416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RESET</a:t>
          </a:r>
        </a:p>
      </xdr:txBody>
    </xdr:sp>
    <xdr:clientData/>
  </xdr:twoCellAnchor>
  <xdr:twoCellAnchor>
    <xdr:from>
      <xdr:col>8</xdr:col>
      <xdr:colOff>209550</xdr:colOff>
      <xdr:row>40</xdr:row>
      <xdr:rowOff>85725</xdr:rowOff>
    </xdr:from>
    <xdr:to>
      <xdr:col>8</xdr:col>
      <xdr:colOff>1609725</xdr:colOff>
      <xdr:row>43</xdr:row>
      <xdr:rowOff>47625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B1F8F73-57F2-4189-ABC2-EFE4C8E80E08}"/>
            </a:ext>
            <a:ext uri="{147F2762-F138-4A5C-976F-8EAC2B608ADB}">
              <a16:predDERef xmlns:a16="http://schemas.microsoft.com/office/drawing/2014/main" pred="{804765BD-BDF1-4F10-854C-D033DAB0700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1bXVjMzY1LW15LnNoYXJlcG9pbnQuY29tLzp1Oi9nL3BlcnNvbmFsL2FoYXJyaXMzMzNfc3R1ZGVudF91bWdjX2VkdS9FVDdUNGFla2VnMUN2b1lIT0x0TkRnc0JOWFZWbFZ3T1huOG9MQk85WG11LUp3&quot;}"/>
            </a:ext>
          </a:extLst>
        </xdr:cNvPr>
        <xdr:cNvSpPr/>
      </xdr:nvSpPr>
      <xdr:spPr>
        <a:xfrm>
          <a:off x="3933825" y="10134600"/>
          <a:ext cx="1400175" cy="533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 b="0" i="0" u="none" strike="noStrike">
              <a:solidFill>
                <a:schemeClr val="accent6">
                  <a:lumMod val="50000"/>
                </a:schemeClr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PRINT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6</xdr:col>
      <xdr:colOff>171450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17370-55F3-2616-F7DE-80C17FE1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</xdr:row>
      <xdr:rowOff>0</xdr:rowOff>
    </xdr:from>
    <xdr:to>
      <xdr:col>12</xdr:col>
      <xdr:colOff>200025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608FC-F06E-AA32-AF1D-05FCE1A7008C}"/>
            </a:ext>
            <a:ext uri="{147F2762-F138-4A5C-976F-8EAC2B608ADB}">
              <a16:predDERef xmlns:a16="http://schemas.microsoft.com/office/drawing/2014/main" pred="{03217370-55F3-2616-F7DE-80C17FE1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6</xdr:col>
      <xdr:colOff>171450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A4329-AAB9-0FC8-C0F6-0F12993BFFBA}"/>
            </a:ext>
            <a:ext uri="{147F2762-F138-4A5C-976F-8EAC2B608ADB}">
              <a16:predDERef xmlns:a16="http://schemas.microsoft.com/office/drawing/2014/main" pred="{D0D608FC-F06E-AA32-AF1D-05FCE1A7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13</xdr:row>
      <xdr:rowOff>180975</xdr:rowOff>
    </xdr:from>
    <xdr:to>
      <xdr:col>12</xdr:col>
      <xdr:colOff>209550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ED8F2-59F5-D9BE-0912-7E031EBF8277}"/>
            </a:ext>
            <a:ext uri="{147F2762-F138-4A5C-976F-8EAC2B608ADB}">
              <a16:predDERef xmlns:a16="http://schemas.microsoft.com/office/drawing/2014/main" pred="{300A4329-AAB9-0FC8-C0F6-0F12993BF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13</xdr:row>
      <xdr:rowOff>171450</xdr:rowOff>
    </xdr:from>
    <xdr:to>
      <xdr:col>18</xdr:col>
      <xdr:colOff>9525</xdr:colOff>
      <xdr:row>24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B919-22C2-EDCA-0B3A-60377BBE7271}"/>
            </a:ext>
            <a:ext uri="{147F2762-F138-4A5C-976F-8EAC2B608ADB}">
              <a16:predDERef xmlns:a16="http://schemas.microsoft.com/office/drawing/2014/main" pred="{D50ED8F2-59F5-D9BE-0912-7E031EBF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514350</xdr:colOff>
      <xdr:row>25</xdr:row>
      <xdr:rowOff>19050</xdr:rowOff>
    </xdr:from>
    <xdr:to>
      <xdr:col>18</xdr:col>
      <xdr:colOff>9525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4B87B5-BD0B-3E1D-CD93-8A7D4E248287}"/>
            </a:ext>
            <a:ext uri="{147F2762-F138-4A5C-976F-8EAC2B608ADB}">
              <a16:predDERef xmlns:a16="http://schemas.microsoft.com/office/drawing/2014/main" pred="{B48EB919-22C2-EDCA-0B3A-60377BBE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381000</xdr:colOff>
      <xdr:row>2</xdr:row>
      <xdr:rowOff>152400</xdr:rowOff>
    </xdr:from>
    <xdr:to>
      <xdr:col>17</xdr:col>
      <xdr:colOff>600075</xdr:colOff>
      <xdr:row>13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95DEEF-5252-B343-38D3-F01F9852D36A}"/>
            </a:ext>
            <a:ext uri="{147F2762-F138-4A5C-976F-8EAC2B608ADB}">
              <a16:predDERef xmlns:a16="http://schemas.microsoft.com/office/drawing/2014/main" pred="{D84B87B5-BD0B-3E1D-CD93-8A7D4E24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3622453701" createdVersion="8" refreshedVersion="8" minRefreshableVersion="3" recordCount="145" xr:uid="{AA25B15A-FC0B-4982-A9E4-2F4B64269DA9}">
  <cacheSource type="worksheet">
    <worksheetSource ref="F3:F148" sheet="MASTER DATA TABLE"/>
  </cacheSource>
  <cacheFields count="1">
    <cacheField name="PROVINCE" numFmtId="0">
      <sharedItems count="4">
        <s v="EAST"/>
        <s v="WEST"/>
        <s v="SOUTH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4309606481" createdVersion="8" refreshedVersion="8" minRefreshableVersion="3" recordCount="145" xr:uid="{9908DF06-58C6-44F6-8562-80D422793AA9}">
  <cacheSource type="worksheet">
    <worksheetSource ref="N3:N148" sheet="MASTER DATA TABLE"/>
  </cacheSource>
  <cacheFields count="1">
    <cacheField name="LANGUAGE" numFmtId="0">
      <sharedItems count="4">
        <s v="TAMIL"/>
        <s v="ENGLISH"/>
        <s v="SINHALA"/>
        <s v="HIN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4786574075" createdVersion="8" refreshedVersion="8" minRefreshableVersion="3" recordCount="145" xr:uid="{20CA2282-75AB-4A20-A95D-F2FF8231747E}">
  <cacheSource type="worksheet">
    <worksheetSource ref="M3:M148" sheet="MASTER DATA TABLE"/>
  </cacheSource>
  <cacheFields count="1">
    <cacheField name="COURSE NAME" numFmtId="0">
      <sharedItems count="4">
        <s v="MARKETING MANAGEMENT"/>
        <s v="HUMAN RESOURCE MANAGEMENT"/>
        <s v="FINANCE MANAGEMENT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537152778" createdVersion="8" refreshedVersion="8" minRefreshableVersion="3" recordCount="145" xr:uid="{DAF5ED8B-9F66-42A5-B6F7-C6FCAC4146E5}">
  <cacheSource type="worksheet">
    <worksheetSource ref="D3:D148" sheet="MASTER DATA TABLE"/>
  </cacheSource>
  <cacheFields count="1">
    <cacheField name="CITY" numFmtId="0">
      <sharedItems count="16">
        <s v="Chennai-06"/>
        <s v="Chennai-07"/>
        <s v="Chennai-08"/>
        <s v="Chennai-10"/>
        <s v="Chennai-09"/>
        <s v="Chennai-12"/>
        <s v="Chennai-13"/>
        <s v="Chennai-14"/>
        <s v="Chennai-15"/>
        <s v="Chennai-16"/>
        <s v="Chennai-17"/>
        <s v="Chennai-18"/>
        <s v="Chennai-19"/>
        <s v="Chennai-20"/>
        <s v="Chennai-11"/>
        <s v="Brandysoa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5881250004" createdVersion="8" refreshedVersion="8" minRefreshableVersion="3" recordCount="145" xr:uid="{91B791D6-3AA6-4167-8010-0966B1740EC4}">
  <cacheSource type="worksheet">
    <worksheetSource ref="H3:H148" sheet="MASTER DATA TABLE"/>
  </cacheSource>
  <cacheFields count="1">
    <cacheField name="CIVIL STATUS" numFmtId="0">
      <sharedItems count="2">
        <s v="SINGLE"/>
        <s v="MARR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6689467595" createdVersion="8" refreshedVersion="8" minRefreshableVersion="3" recordCount="145" xr:uid="{97004448-AE8D-4259-90D4-F483A2F074A1}">
  <cacheSource type="worksheet">
    <worksheetSource ref="I3:I148" sheet="MASTER DATA TABLE"/>
  </cacheSource>
  <cacheFields count="1"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711354167" createdVersion="8" refreshedVersion="8" minRefreshableVersion="3" recordCount="145" xr:uid="{52EFD093-EF9A-4BE9-A059-D12C81DFBEEE}">
  <cacheSource type="worksheet">
    <worksheetSource ref="J3:J148" sheet="MASTER DATA TABLE"/>
  </cacheSource>
  <cacheFields count="1">
    <cacheField name="RELIGION" numFmtId="0">
      <sharedItems count="5">
        <s v="ISLAM"/>
        <s v="OTHER"/>
        <s v="BUDDHIST"/>
        <s v="HINDU"/>
        <s v="CHRIST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"/>
  </r>
  <r>
    <x v="2"/>
  </r>
  <r>
    <x v="4"/>
  </r>
  <r>
    <x v="3"/>
  </r>
  <r>
    <x v="14"/>
  </r>
  <r>
    <x v="5"/>
  </r>
  <r>
    <x v="6"/>
  </r>
  <r>
    <x v="7"/>
  </r>
  <r>
    <x v="8"/>
  </r>
  <r>
    <x v="9"/>
  </r>
  <r>
    <x v="10"/>
  </r>
  <r>
    <x v="11"/>
  </r>
  <r>
    <x v="13"/>
  </r>
  <r>
    <x v="0"/>
  </r>
  <r>
    <x v="1"/>
  </r>
  <r>
    <x v="4"/>
  </r>
  <r>
    <x v="3"/>
  </r>
  <r>
    <x v="15"/>
  </r>
  <r>
    <x v="10"/>
  </r>
  <r>
    <x v="15"/>
  </r>
  <r>
    <x v="15"/>
  </r>
  <r>
    <x v="15"/>
  </r>
  <r>
    <x v="15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3"/>
  </r>
  <r>
    <x v="4"/>
  </r>
  <r>
    <x v="0"/>
  </r>
  <r>
    <x v="4"/>
  </r>
  <r>
    <x v="4"/>
  </r>
  <r>
    <x v="4"/>
  </r>
  <r>
    <x v="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8E9F7-20EB-4D3D-B5B6-E2258B61510F}" name="PivotTable6" cacheId="34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9:I12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0" baseItem="0"/>
  </dataFields>
  <formats count="27">
    <format dxfId="179">
      <pivotArea type="all" dataOnly="0" outline="0" fieldPosition="0"/>
    </format>
    <format dxfId="180">
      <pivotArea outline="0" collapsedLevelsAreSubtotals="1" fieldPosition="0"/>
    </format>
    <format dxfId="181">
      <pivotArea field="0" type="button" dataOnly="0" labelOnly="1" outline="0" axis="axisRow" fieldPosition="0"/>
    </format>
    <format dxfId="182">
      <pivotArea dataOnly="0" labelOnly="1" outline="0" fieldPosition="0">
        <references count="1">
          <reference field="0" count="0"/>
        </references>
      </pivotArea>
    </format>
    <format dxfId="183">
      <pivotArea dataOnly="0" labelOnly="1" grandRow="1" outline="0" fieldPosition="0"/>
    </format>
    <format dxfId="184">
      <pivotArea dataOnly="0" labelOnly="1" outline="0" axis="axisValues" fieldPosition="0"/>
    </format>
    <format dxfId="185">
      <pivotArea type="all" dataOnly="0" outline="0" fieldPosition="0"/>
    </format>
    <format dxfId="186">
      <pivotArea outline="0" collapsedLevelsAreSubtotals="1" fieldPosition="0"/>
    </format>
    <format dxfId="187">
      <pivotArea field="0" type="button" dataOnly="0" labelOnly="1" outline="0" axis="axisRow" fieldPosition="0"/>
    </format>
    <format dxfId="188">
      <pivotArea dataOnly="0" labelOnly="1" outline="0" fieldPosition="0">
        <references count="1">
          <reference field="0" count="0"/>
        </references>
      </pivotArea>
    </format>
    <format dxfId="189">
      <pivotArea dataOnly="0" labelOnly="1" grandRow="1" outline="0" fieldPosition="0"/>
    </format>
    <format dxfId="190">
      <pivotArea dataOnly="0" labelOnly="1" outline="0" axis="axisValues" fieldPosition="0"/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field="0" type="button" dataOnly="0" labelOnly="1" outline="0" axis="axisRow" fieldPosition="0"/>
    </format>
    <format dxfId="194">
      <pivotArea dataOnly="0" labelOnly="1" outline="0" fieldPosition="0">
        <references count="1">
          <reference field="0" count="0"/>
        </references>
      </pivotArea>
    </format>
    <format dxfId="195">
      <pivotArea dataOnly="0" labelOnly="1" grandRow="1" outline="0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fieldPosition="0">
        <references count="1">
          <reference field="0" count="0"/>
        </references>
      </pivotArea>
    </format>
    <format dxfId="200">
      <pivotArea dataOnly="0" labelOnly="1" grandRow="1" outline="0" fieldPosition="0"/>
    </format>
    <format dxfId="201">
      <pivotArea field="0" type="button" dataOnly="0" labelOnly="1" outline="0" axis="axisRow" fieldPosition="0"/>
    </format>
    <format dxfId="202">
      <pivotArea dataOnly="0" labelOnly="1" outline="0" axis="axisValues" fieldPosition="0"/>
    </format>
    <format dxfId="203">
      <pivotArea field="0" type="button" dataOnly="0" labelOnly="1" outline="0" axis="axisRow" fieldPosition="0"/>
    </format>
    <format dxfId="204">
      <pivotArea outline="0" fieldPosition="0">
        <references count="1">
          <reference field="0" count="1" selected="0">
            <x v="0"/>
          </reference>
        </references>
      </pivotArea>
    </format>
    <format dxfId="205">
      <pivotArea dataOnly="0" labelOnly="1" outline="0" fieldPosition="0">
        <references count="1">
          <reference field="0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15F0A-0C12-4C47-B0B9-65E4A5216137}" name="PivotTable1" cacheId="34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4:C9" firstHeaderRow="1" firstDataRow="1" firstDataCol="1"/>
  <pivotFields count="1">
    <pivotField axis="axisRow" dataField="1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COUNT" fld="0" subtotal="count" baseField="0" baseItem="0"/>
  </dataFields>
  <formats count="27">
    <format dxfId="152">
      <pivotArea type="all" dataOnly="0" outline="0" fieldPosition="0"/>
    </format>
    <format dxfId="153">
      <pivotArea outline="0" collapsedLevelsAreSubtotals="1" fieldPosition="0"/>
    </format>
    <format dxfId="154">
      <pivotArea field="0" type="button" dataOnly="0" labelOnly="1" outline="0" axis="axisRow" fieldPosition="0"/>
    </format>
    <format dxfId="155">
      <pivotArea dataOnly="0" labelOnly="1" outline="0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7">
      <pivotArea dataOnly="0" labelOnly="1" outline="0" axis="axisValues" fieldPosition="0"/>
    </format>
    <format dxfId="158">
      <pivotArea type="all" dataOnly="0" outline="0" fieldPosition="0"/>
    </format>
    <format dxfId="159">
      <pivotArea outline="0" collapsedLevelsAreSubtotals="1" fieldPosition="0"/>
    </format>
    <format dxfId="160">
      <pivotArea field="0" type="button" dataOnly="0" labelOnly="1" outline="0" axis="axisRow" fieldPosition="0"/>
    </format>
    <format dxfId="161">
      <pivotArea dataOnly="0" labelOnly="1" outline="0" fieldPosition="0">
        <references count="1">
          <reference field="0" count="0"/>
        </references>
      </pivotArea>
    </format>
    <format dxfId="162">
      <pivotArea dataOnly="0" labelOnly="1" grandRow="1" outline="0" fieldPosition="0"/>
    </format>
    <format dxfId="163">
      <pivotArea dataOnly="0" labelOnly="1" outline="0" axis="axisValues" fieldPosition="0"/>
    </format>
    <format dxfId="164">
      <pivotArea type="all" dataOnly="0" outline="0" fieldPosition="0"/>
    </format>
    <format dxfId="165">
      <pivotArea outline="0" collapsedLevelsAreSubtotals="1" fieldPosition="0"/>
    </format>
    <format dxfId="166">
      <pivotArea field="0" type="button" dataOnly="0" labelOnly="1" outline="0" axis="axisRow" fieldPosition="0"/>
    </format>
    <format dxfId="167">
      <pivotArea dataOnly="0" labelOnly="1" outline="0" fieldPosition="0">
        <references count="1">
          <reference field="0" count="0"/>
        </references>
      </pivotArea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type="all" dataOnly="0" outline="0" fieldPosition="0"/>
    </format>
    <format dxfId="171">
      <pivotArea outline="0" collapsedLevelsAreSubtotals="1" fieldPosition="0"/>
    </format>
    <format dxfId="172">
      <pivotArea dataOnly="0" labelOnly="1" outline="0" fieldPosition="0">
        <references count="1">
          <reference field="0" count="0"/>
        </references>
      </pivotArea>
    </format>
    <format dxfId="173">
      <pivotArea dataOnly="0" labelOnly="1" grandRow="1" outline="0" fieldPosition="0"/>
    </format>
    <format dxfId="174">
      <pivotArea field="0" type="button" dataOnly="0" labelOnly="1" outline="0" axis="axisRow" fieldPosition="0"/>
    </format>
    <format dxfId="175">
      <pivotArea dataOnly="0" labelOnly="1" outline="0" axis="axisValues" fieldPosition="0"/>
    </format>
    <format dxfId="176">
      <pivotArea field="0" type="button" dataOnly="0" labelOnly="1" outline="0" axis="axisRow" fieldPosition="0"/>
    </format>
    <format dxfId="177">
      <pivotArea outline="0" fieldPosition="0">
        <references count="1">
          <reference field="0" count="1" selected="0">
            <x v="0"/>
          </reference>
        </references>
      </pivotArea>
    </format>
    <format dxfId="178">
      <pivotArea dataOnly="0" labelOnly="1" outline="0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F662-63D6-46FA-A97C-EAEFA8E1A9FC}" name="PivotTable5" cacheId="34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4:I7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" fld="0" subtotal="count" baseField="0" baseItem="0"/>
  </dataFields>
  <formats count="27"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30">
      <pivotArea dataOnly="0" labelOnly="1" outline="0" axis="axisValues" fieldPosition="0"/>
    </format>
    <format dxfId="131">
      <pivotArea type="all" dataOnly="0" outline="0" fieldPosition="0"/>
    </format>
    <format dxfId="132">
      <pivotArea outline="0" collapsedLevelsAreSubtotals="1" fieldPosition="0"/>
    </format>
    <format dxfId="133">
      <pivotArea field="0" type="button" dataOnly="0" labelOnly="1" outline="0" axis="axisRow" fieldPosition="0"/>
    </format>
    <format dxfId="134">
      <pivotArea dataOnly="0" labelOnly="1" outline="0" fieldPosition="0">
        <references count="1">
          <reference field="0" count="0"/>
        </references>
      </pivotArea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field="0" type="button" dataOnly="0" labelOnly="1" outline="0" axis="axisRow" fieldPosition="0"/>
    </format>
    <format dxfId="140">
      <pivotArea dataOnly="0" labelOnly="1" outline="0" fieldPosition="0">
        <references count="1">
          <reference field="0" count="0"/>
        </references>
      </pivotArea>
    </format>
    <format dxfId="141">
      <pivotArea dataOnly="0" labelOnly="1" grandRow="1" outline="0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fieldPosition="0">
        <references count="1">
          <reference field="0" count="0"/>
        </references>
      </pivotArea>
    </format>
    <format dxfId="146">
      <pivotArea dataOnly="0" labelOnly="1" grandRow="1" outline="0" fieldPosition="0"/>
    </format>
    <format dxfId="147">
      <pivotArea field="0" type="button" dataOnly="0" labelOnly="1" outline="0" axis="axisRow" fieldPosition="0"/>
    </format>
    <format dxfId="148">
      <pivotArea dataOnly="0" labelOnly="1" outline="0" axis="axisValues" fieldPosition="0"/>
    </format>
    <format dxfId="149">
      <pivotArea field="0" type="button" dataOnly="0" labelOnly="1" outline="0" axis="axisRow" fieldPosition="0"/>
    </format>
    <format dxfId="150">
      <pivotArea outline="0" fieldPosition="0">
        <references count="1">
          <reference field="0" count="1" selected="0">
            <x v="1"/>
          </reference>
        </references>
      </pivotArea>
    </format>
    <format dxfId="151">
      <pivotArea dataOnly="0" labelOnly="1" outline="0" fieldPosition="0">
        <references count="1">
          <reference field="0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76375-EED5-48D0-A883-323E2C7DE490}" name="PivotTable3" cacheId="3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18:C23" firstHeaderRow="1" firstDataRow="1" firstDataCol="1"/>
  <pivotFields count="1">
    <pivotField axis="axisRow" dataField="1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" fld="0" subtotal="count" baseField="0" baseItem="0"/>
  </dataFields>
  <formats count="27">
    <format dxfId="98">
      <pivotArea type="all" dataOnly="0" outline="0" fieldPosition="0"/>
    </format>
    <format dxfId="99">
      <pivotArea outline="0" collapsedLevelsAreSubtotals="1" fieldPosition="0"/>
    </format>
    <format dxfId="100">
      <pivotArea field="0" type="button" dataOnly="0" labelOnly="1" outline="0" axis="axisRow" fieldPosition="0"/>
    </format>
    <format dxfId="101">
      <pivotArea dataOnly="0" labelOnly="1" outline="0" fieldPosition="0">
        <references count="1">
          <reference field="0" count="0"/>
        </references>
      </pivotArea>
    </format>
    <format dxfId="102">
      <pivotArea dataOnly="0" labelOnly="1" grandRow="1" outline="0" fieldPosition="0"/>
    </format>
    <format dxfId="103">
      <pivotArea dataOnly="0" labelOnly="1" outline="0" axis="axisValues" fieldPosition="0"/>
    </format>
    <format dxfId="104">
      <pivotArea type="all" dataOnly="0" outline="0" fieldPosition="0"/>
    </format>
    <format dxfId="105">
      <pivotArea outline="0" collapsedLevelsAreSubtotals="1" fieldPosition="0"/>
    </format>
    <format dxfId="106">
      <pivotArea field="0" type="button" dataOnly="0" labelOnly="1" outline="0" axis="axisRow" fieldPosition="0"/>
    </format>
    <format dxfId="107">
      <pivotArea dataOnly="0" labelOnly="1" outline="0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9">
      <pivotArea dataOnly="0" labelOnly="1" outline="0" axis="axisValues" fieldPosition="0"/>
    </format>
    <format dxfId="110">
      <pivotArea type="all" dataOnly="0" outline="0" fieldPosition="0"/>
    </format>
    <format dxfId="111">
      <pivotArea outline="0" collapsedLevelsAreSubtotals="1" fieldPosition="0"/>
    </format>
    <format dxfId="112">
      <pivotArea field="0" type="button" dataOnly="0" labelOnly="1" outline="0" axis="axisRow" fieldPosition="0"/>
    </format>
    <format dxfId="113">
      <pivotArea dataOnly="0" labelOnly="1" outline="0" fieldPosition="0">
        <references count="1">
          <reference field="0" count="0"/>
        </references>
      </pivotArea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20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2">
      <pivotArea field="0" type="button" dataOnly="0" labelOnly="1" outline="0" axis="axisRow" fieldPosition="0"/>
    </format>
    <format dxfId="123">
      <pivotArea outline="0" fieldPosition="0">
        <references count="1">
          <reference field="0" count="1" selected="0">
            <x v="3"/>
          </reference>
        </references>
      </pivotArea>
    </format>
    <format dxfId="124">
      <pivotArea dataOnly="0" labelOnly="1" outline="0" fieldPosition="0">
        <references count="1">
          <reference field="0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CEA83-486C-4FA9-B456-5F9238A3B76F}" name="PivotTable2" cacheId="3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11:C16" firstHeaderRow="1" firstDataRow="1" firstDataCol="1"/>
  <pivotFields count="1">
    <pivotField axis="axisRow" dataField="1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UNT" fld="0" subtotal="count" baseField="0" baseItem="0"/>
  </dataFields>
  <formats count="27">
    <format dxfId="71">
      <pivotArea type="all" dataOnly="0" outline="0" fieldPosition="0"/>
    </format>
    <format dxfId="72">
      <pivotArea outline="0" collapsedLevelsAreSubtotals="1" fieldPosition="0"/>
    </format>
    <format dxfId="73">
      <pivotArea field="0" type="button" dataOnly="0" labelOnly="1" outline="0" axis="axisRow" fieldPosition="0"/>
    </format>
    <format dxfId="74">
      <pivotArea dataOnly="0" labelOnly="1" outline="0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6">
      <pivotArea dataOnly="0" labelOnly="1" outline="0" axis="axisValues" fieldPosition="0"/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0" type="button" dataOnly="0" labelOnly="1" outline="0" axis="axisRow" fieldPosition="0"/>
    </format>
    <format dxfId="80">
      <pivotArea dataOnly="0" labelOnly="1" outline="0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2">
      <pivotArea dataOnly="0" labelOnly="1" outline="0" axis="axisValues" fieldPosition="0"/>
    </format>
    <format dxfId="83">
      <pivotArea type="all" dataOnly="0" outline="0" fieldPosition="0"/>
    </format>
    <format dxfId="84">
      <pivotArea outline="0" collapsedLevelsAreSubtotals="1" fieldPosition="0"/>
    </format>
    <format dxfId="85">
      <pivotArea field="0" type="button" dataOnly="0" labelOnly="1" outline="0" axis="axisRow" fieldPosition="0"/>
    </format>
    <format dxfId="86">
      <pivotArea dataOnly="0" labelOnly="1" outline="0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8">
      <pivotArea dataOnly="0" labelOnly="1" outline="0" axis="axisValues" fieldPosition="0"/>
    </format>
    <format dxfId="89">
      <pivotArea type="all" dataOnly="0" outline="0" fieldPosition="0"/>
    </format>
    <format dxfId="90">
      <pivotArea outline="0" collapsedLevelsAreSubtotals="1" fieldPosition="0"/>
    </format>
    <format dxfId="91">
      <pivotArea dataOnly="0" labelOnly="1" outline="0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3">
      <pivotArea field="0" type="button" dataOnly="0" labelOnly="1" outline="0" axis="axisRow" fieldPosition="0"/>
    </format>
    <format dxfId="94">
      <pivotArea dataOnly="0" labelOnly="1" outline="0" axis="axisValues" fieldPosition="0"/>
    </format>
    <format dxfId="95">
      <pivotArea field="0" type="button" dataOnly="0" labelOnly="1" outline="0" axis="axisRow" fieldPosition="0"/>
    </format>
    <format dxfId="96">
      <pivotArea outline="0" fieldPosition="0">
        <references count="1">
          <reference field="0" count="1" selected="0">
            <x v="0"/>
          </reference>
        </references>
      </pivotArea>
    </format>
    <format dxfId="97">
      <pivotArea dataOnly="0" labelOnly="1" outline="0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01102-4E9A-4F50-B26E-EAFF833B1287}" name="PivotTable4" cacheId="34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4:F21" firstHeaderRow="1" firstDataRow="1" firstDataCol="1"/>
  <pivotFields count="1">
    <pivotField axis="axisRow" dataField="1" compact="0" outline="0" showAll="0" sortType="descending">
      <items count="17">
        <item x="15"/>
        <item x="0"/>
        <item x="1"/>
        <item x="2"/>
        <item x="4"/>
        <item x="3"/>
        <item x="1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1"/>
    </i>
    <i>
      <x v="4"/>
    </i>
    <i>
      <x v="3"/>
    </i>
    <i>
      <x v="12"/>
    </i>
    <i>
      <x v="2"/>
    </i>
    <i>
      <x v="5"/>
    </i>
    <i>
      <x v="11"/>
    </i>
    <i>
      <x v="13"/>
    </i>
    <i>
      <x v="15"/>
    </i>
    <i>
      <x v="9"/>
    </i>
    <i>
      <x v="8"/>
    </i>
    <i>
      <x v="10"/>
    </i>
    <i>
      <x v="7"/>
    </i>
    <i>
      <x v="6"/>
    </i>
    <i>
      <x v="14"/>
    </i>
    <i>
      <x/>
    </i>
    <i t="grand">
      <x/>
    </i>
  </rowItems>
  <colItems count="1">
    <i/>
  </colItems>
  <dataFields count="1">
    <dataField name="COUNT" fld="0" subtotal="count" baseField="0" baseItem="0"/>
  </dataFields>
  <formats count="27"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0" type="button" dataOnly="0" labelOnly="1" outline="0" axis="axisRow" fieldPosition="0"/>
    </format>
    <format dxfId="53">
      <pivotArea dataOnly="0" labelOnly="1" outline="0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0" type="button" dataOnly="0" labelOnly="1" outline="0" axis="axisRow" fieldPosition="0"/>
    </format>
    <format dxfId="59">
      <pivotArea dataOnly="0" labelOnly="1" outline="0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61">
      <pivotArea dataOnly="0" labelOnly="1" outline="0" axis="axisValues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6">
      <pivotArea field="0" type="button" dataOnly="0" labelOnly="1" outline="0" axis="axisRow" fieldPosition="0"/>
    </format>
    <format dxfId="67">
      <pivotArea dataOnly="0" labelOnly="1" outline="0" axis="axisValues" fieldPosition="0"/>
    </format>
    <format dxfId="68">
      <pivotArea field="0" type="button" dataOnly="0" labelOnly="1" outline="0" axis="axisRow" fieldPosition="0"/>
    </format>
    <format dxfId="69">
      <pivotArea outline="0" fieldPosition="0">
        <references count="1">
          <reference field="0" count="1" selected="0">
            <x v="1"/>
          </reference>
        </references>
      </pivotArea>
    </format>
    <format dxfId="70">
      <pivotArea dataOnly="0" labelOnly="1" outline="0" fieldPosition="0">
        <references count="1">
          <reference field="0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62EDA-21F5-4C6E-9A85-5E75C6E92208}" name="PivotTable7" cacheId="34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14:I20" firstHeaderRow="1" firstDataRow="1" firstDataCol="1"/>
  <pivotFields count="1">
    <pivotField axis="axisRow" dataField="1" compact="0" outline="0" showAll="0" sortType="descending">
      <items count="6">
        <item x="2"/>
        <item x="4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COUNT" fld="0" subtotal="count" baseField="0" baseItem="0"/>
  </dataFields>
  <formats count="27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8">
      <pivotArea dataOnly="0" labelOnly="1" outline="0" axis="axisValues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9">
      <pivotArea field="0" type="button" dataOnly="0" labelOnly="1" outline="0" axis="axisRow" fieldPosition="0"/>
    </format>
    <format dxfId="40">
      <pivotArea dataOnly="0" labelOnly="1" outline="0" axis="axisValues" fieldPosition="0"/>
    </format>
    <format dxfId="41">
      <pivotArea field="0" type="button" dataOnly="0" labelOnly="1" outline="0" axis="axisRow" fieldPosition="0"/>
    </format>
    <format dxfId="42">
      <pivotArea outline="0" fieldPosition="0">
        <references count="1">
          <reference field="0" count="1" selected="0">
            <x v="3"/>
          </reference>
        </references>
      </pivotArea>
    </format>
    <format dxfId="43">
      <pivotArea dataOnly="0" labelOnly="1" outline="0" fieldPosition="0">
        <references count="1">
          <reference field="0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6165D-71EE-4090-A3A7-69087A488D58}" name="MASTERDATA" displayName="MASTERDATA" ref="A3:O148" totalsRowShown="0" headerRowDxfId="16" dataDxfId="15">
  <autoFilter ref="A3:O148" xr:uid="{5006165D-71EE-4090-A3A7-69087A488D58}"/>
  <tableColumns count="15">
    <tableColumn id="1" xr3:uid="{E4F9CCD5-5610-4473-B1AF-87A37746FE3E}" name="ROLL NO" dataDxfId="14"/>
    <tableColumn id="2" xr3:uid="{1E46BC17-A8FD-4718-9011-BC10BFD019D1}" name="NAME" dataDxfId="13"/>
    <tableColumn id="3" xr3:uid="{CF4F23D9-F429-4B89-8D52-B1824463DC63}" name="ADDRESS" dataDxfId="12"/>
    <tableColumn id="4" xr3:uid="{02ABF1E4-39F2-4607-A7B2-83AEE84B45F8}" name="CITY" dataDxfId="11"/>
    <tableColumn id="5" xr3:uid="{4D5A9428-516D-49DF-A88B-27B7E644AEA1}" name="ZIP CODE" dataDxfId="10"/>
    <tableColumn id="6" xr3:uid="{DDD36516-539B-4472-909E-7C6329C8D7C1}" name="PROVINCE" dataDxfId="9"/>
    <tableColumn id="7" xr3:uid="{566D7972-A9A3-4C57-9625-118F6B8306C3}" name="EMAIL" dataDxfId="8"/>
    <tableColumn id="8" xr3:uid="{1AEC7B24-B787-448C-9FE6-E922096242B1}" name="CIVIL STATUS" dataDxfId="7"/>
    <tableColumn id="9" xr3:uid="{F51646A4-983E-4ED1-98A5-3F23A330D299}" name="GENDER" dataDxfId="6"/>
    <tableColumn id="10" xr3:uid="{46A660FE-8DFC-4B80-8858-70919F0CE301}" name="RELIGION" dataDxfId="5"/>
    <tableColumn id="11" xr3:uid="{041E5E96-0735-4FFB-8F95-EA0B3E767D58}" name="PHONE NO" dataDxfId="4"/>
    <tableColumn id="12" xr3:uid="{6C4C66FA-0207-4614-AE97-D5FD9618A188}" name="DATE OF BIRTH" dataDxfId="3"/>
    <tableColumn id="13" xr3:uid="{8D85C565-8959-4298-B065-6EB7342EBFE0}" name="COURSE NAME" dataDxfId="2"/>
    <tableColumn id="14" xr3:uid="{393A847C-3DCE-4D77-B54D-0305805930D1}" name="LANGUAGE" dataDxfId="1"/>
    <tableColumn id="15" xr3:uid="{20AC478E-5180-40CE-A242-FD3BD197A425}" name="REGISTRA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opLeftCell="F1" workbookViewId="0">
      <selection activeCell="J1" sqref="J1"/>
    </sheetView>
  </sheetViews>
  <sheetFormatPr defaultRowHeight="15"/>
  <cols>
    <col min="1" max="1" width="11.140625" style="27" bestFit="1" customWidth="1"/>
    <col min="2" max="2" width="19.140625" style="25" bestFit="1" customWidth="1"/>
    <col min="3" max="3" width="36.28515625" style="25" bestFit="1" customWidth="1"/>
    <col min="4" max="6" width="12.28515625" style="25" bestFit="1" customWidth="1"/>
    <col min="7" max="7" width="27.140625" style="25" bestFit="1" customWidth="1"/>
    <col min="8" max="8" width="13" style="25" bestFit="1" customWidth="1"/>
    <col min="9" max="9" width="12.28515625" style="25" bestFit="1" customWidth="1"/>
    <col min="10" max="10" width="13.42578125" style="25" bestFit="1" customWidth="1"/>
    <col min="11" max="11" width="15.7109375" style="25" bestFit="1" customWidth="1"/>
    <col min="12" max="12" width="30.140625" style="25" bestFit="1" customWidth="1"/>
    <col min="13" max="13" width="31.85546875" style="25" bestFit="1" customWidth="1"/>
    <col min="14" max="14" width="13.42578125" style="25" bestFit="1" customWidth="1"/>
    <col min="15" max="15" width="24.7109375" style="25" bestFit="1" customWidth="1"/>
    <col min="16" max="16384" width="9.140625" style="25"/>
  </cols>
  <sheetData>
    <row r="1" spans="1:1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>
      <c r="A3" s="27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25" t="s">
        <v>8</v>
      </c>
      <c r="I3" s="25" t="s">
        <v>9</v>
      </c>
      <c r="J3" s="25" t="s">
        <v>10</v>
      </c>
      <c r="K3" s="25" t="s">
        <v>11</v>
      </c>
      <c r="L3" s="25" t="s">
        <v>12</v>
      </c>
      <c r="M3" s="25" t="s">
        <v>13</v>
      </c>
      <c r="N3" s="25" t="s">
        <v>14</v>
      </c>
      <c r="O3" s="25" t="s">
        <v>15</v>
      </c>
    </row>
    <row r="4" spans="1:15">
      <c r="A4" s="27">
        <v>10001</v>
      </c>
      <c r="B4" s="25" t="s">
        <v>16</v>
      </c>
      <c r="C4" s="25" t="s">
        <v>17</v>
      </c>
      <c r="D4" s="25" t="s">
        <v>18</v>
      </c>
      <c r="E4" s="25">
        <v>876105</v>
      </c>
      <c r="F4" s="25" t="s">
        <v>19</v>
      </c>
      <c r="G4" s="25" t="s">
        <v>20</v>
      </c>
      <c r="H4" s="25" t="s">
        <v>21</v>
      </c>
      <c r="I4" s="25" t="s">
        <v>22</v>
      </c>
      <c r="J4" s="25" t="s">
        <v>23</v>
      </c>
      <c r="K4" s="25">
        <v>756186003</v>
      </c>
      <c r="L4" s="25" t="s">
        <v>24</v>
      </c>
      <c r="M4" s="25" t="s">
        <v>25</v>
      </c>
      <c r="N4" s="25" t="s">
        <v>26</v>
      </c>
      <c r="O4" s="25" t="s">
        <v>27</v>
      </c>
    </row>
    <row r="5" spans="1:15">
      <c r="A5" s="27">
        <v>10002</v>
      </c>
      <c r="B5" s="25" t="s">
        <v>28</v>
      </c>
      <c r="C5" s="25" t="s">
        <v>29</v>
      </c>
      <c r="D5" s="25" t="s">
        <v>30</v>
      </c>
      <c r="E5" s="25">
        <v>561432</v>
      </c>
      <c r="F5" s="25" t="s">
        <v>31</v>
      </c>
      <c r="G5" s="25" t="s">
        <v>32</v>
      </c>
      <c r="H5" s="25" t="s">
        <v>33</v>
      </c>
      <c r="I5" s="25" t="s">
        <v>22</v>
      </c>
      <c r="J5" s="25" t="s">
        <v>23</v>
      </c>
      <c r="K5" s="25">
        <v>752839501</v>
      </c>
      <c r="L5" s="25" t="s">
        <v>34</v>
      </c>
      <c r="M5" s="25" t="s">
        <v>35</v>
      </c>
      <c r="N5" s="25" t="s">
        <v>36</v>
      </c>
      <c r="O5" s="25" t="s">
        <v>27</v>
      </c>
    </row>
    <row r="6" spans="1:15">
      <c r="A6" s="27">
        <v>10003</v>
      </c>
      <c r="B6" s="25" t="s">
        <v>37</v>
      </c>
      <c r="C6" s="25" t="s">
        <v>38</v>
      </c>
      <c r="D6" s="25" t="s">
        <v>39</v>
      </c>
      <c r="E6" s="25">
        <v>569941</v>
      </c>
      <c r="F6" s="25" t="s">
        <v>40</v>
      </c>
      <c r="G6" s="25" t="s">
        <v>41</v>
      </c>
      <c r="H6" s="25" t="s">
        <v>21</v>
      </c>
      <c r="I6" s="25" t="s">
        <v>22</v>
      </c>
      <c r="J6" s="25" t="s">
        <v>23</v>
      </c>
      <c r="K6" s="25">
        <v>753224639</v>
      </c>
      <c r="L6" s="25" t="s">
        <v>42</v>
      </c>
      <c r="M6" s="25" t="s">
        <v>43</v>
      </c>
      <c r="N6" s="25" t="s">
        <v>44</v>
      </c>
      <c r="O6" s="25" t="s">
        <v>27</v>
      </c>
    </row>
    <row r="7" spans="1:15">
      <c r="A7" s="27">
        <v>10004</v>
      </c>
      <c r="B7" s="25" t="s">
        <v>45</v>
      </c>
      <c r="C7" s="25" t="s">
        <v>46</v>
      </c>
      <c r="D7" s="25" t="s">
        <v>39</v>
      </c>
      <c r="E7" s="25">
        <v>571100</v>
      </c>
      <c r="F7" s="25" t="s">
        <v>47</v>
      </c>
      <c r="G7" s="25" t="s">
        <v>48</v>
      </c>
      <c r="H7" s="25" t="s">
        <v>33</v>
      </c>
      <c r="I7" s="25" t="s">
        <v>22</v>
      </c>
      <c r="J7" s="25" t="s">
        <v>23</v>
      </c>
      <c r="K7" s="25">
        <v>756566016</v>
      </c>
      <c r="L7" s="25" t="s">
        <v>49</v>
      </c>
      <c r="M7" s="25" t="s">
        <v>50</v>
      </c>
      <c r="N7" s="25" t="s">
        <v>51</v>
      </c>
      <c r="O7" s="25" t="s">
        <v>27</v>
      </c>
    </row>
    <row r="8" spans="1:15">
      <c r="A8" s="27">
        <v>10005</v>
      </c>
      <c r="B8" s="25" t="s">
        <v>52</v>
      </c>
      <c r="C8" s="25" t="s">
        <v>53</v>
      </c>
      <c r="D8" s="25" t="s">
        <v>54</v>
      </c>
      <c r="E8" s="25">
        <v>349002</v>
      </c>
      <c r="F8" s="25" t="s">
        <v>19</v>
      </c>
      <c r="G8" s="25" t="s">
        <v>55</v>
      </c>
      <c r="H8" s="25" t="s">
        <v>21</v>
      </c>
      <c r="I8" s="25" t="s">
        <v>22</v>
      </c>
      <c r="J8" s="25" t="s">
        <v>23</v>
      </c>
      <c r="K8" s="25">
        <v>755390387</v>
      </c>
      <c r="L8" s="25" t="s">
        <v>56</v>
      </c>
      <c r="M8" s="25" t="s">
        <v>25</v>
      </c>
      <c r="N8" s="25" t="s">
        <v>26</v>
      </c>
      <c r="O8" s="25" t="s">
        <v>27</v>
      </c>
    </row>
    <row r="9" spans="1:15">
      <c r="A9" s="27">
        <v>10006</v>
      </c>
      <c r="B9" s="25" t="s">
        <v>57</v>
      </c>
      <c r="C9" s="25" t="s">
        <v>58</v>
      </c>
      <c r="D9" s="25" t="s">
        <v>59</v>
      </c>
      <c r="E9" s="25">
        <v>263258</v>
      </c>
      <c r="F9" s="25" t="s">
        <v>31</v>
      </c>
      <c r="G9" s="25" t="s">
        <v>60</v>
      </c>
      <c r="H9" s="25" t="s">
        <v>33</v>
      </c>
      <c r="I9" s="25" t="s">
        <v>22</v>
      </c>
      <c r="J9" s="25" t="s">
        <v>23</v>
      </c>
      <c r="K9" s="25">
        <v>759348046</v>
      </c>
      <c r="L9" s="25" t="s">
        <v>61</v>
      </c>
      <c r="M9" s="25" t="s">
        <v>35</v>
      </c>
      <c r="N9" s="25" t="s">
        <v>36</v>
      </c>
      <c r="O9" s="25" t="s">
        <v>27</v>
      </c>
    </row>
    <row r="10" spans="1:15">
      <c r="A10" s="27">
        <v>10007</v>
      </c>
      <c r="B10" s="25" t="s">
        <v>62</v>
      </c>
      <c r="C10" s="25" t="s">
        <v>63</v>
      </c>
      <c r="D10" s="25" t="s">
        <v>64</v>
      </c>
      <c r="E10" s="25">
        <v>307512</v>
      </c>
      <c r="F10" s="25" t="s">
        <v>40</v>
      </c>
      <c r="G10" s="25" t="s">
        <v>65</v>
      </c>
      <c r="H10" s="25" t="s">
        <v>21</v>
      </c>
      <c r="I10" s="25" t="s">
        <v>22</v>
      </c>
      <c r="J10" s="25" t="s">
        <v>23</v>
      </c>
      <c r="K10" s="25">
        <v>752296154</v>
      </c>
      <c r="L10" s="25" t="s">
        <v>66</v>
      </c>
      <c r="M10" s="25" t="s">
        <v>43</v>
      </c>
      <c r="N10" s="25" t="s">
        <v>44</v>
      </c>
      <c r="O10" s="25" t="s">
        <v>27</v>
      </c>
    </row>
    <row r="11" spans="1:15">
      <c r="A11" s="27">
        <v>10008</v>
      </c>
      <c r="B11" s="25" t="s">
        <v>67</v>
      </c>
      <c r="C11" s="25" t="s">
        <v>68</v>
      </c>
      <c r="D11" s="25" t="s">
        <v>69</v>
      </c>
      <c r="E11" s="25">
        <v>950741</v>
      </c>
      <c r="F11" s="25" t="s">
        <v>47</v>
      </c>
      <c r="G11" s="25" t="s">
        <v>70</v>
      </c>
      <c r="H11" s="25" t="s">
        <v>33</v>
      </c>
      <c r="I11" s="25" t="s">
        <v>22</v>
      </c>
      <c r="J11" s="25" t="s">
        <v>23</v>
      </c>
      <c r="K11" s="25">
        <v>756066162</v>
      </c>
      <c r="L11" s="25" t="s">
        <v>71</v>
      </c>
      <c r="M11" s="25" t="s">
        <v>50</v>
      </c>
      <c r="N11" s="25" t="s">
        <v>51</v>
      </c>
      <c r="O11" s="25" t="s">
        <v>27</v>
      </c>
    </row>
    <row r="12" spans="1:15">
      <c r="A12" s="27">
        <v>10009</v>
      </c>
      <c r="B12" s="25" t="s">
        <v>72</v>
      </c>
      <c r="C12" s="25" t="s">
        <v>73</v>
      </c>
      <c r="D12" s="25" t="s">
        <v>74</v>
      </c>
      <c r="E12" s="25">
        <v>464014</v>
      </c>
      <c r="F12" s="25" t="s">
        <v>19</v>
      </c>
      <c r="G12" s="25" t="s">
        <v>75</v>
      </c>
      <c r="H12" s="25" t="s">
        <v>21</v>
      </c>
      <c r="I12" s="25" t="s">
        <v>22</v>
      </c>
      <c r="J12" s="25" t="s">
        <v>23</v>
      </c>
      <c r="K12" s="25">
        <v>759719415</v>
      </c>
      <c r="L12" s="25" t="s">
        <v>76</v>
      </c>
      <c r="M12" s="25" t="s">
        <v>25</v>
      </c>
      <c r="N12" s="25" t="s">
        <v>26</v>
      </c>
      <c r="O12" s="25" t="s">
        <v>27</v>
      </c>
    </row>
    <row r="13" spans="1:15">
      <c r="A13" s="27">
        <v>10010</v>
      </c>
      <c r="B13" s="25" t="s">
        <v>77</v>
      </c>
      <c r="C13" s="25" t="s">
        <v>78</v>
      </c>
      <c r="D13" s="25" t="s">
        <v>79</v>
      </c>
      <c r="E13" s="25">
        <v>972294</v>
      </c>
      <c r="F13" s="25" t="s">
        <v>31</v>
      </c>
      <c r="G13" s="25" t="s">
        <v>80</v>
      </c>
      <c r="H13" s="25" t="s">
        <v>33</v>
      </c>
      <c r="I13" s="25" t="s">
        <v>22</v>
      </c>
      <c r="J13" s="25" t="s">
        <v>23</v>
      </c>
      <c r="K13" s="25">
        <v>753752546</v>
      </c>
      <c r="L13" s="25" t="s">
        <v>81</v>
      </c>
      <c r="M13" s="25" t="s">
        <v>35</v>
      </c>
      <c r="N13" s="25" t="s">
        <v>36</v>
      </c>
      <c r="O13" s="25" t="s">
        <v>27</v>
      </c>
    </row>
    <row r="14" spans="1:15">
      <c r="A14" s="27">
        <v>10011</v>
      </c>
      <c r="B14" s="25" t="s">
        <v>82</v>
      </c>
      <c r="C14" s="25" t="s">
        <v>83</v>
      </c>
      <c r="D14" s="25" t="s">
        <v>84</v>
      </c>
      <c r="E14" s="25">
        <v>609741</v>
      </c>
      <c r="F14" s="25" t="s">
        <v>40</v>
      </c>
      <c r="G14" s="25" t="s">
        <v>85</v>
      </c>
      <c r="H14" s="25" t="s">
        <v>21</v>
      </c>
      <c r="I14" s="25" t="s">
        <v>22</v>
      </c>
      <c r="J14" s="25" t="s">
        <v>23</v>
      </c>
      <c r="K14" s="25">
        <v>759962376</v>
      </c>
      <c r="L14" s="25" t="s">
        <v>86</v>
      </c>
      <c r="M14" s="25" t="s">
        <v>43</v>
      </c>
      <c r="N14" s="25" t="s">
        <v>44</v>
      </c>
      <c r="O14" s="25" t="s">
        <v>27</v>
      </c>
    </row>
    <row r="15" spans="1:15">
      <c r="A15" s="27">
        <v>10012</v>
      </c>
      <c r="B15" s="25" t="s">
        <v>87</v>
      </c>
      <c r="C15" s="25" t="s">
        <v>88</v>
      </c>
      <c r="D15" s="25" t="s">
        <v>89</v>
      </c>
      <c r="E15" s="25">
        <v>743645</v>
      </c>
      <c r="F15" s="25" t="s">
        <v>47</v>
      </c>
      <c r="G15" s="25" t="s">
        <v>90</v>
      </c>
      <c r="H15" s="25" t="s">
        <v>33</v>
      </c>
      <c r="I15" s="25" t="s">
        <v>22</v>
      </c>
      <c r="J15" s="25" t="s">
        <v>23</v>
      </c>
      <c r="K15" s="25">
        <v>754305294</v>
      </c>
      <c r="L15" s="25" t="s">
        <v>91</v>
      </c>
      <c r="M15" s="25" t="s">
        <v>50</v>
      </c>
      <c r="N15" s="25" t="s">
        <v>51</v>
      </c>
      <c r="O15" s="25" t="s">
        <v>27</v>
      </c>
    </row>
    <row r="16" spans="1:15">
      <c r="A16" s="27">
        <v>10013</v>
      </c>
      <c r="B16" s="25" t="s">
        <v>92</v>
      </c>
      <c r="C16" s="25" t="s">
        <v>93</v>
      </c>
      <c r="D16" s="25" t="s">
        <v>94</v>
      </c>
      <c r="E16" s="25">
        <v>743442</v>
      </c>
      <c r="F16" s="25" t="s">
        <v>19</v>
      </c>
      <c r="G16" s="25" t="s">
        <v>95</v>
      </c>
      <c r="H16" s="25" t="s">
        <v>21</v>
      </c>
      <c r="I16" s="25" t="s">
        <v>22</v>
      </c>
      <c r="J16" s="25" t="s">
        <v>23</v>
      </c>
      <c r="K16" s="25">
        <v>752862213</v>
      </c>
      <c r="L16" s="25" t="s">
        <v>96</v>
      </c>
      <c r="M16" s="25" t="s">
        <v>25</v>
      </c>
      <c r="N16" s="25" t="s">
        <v>26</v>
      </c>
      <c r="O16" s="25" t="s">
        <v>27</v>
      </c>
    </row>
    <row r="17" spans="1:15">
      <c r="A17" s="27">
        <v>10014</v>
      </c>
      <c r="B17" s="25" t="s">
        <v>97</v>
      </c>
      <c r="C17" s="25" t="s">
        <v>98</v>
      </c>
      <c r="D17" s="25" t="s">
        <v>99</v>
      </c>
      <c r="E17" s="25">
        <v>553155</v>
      </c>
      <c r="F17" s="25" t="s">
        <v>31</v>
      </c>
      <c r="G17" s="25" t="s">
        <v>100</v>
      </c>
      <c r="H17" s="25" t="s">
        <v>33</v>
      </c>
      <c r="I17" s="25" t="s">
        <v>22</v>
      </c>
      <c r="J17" s="25" t="s">
        <v>23</v>
      </c>
      <c r="K17" s="25">
        <v>752665162</v>
      </c>
      <c r="L17" s="25" t="s">
        <v>101</v>
      </c>
      <c r="M17" s="25" t="s">
        <v>35</v>
      </c>
      <c r="N17" s="25" t="s">
        <v>36</v>
      </c>
      <c r="O17" s="25" t="s">
        <v>27</v>
      </c>
    </row>
    <row r="18" spans="1:15">
      <c r="A18" s="27">
        <v>10015</v>
      </c>
      <c r="B18" s="25" t="s">
        <v>102</v>
      </c>
      <c r="C18" s="25" t="s">
        <v>103</v>
      </c>
      <c r="D18" s="25" t="s">
        <v>104</v>
      </c>
      <c r="E18" s="25">
        <v>561799</v>
      </c>
      <c r="F18" s="25" t="s">
        <v>40</v>
      </c>
      <c r="G18" s="25" t="s">
        <v>105</v>
      </c>
      <c r="H18" s="25" t="s">
        <v>21</v>
      </c>
      <c r="I18" s="25" t="s">
        <v>22</v>
      </c>
      <c r="J18" s="25" t="s">
        <v>23</v>
      </c>
      <c r="K18" s="25">
        <v>756423363</v>
      </c>
      <c r="L18" s="25" t="s">
        <v>106</v>
      </c>
      <c r="M18" s="25" t="s">
        <v>43</v>
      </c>
      <c r="N18" s="25" t="s">
        <v>44</v>
      </c>
      <c r="O18" s="25" t="s">
        <v>27</v>
      </c>
    </row>
    <row r="19" spans="1:15">
      <c r="A19" s="27">
        <v>10016</v>
      </c>
      <c r="B19" s="25" t="s">
        <v>107</v>
      </c>
      <c r="C19" s="25" t="s">
        <v>108</v>
      </c>
      <c r="D19" s="25" t="s">
        <v>18</v>
      </c>
      <c r="E19" s="25">
        <v>985009</v>
      </c>
      <c r="F19" s="25" t="s">
        <v>47</v>
      </c>
      <c r="G19" s="25" t="s">
        <v>109</v>
      </c>
      <c r="H19" s="25" t="s">
        <v>33</v>
      </c>
      <c r="I19" s="25" t="s">
        <v>22</v>
      </c>
      <c r="J19" s="25" t="s">
        <v>23</v>
      </c>
      <c r="K19" s="25">
        <v>752525610</v>
      </c>
      <c r="L19" s="25" t="s">
        <v>110</v>
      </c>
      <c r="M19" s="25" t="s">
        <v>50</v>
      </c>
      <c r="N19" s="25" t="s">
        <v>51</v>
      </c>
      <c r="O19" s="25" t="s">
        <v>27</v>
      </c>
    </row>
    <row r="20" spans="1:15">
      <c r="A20" s="27">
        <v>10017</v>
      </c>
      <c r="B20" s="25" t="s">
        <v>111</v>
      </c>
      <c r="C20" s="25" t="s">
        <v>112</v>
      </c>
      <c r="D20" s="25" t="s">
        <v>30</v>
      </c>
      <c r="E20" s="25">
        <v>301106</v>
      </c>
      <c r="F20" s="25" t="s">
        <v>19</v>
      </c>
      <c r="G20" s="25" t="s">
        <v>113</v>
      </c>
      <c r="H20" s="25" t="s">
        <v>21</v>
      </c>
      <c r="I20" s="25" t="s">
        <v>22</v>
      </c>
      <c r="J20" s="25" t="s">
        <v>23</v>
      </c>
      <c r="K20" s="25">
        <v>754176410</v>
      </c>
      <c r="L20" s="25" t="s">
        <v>114</v>
      </c>
      <c r="M20" s="25" t="s">
        <v>25</v>
      </c>
      <c r="N20" s="25" t="s">
        <v>26</v>
      </c>
      <c r="O20" s="25" t="s">
        <v>27</v>
      </c>
    </row>
    <row r="21" spans="1:15">
      <c r="A21" s="27">
        <v>10018</v>
      </c>
      <c r="B21" s="25" t="s">
        <v>115</v>
      </c>
      <c r="C21" s="25" t="s">
        <v>116</v>
      </c>
      <c r="D21" s="25" t="s">
        <v>39</v>
      </c>
      <c r="E21" s="25">
        <v>494855</v>
      </c>
      <c r="F21" s="25" t="s">
        <v>31</v>
      </c>
      <c r="G21" s="25" t="s">
        <v>117</v>
      </c>
      <c r="H21" s="25" t="s">
        <v>33</v>
      </c>
      <c r="I21" s="25" t="s">
        <v>22</v>
      </c>
      <c r="J21" s="25" t="s">
        <v>23</v>
      </c>
      <c r="K21" s="25">
        <v>757131681</v>
      </c>
      <c r="L21" s="25" t="s">
        <v>118</v>
      </c>
      <c r="M21" s="25" t="s">
        <v>35</v>
      </c>
      <c r="N21" s="25" t="s">
        <v>36</v>
      </c>
      <c r="O21" s="25" t="s">
        <v>27</v>
      </c>
    </row>
    <row r="22" spans="1:15">
      <c r="A22" s="27">
        <v>10019</v>
      </c>
      <c r="B22" s="25" t="s">
        <v>119</v>
      </c>
      <c r="C22" s="25" t="s">
        <v>120</v>
      </c>
      <c r="D22" s="25" t="s">
        <v>59</v>
      </c>
      <c r="E22" s="25">
        <v>622495</v>
      </c>
      <c r="F22" s="25" t="s">
        <v>40</v>
      </c>
      <c r="G22" s="25" t="s">
        <v>121</v>
      </c>
      <c r="H22" s="25" t="s">
        <v>21</v>
      </c>
      <c r="I22" s="25" t="s">
        <v>22</v>
      </c>
      <c r="J22" s="25" t="s">
        <v>23</v>
      </c>
      <c r="K22" s="25">
        <v>753320611</v>
      </c>
      <c r="L22" s="25" t="s">
        <v>118</v>
      </c>
      <c r="M22" s="25" t="s">
        <v>43</v>
      </c>
      <c r="N22" s="25" t="s">
        <v>44</v>
      </c>
      <c r="O22" s="25" t="s">
        <v>27</v>
      </c>
    </row>
    <row r="23" spans="1:15">
      <c r="A23" s="27">
        <v>10020</v>
      </c>
      <c r="B23" s="25" t="s">
        <v>122</v>
      </c>
      <c r="C23" s="25" t="s">
        <v>123</v>
      </c>
      <c r="D23" s="25" t="s">
        <v>54</v>
      </c>
      <c r="E23" s="25">
        <v>341661</v>
      </c>
      <c r="F23" s="25" t="s">
        <v>47</v>
      </c>
      <c r="G23" s="25" t="s">
        <v>124</v>
      </c>
      <c r="H23" s="25" t="s">
        <v>33</v>
      </c>
      <c r="I23" s="25" t="s">
        <v>22</v>
      </c>
      <c r="J23" s="25" t="s">
        <v>23</v>
      </c>
      <c r="K23" s="25">
        <v>758656624</v>
      </c>
      <c r="L23" s="25" t="s">
        <v>125</v>
      </c>
      <c r="M23" s="25" t="s">
        <v>50</v>
      </c>
      <c r="N23" s="25" t="s">
        <v>51</v>
      </c>
      <c r="O23" s="25" t="s">
        <v>27</v>
      </c>
    </row>
    <row r="24" spans="1:15">
      <c r="A24" s="27">
        <v>10021</v>
      </c>
      <c r="B24" s="25" t="s">
        <v>107</v>
      </c>
      <c r="C24" s="25" t="s">
        <v>126</v>
      </c>
      <c r="D24" s="25" t="s">
        <v>127</v>
      </c>
      <c r="E24" s="25">
        <v>759572</v>
      </c>
      <c r="F24" s="25" t="s">
        <v>19</v>
      </c>
      <c r="G24" s="25" t="s">
        <v>109</v>
      </c>
      <c r="H24" s="25" t="s">
        <v>21</v>
      </c>
      <c r="I24" s="25" t="s">
        <v>22</v>
      </c>
      <c r="J24" s="25" t="s">
        <v>23</v>
      </c>
      <c r="K24" s="25">
        <v>759619795</v>
      </c>
      <c r="L24" s="25" t="s">
        <v>128</v>
      </c>
      <c r="M24" s="25" t="s">
        <v>25</v>
      </c>
      <c r="N24" s="25" t="s">
        <v>26</v>
      </c>
      <c r="O24" s="25" t="s">
        <v>27</v>
      </c>
    </row>
    <row r="25" spans="1:15">
      <c r="A25" s="27">
        <v>10022</v>
      </c>
      <c r="B25" s="25" t="s">
        <v>111</v>
      </c>
      <c r="C25" s="25" t="s">
        <v>129</v>
      </c>
      <c r="D25" s="25" t="s">
        <v>64</v>
      </c>
      <c r="E25" s="25">
        <v>177799</v>
      </c>
      <c r="F25" s="25" t="s">
        <v>31</v>
      </c>
      <c r="G25" s="25" t="s">
        <v>113</v>
      </c>
      <c r="H25" s="25" t="s">
        <v>33</v>
      </c>
      <c r="I25" s="25" t="s">
        <v>22</v>
      </c>
      <c r="J25" s="25" t="s">
        <v>23</v>
      </c>
      <c r="K25" s="25">
        <v>757643762</v>
      </c>
      <c r="L25" s="25" t="s">
        <v>130</v>
      </c>
      <c r="M25" s="25" t="s">
        <v>35</v>
      </c>
      <c r="N25" s="25" t="s">
        <v>36</v>
      </c>
      <c r="O25" s="25" t="s">
        <v>27</v>
      </c>
    </row>
    <row r="26" spans="1:15">
      <c r="A26" s="27">
        <v>10023</v>
      </c>
      <c r="B26" s="25" t="s">
        <v>131</v>
      </c>
      <c r="C26" s="25" t="s">
        <v>132</v>
      </c>
      <c r="D26" s="25" t="s">
        <v>69</v>
      </c>
      <c r="E26" s="25">
        <v>618006</v>
      </c>
      <c r="F26" s="25" t="s">
        <v>40</v>
      </c>
      <c r="G26" s="25" t="s">
        <v>133</v>
      </c>
      <c r="H26" s="25" t="s">
        <v>21</v>
      </c>
      <c r="I26" s="25" t="s">
        <v>22</v>
      </c>
      <c r="J26" s="25" t="s">
        <v>23</v>
      </c>
      <c r="K26" s="25">
        <v>755464797</v>
      </c>
      <c r="L26" s="25" t="s">
        <v>134</v>
      </c>
      <c r="M26" s="25" t="s">
        <v>43</v>
      </c>
      <c r="N26" s="25" t="s">
        <v>44</v>
      </c>
      <c r="O26" s="25" t="s">
        <v>27</v>
      </c>
    </row>
    <row r="27" spans="1:15">
      <c r="A27" s="27">
        <v>10024</v>
      </c>
      <c r="B27" s="25" t="s">
        <v>135</v>
      </c>
      <c r="C27" s="25" t="s">
        <v>136</v>
      </c>
      <c r="D27" s="25" t="s">
        <v>74</v>
      </c>
      <c r="E27" s="25">
        <v>947786</v>
      </c>
      <c r="F27" s="25" t="s">
        <v>47</v>
      </c>
      <c r="G27" s="25" t="s">
        <v>137</v>
      </c>
      <c r="H27" s="25" t="s">
        <v>33</v>
      </c>
      <c r="I27" s="25" t="s">
        <v>22</v>
      </c>
      <c r="J27" s="25" t="s">
        <v>23</v>
      </c>
      <c r="K27" s="25">
        <v>755534377</v>
      </c>
      <c r="L27" s="25" t="s">
        <v>138</v>
      </c>
      <c r="M27" s="25" t="s">
        <v>50</v>
      </c>
      <c r="N27" s="25" t="s">
        <v>51</v>
      </c>
      <c r="O27" s="25" t="s">
        <v>27</v>
      </c>
    </row>
    <row r="28" spans="1:15">
      <c r="A28" s="27">
        <v>10025</v>
      </c>
      <c r="B28" s="25" t="s">
        <v>139</v>
      </c>
      <c r="C28" s="25" t="s">
        <v>140</v>
      </c>
      <c r="D28" s="25" t="s">
        <v>79</v>
      </c>
      <c r="E28" s="25">
        <v>688842</v>
      </c>
      <c r="F28" s="25" t="s">
        <v>19</v>
      </c>
      <c r="G28" s="25" t="s">
        <v>141</v>
      </c>
      <c r="H28" s="25" t="s">
        <v>21</v>
      </c>
      <c r="I28" s="25" t="s">
        <v>22</v>
      </c>
      <c r="J28" s="25" t="s">
        <v>23</v>
      </c>
      <c r="K28" s="25">
        <v>756024173</v>
      </c>
      <c r="L28" s="25" t="s">
        <v>142</v>
      </c>
      <c r="M28" s="25" t="s">
        <v>25</v>
      </c>
      <c r="N28" s="25" t="s">
        <v>26</v>
      </c>
      <c r="O28" s="25" t="s">
        <v>27</v>
      </c>
    </row>
    <row r="29" spans="1:15">
      <c r="A29" s="27">
        <v>10026</v>
      </c>
      <c r="B29" s="25" t="s">
        <v>143</v>
      </c>
      <c r="C29" s="25" t="s">
        <v>144</v>
      </c>
      <c r="D29" s="25" t="s">
        <v>84</v>
      </c>
      <c r="E29" s="25">
        <v>461563</v>
      </c>
      <c r="F29" s="25" t="s">
        <v>31</v>
      </c>
      <c r="G29" s="25" t="s">
        <v>145</v>
      </c>
      <c r="H29" s="25" t="s">
        <v>33</v>
      </c>
      <c r="I29" s="25" t="s">
        <v>22</v>
      </c>
      <c r="J29" s="25" t="s">
        <v>23</v>
      </c>
      <c r="K29" s="25">
        <v>754354368</v>
      </c>
      <c r="L29" s="25" t="s">
        <v>146</v>
      </c>
      <c r="M29" s="25" t="s">
        <v>35</v>
      </c>
      <c r="N29" s="25" t="s">
        <v>36</v>
      </c>
      <c r="O29" s="25" t="s">
        <v>27</v>
      </c>
    </row>
    <row r="30" spans="1:15">
      <c r="A30" s="27">
        <v>10027</v>
      </c>
      <c r="B30" s="25" t="s">
        <v>147</v>
      </c>
      <c r="C30" s="25" t="s">
        <v>148</v>
      </c>
      <c r="D30" s="25" t="s">
        <v>89</v>
      </c>
      <c r="E30" s="25">
        <v>360407</v>
      </c>
      <c r="F30" s="25" t="s">
        <v>40</v>
      </c>
      <c r="G30" s="25" t="s">
        <v>149</v>
      </c>
      <c r="H30" s="25" t="s">
        <v>21</v>
      </c>
      <c r="I30" s="25" t="s">
        <v>22</v>
      </c>
      <c r="J30" s="25" t="s">
        <v>23</v>
      </c>
      <c r="K30" s="25">
        <v>753208888</v>
      </c>
      <c r="L30" s="25" t="s">
        <v>150</v>
      </c>
      <c r="M30" s="25" t="s">
        <v>43</v>
      </c>
      <c r="N30" s="25" t="s">
        <v>36</v>
      </c>
      <c r="O30" s="25" t="s">
        <v>27</v>
      </c>
    </row>
    <row r="31" spans="1:15">
      <c r="A31" s="27">
        <v>10028</v>
      </c>
      <c r="B31" s="25" t="s">
        <v>107</v>
      </c>
      <c r="C31" s="25" t="s">
        <v>151</v>
      </c>
      <c r="D31" s="25" t="s">
        <v>94</v>
      </c>
      <c r="E31" s="25">
        <v>447775</v>
      </c>
      <c r="F31" s="25" t="s">
        <v>47</v>
      </c>
      <c r="G31" s="25" t="s">
        <v>109</v>
      </c>
      <c r="H31" s="25" t="s">
        <v>33</v>
      </c>
      <c r="I31" s="25" t="s">
        <v>22</v>
      </c>
      <c r="J31" s="25" t="s">
        <v>23</v>
      </c>
      <c r="K31" s="25">
        <v>755509979</v>
      </c>
      <c r="L31" s="25" t="s">
        <v>152</v>
      </c>
      <c r="M31" s="25" t="s">
        <v>50</v>
      </c>
      <c r="N31" s="25" t="s">
        <v>36</v>
      </c>
      <c r="O31" s="25" t="s">
        <v>27</v>
      </c>
    </row>
    <row r="32" spans="1:15">
      <c r="A32" s="27">
        <v>10029</v>
      </c>
      <c r="B32" s="25" t="s">
        <v>153</v>
      </c>
      <c r="C32" s="25" t="s">
        <v>154</v>
      </c>
      <c r="D32" s="25" t="s">
        <v>99</v>
      </c>
      <c r="E32" s="25">
        <v>827319</v>
      </c>
      <c r="F32" s="25" t="s">
        <v>19</v>
      </c>
      <c r="G32" s="25" t="s">
        <v>155</v>
      </c>
      <c r="H32" s="25" t="s">
        <v>21</v>
      </c>
      <c r="I32" s="25" t="s">
        <v>156</v>
      </c>
      <c r="J32" s="25" t="s">
        <v>23</v>
      </c>
      <c r="K32" s="25">
        <v>758669842</v>
      </c>
      <c r="L32" s="25" t="s">
        <v>157</v>
      </c>
      <c r="M32" s="25" t="s">
        <v>25</v>
      </c>
      <c r="N32" s="25" t="s">
        <v>36</v>
      </c>
      <c r="O32" s="25" t="s">
        <v>27</v>
      </c>
    </row>
    <row r="33" spans="1:15">
      <c r="A33" s="27">
        <v>10030</v>
      </c>
      <c r="B33" s="25" t="s">
        <v>158</v>
      </c>
      <c r="C33" s="25" t="s">
        <v>159</v>
      </c>
      <c r="D33" s="25" t="s">
        <v>104</v>
      </c>
      <c r="E33" s="25">
        <v>492164</v>
      </c>
      <c r="F33" s="25" t="s">
        <v>31</v>
      </c>
      <c r="G33" s="25" t="s">
        <v>160</v>
      </c>
      <c r="H33" s="25" t="s">
        <v>33</v>
      </c>
      <c r="I33" s="25" t="s">
        <v>156</v>
      </c>
      <c r="J33" s="25" t="s">
        <v>23</v>
      </c>
      <c r="K33" s="25">
        <v>764474822</v>
      </c>
      <c r="L33" s="25" t="s">
        <v>161</v>
      </c>
      <c r="M33" s="25" t="s">
        <v>35</v>
      </c>
      <c r="N33" s="25" t="s">
        <v>36</v>
      </c>
      <c r="O33" s="25" t="s">
        <v>27</v>
      </c>
    </row>
    <row r="34" spans="1:15">
      <c r="A34" s="27">
        <v>10031</v>
      </c>
      <c r="B34" s="25" t="s">
        <v>162</v>
      </c>
      <c r="C34" s="25" t="s">
        <v>163</v>
      </c>
      <c r="D34" s="25" t="s">
        <v>18</v>
      </c>
      <c r="E34" s="25">
        <v>977803</v>
      </c>
      <c r="F34" s="25" t="s">
        <v>40</v>
      </c>
      <c r="G34" s="25" t="s">
        <v>164</v>
      </c>
      <c r="H34" s="25" t="s">
        <v>21</v>
      </c>
      <c r="I34" s="25" t="s">
        <v>156</v>
      </c>
      <c r="J34" s="25" t="s">
        <v>23</v>
      </c>
      <c r="K34" s="25">
        <v>769888781</v>
      </c>
      <c r="L34" s="25" t="s">
        <v>165</v>
      </c>
      <c r="M34" s="25" t="s">
        <v>43</v>
      </c>
      <c r="N34" s="25" t="s">
        <v>36</v>
      </c>
      <c r="O34" s="25" t="s">
        <v>27</v>
      </c>
    </row>
    <row r="35" spans="1:15">
      <c r="A35" s="27">
        <v>10032</v>
      </c>
      <c r="B35" s="25" t="s">
        <v>166</v>
      </c>
      <c r="C35" s="25" t="s">
        <v>167</v>
      </c>
      <c r="D35" s="25" t="s">
        <v>30</v>
      </c>
      <c r="E35" s="25">
        <v>379858</v>
      </c>
      <c r="F35" s="25" t="s">
        <v>47</v>
      </c>
      <c r="G35" s="25" t="s">
        <v>168</v>
      </c>
      <c r="H35" s="25" t="s">
        <v>33</v>
      </c>
      <c r="I35" s="25" t="s">
        <v>156</v>
      </c>
      <c r="J35" s="25" t="s">
        <v>23</v>
      </c>
      <c r="K35" s="25">
        <v>769941166</v>
      </c>
      <c r="L35" s="25" t="s">
        <v>169</v>
      </c>
      <c r="M35" s="25" t="s">
        <v>50</v>
      </c>
      <c r="N35" s="25" t="s">
        <v>36</v>
      </c>
      <c r="O35" s="25" t="s">
        <v>27</v>
      </c>
    </row>
    <row r="36" spans="1:15">
      <c r="A36" s="27">
        <v>10033</v>
      </c>
      <c r="B36" s="25" t="s">
        <v>170</v>
      </c>
      <c r="C36" s="25" t="s">
        <v>171</v>
      </c>
      <c r="D36" s="25" t="s">
        <v>39</v>
      </c>
      <c r="E36" s="25">
        <v>771905</v>
      </c>
      <c r="F36" s="25" t="s">
        <v>19</v>
      </c>
      <c r="G36" s="25" t="s">
        <v>172</v>
      </c>
      <c r="H36" s="25" t="s">
        <v>21</v>
      </c>
      <c r="I36" s="25" t="s">
        <v>156</v>
      </c>
      <c r="J36" s="25" t="s">
        <v>23</v>
      </c>
      <c r="K36" s="25">
        <v>765441503</v>
      </c>
      <c r="L36" s="25" t="s">
        <v>173</v>
      </c>
      <c r="M36" s="25" t="s">
        <v>25</v>
      </c>
      <c r="N36" s="25" t="s">
        <v>36</v>
      </c>
      <c r="O36" s="25" t="s">
        <v>27</v>
      </c>
    </row>
    <row r="37" spans="1:15">
      <c r="A37" s="27">
        <v>10034</v>
      </c>
      <c r="B37" s="25" t="s">
        <v>174</v>
      </c>
      <c r="C37" s="25" t="s">
        <v>175</v>
      </c>
      <c r="D37" s="25" t="s">
        <v>59</v>
      </c>
      <c r="E37" s="25">
        <v>326901</v>
      </c>
      <c r="F37" s="25" t="s">
        <v>31</v>
      </c>
      <c r="G37" s="25" t="s">
        <v>176</v>
      </c>
      <c r="H37" s="25" t="s">
        <v>33</v>
      </c>
      <c r="I37" s="25" t="s">
        <v>156</v>
      </c>
      <c r="J37" s="25" t="s">
        <v>23</v>
      </c>
      <c r="K37" s="25">
        <v>767716032</v>
      </c>
      <c r="L37" s="25" t="s">
        <v>177</v>
      </c>
      <c r="M37" s="25" t="s">
        <v>35</v>
      </c>
      <c r="N37" s="25" t="s">
        <v>36</v>
      </c>
      <c r="O37" s="25" t="s">
        <v>27</v>
      </c>
    </row>
    <row r="38" spans="1:15">
      <c r="A38" s="27">
        <v>10035</v>
      </c>
      <c r="B38" s="25" t="s">
        <v>178</v>
      </c>
      <c r="C38" s="25" t="s">
        <v>179</v>
      </c>
      <c r="D38" s="25" t="s">
        <v>54</v>
      </c>
      <c r="E38" s="25">
        <v>553019</v>
      </c>
      <c r="F38" s="25" t="s">
        <v>40</v>
      </c>
      <c r="G38" s="25" t="s">
        <v>180</v>
      </c>
      <c r="H38" s="25" t="s">
        <v>21</v>
      </c>
      <c r="I38" s="25" t="s">
        <v>156</v>
      </c>
      <c r="J38" s="25" t="s">
        <v>23</v>
      </c>
      <c r="K38" s="25">
        <v>766138643</v>
      </c>
      <c r="L38" s="25" t="s">
        <v>181</v>
      </c>
      <c r="M38" s="25" t="s">
        <v>43</v>
      </c>
      <c r="N38" s="25" t="s">
        <v>36</v>
      </c>
      <c r="O38" s="25" t="s">
        <v>27</v>
      </c>
    </row>
    <row r="39" spans="1:15">
      <c r="A39" s="27">
        <v>10036</v>
      </c>
      <c r="B39" s="25" t="s">
        <v>182</v>
      </c>
      <c r="C39" s="25" t="s">
        <v>183</v>
      </c>
      <c r="D39" s="25" t="s">
        <v>127</v>
      </c>
      <c r="E39" s="25">
        <v>382707</v>
      </c>
      <c r="F39" s="25" t="s">
        <v>47</v>
      </c>
      <c r="G39" s="25" t="s">
        <v>184</v>
      </c>
      <c r="H39" s="25" t="s">
        <v>33</v>
      </c>
      <c r="I39" s="25" t="s">
        <v>156</v>
      </c>
      <c r="J39" s="25" t="s">
        <v>23</v>
      </c>
      <c r="K39" s="25">
        <v>767574017</v>
      </c>
      <c r="L39" s="25" t="s">
        <v>185</v>
      </c>
      <c r="M39" s="25" t="s">
        <v>50</v>
      </c>
      <c r="N39" s="25" t="s">
        <v>36</v>
      </c>
      <c r="O39" s="25" t="s">
        <v>27</v>
      </c>
    </row>
    <row r="40" spans="1:15">
      <c r="A40" s="27">
        <v>10037</v>
      </c>
      <c r="B40" s="25" t="s">
        <v>186</v>
      </c>
      <c r="C40" s="25" t="s">
        <v>46</v>
      </c>
      <c r="D40" s="25" t="s">
        <v>64</v>
      </c>
      <c r="E40" s="25">
        <v>300040</v>
      </c>
      <c r="F40" s="25" t="s">
        <v>19</v>
      </c>
      <c r="G40" s="25" t="s">
        <v>187</v>
      </c>
      <c r="H40" s="25" t="s">
        <v>21</v>
      </c>
      <c r="I40" s="25" t="s">
        <v>156</v>
      </c>
      <c r="J40" s="25" t="s">
        <v>23</v>
      </c>
      <c r="K40" s="25">
        <v>764196275</v>
      </c>
      <c r="L40" s="25" t="s">
        <v>188</v>
      </c>
      <c r="M40" s="25" t="s">
        <v>25</v>
      </c>
      <c r="N40" s="25" t="s">
        <v>36</v>
      </c>
      <c r="O40" s="25" t="s">
        <v>27</v>
      </c>
    </row>
    <row r="41" spans="1:15">
      <c r="A41" s="27">
        <v>10038</v>
      </c>
      <c r="B41" s="25" t="s">
        <v>189</v>
      </c>
      <c r="C41" s="25" t="s">
        <v>190</v>
      </c>
      <c r="D41" s="25" t="s">
        <v>69</v>
      </c>
      <c r="E41" s="25">
        <v>392013</v>
      </c>
      <c r="F41" s="25" t="s">
        <v>31</v>
      </c>
      <c r="G41" s="25" t="s">
        <v>191</v>
      </c>
      <c r="H41" s="25" t="s">
        <v>33</v>
      </c>
      <c r="I41" s="25" t="s">
        <v>156</v>
      </c>
      <c r="J41" s="25" t="s">
        <v>23</v>
      </c>
      <c r="K41" s="25">
        <v>765275843</v>
      </c>
      <c r="L41" s="25" t="s">
        <v>192</v>
      </c>
      <c r="M41" s="25" t="s">
        <v>35</v>
      </c>
      <c r="N41" s="25" t="s">
        <v>36</v>
      </c>
      <c r="O41" s="25" t="s">
        <v>27</v>
      </c>
    </row>
    <row r="42" spans="1:15">
      <c r="A42" s="27">
        <v>10039</v>
      </c>
      <c r="B42" s="25" t="s">
        <v>193</v>
      </c>
      <c r="C42" s="25" t="s">
        <v>194</v>
      </c>
      <c r="D42" s="25" t="s">
        <v>74</v>
      </c>
      <c r="E42" s="25">
        <v>119039</v>
      </c>
      <c r="F42" s="25" t="s">
        <v>40</v>
      </c>
      <c r="G42" s="25" t="s">
        <v>195</v>
      </c>
      <c r="H42" s="25" t="s">
        <v>21</v>
      </c>
      <c r="I42" s="25" t="s">
        <v>156</v>
      </c>
      <c r="J42" s="25" t="s">
        <v>23</v>
      </c>
      <c r="K42" s="25">
        <v>768412697</v>
      </c>
      <c r="L42" s="25" t="s">
        <v>196</v>
      </c>
      <c r="M42" s="25" t="s">
        <v>43</v>
      </c>
      <c r="N42" s="25" t="s">
        <v>36</v>
      </c>
      <c r="O42" s="25" t="s">
        <v>27</v>
      </c>
    </row>
    <row r="43" spans="1:15">
      <c r="A43" s="27">
        <v>10040</v>
      </c>
      <c r="B43" s="25" t="s">
        <v>197</v>
      </c>
      <c r="C43" s="25" t="s">
        <v>198</v>
      </c>
      <c r="D43" s="25" t="s">
        <v>79</v>
      </c>
      <c r="E43" s="25">
        <v>723097</v>
      </c>
      <c r="F43" s="25" t="s">
        <v>47</v>
      </c>
      <c r="G43" s="25" t="s">
        <v>199</v>
      </c>
      <c r="H43" s="25" t="s">
        <v>33</v>
      </c>
      <c r="I43" s="25" t="s">
        <v>156</v>
      </c>
      <c r="J43" s="25" t="s">
        <v>23</v>
      </c>
      <c r="K43" s="25">
        <v>769508347</v>
      </c>
      <c r="L43" s="25" t="s">
        <v>200</v>
      </c>
      <c r="M43" s="25" t="s">
        <v>50</v>
      </c>
      <c r="N43" s="25" t="s">
        <v>36</v>
      </c>
      <c r="O43" s="25" t="s">
        <v>27</v>
      </c>
    </row>
    <row r="44" spans="1:15">
      <c r="A44" s="27">
        <v>10041</v>
      </c>
      <c r="B44" s="25" t="s">
        <v>201</v>
      </c>
      <c r="C44" s="25" t="s">
        <v>202</v>
      </c>
      <c r="D44" s="25" t="s">
        <v>84</v>
      </c>
      <c r="E44" s="25">
        <v>645004</v>
      </c>
      <c r="F44" s="25" t="s">
        <v>19</v>
      </c>
      <c r="G44" s="25" t="s">
        <v>203</v>
      </c>
      <c r="H44" s="25" t="s">
        <v>21</v>
      </c>
      <c r="I44" s="25" t="s">
        <v>156</v>
      </c>
      <c r="J44" s="25" t="s">
        <v>23</v>
      </c>
      <c r="K44" s="25">
        <v>763491184</v>
      </c>
      <c r="L44" s="25" t="s">
        <v>204</v>
      </c>
      <c r="M44" s="25" t="s">
        <v>25</v>
      </c>
      <c r="N44" s="25" t="s">
        <v>36</v>
      </c>
      <c r="O44" s="25" t="s">
        <v>27</v>
      </c>
    </row>
    <row r="45" spans="1:15">
      <c r="A45" s="27">
        <v>10042</v>
      </c>
      <c r="B45" s="25" t="s">
        <v>205</v>
      </c>
      <c r="C45" s="25" t="s">
        <v>206</v>
      </c>
      <c r="D45" s="25" t="s">
        <v>89</v>
      </c>
      <c r="E45" s="25">
        <v>640508</v>
      </c>
      <c r="F45" s="25" t="s">
        <v>31</v>
      </c>
      <c r="G45" s="25" t="s">
        <v>207</v>
      </c>
      <c r="H45" s="25" t="s">
        <v>33</v>
      </c>
      <c r="I45" s="25" t="s">
        <v>156</v>
      </c>
      <c r="J45" s="25" t="s">
        <v>23</v>
      </c>
      <c r="K45" s="25">
        <v>767689306</v>
      </c>
      <c r="L45" s="25" t="s">
        <v>208</v>
      </c>
      <c r="M45" s="25" t="s">
        <v>35</v>
      </c>
      <c r="N45" s="25" t="s">
        <v>36</v>
      </c>
      <c r="O45" s="25" t="s">
        <v>27</v>
      </c>
    </row>
    <row r="46" spans="1:15">
      <c r="A46" s="27">
        <v>10043</v>
      </c>
      <c r="B46" s="25" t="s">
        <v>209</v>
      </c>
      <c r="C46" s="25" t="s">
        <v>210</v>
      </c>
      <c r="D46" s="25" t="s">
        <v>94</v>
      </c>
      <c r="E46" s="25">
        <v>563719</v>
      </c>
      <c r="F46" s="25" t="s">
        <v>40</v>
      </c>
      <c r="G46" s="25" t="s">
        <v>211</v>
      </c>
      <c r="H46" s="25" t="s">
        <v>21</v>
      </c>
      <c r="I46" s="25" t="s">
        <v>156</v>
      </c>
      <c r="J46" s="25" t="s">
        <v>23</v>
      </c>
      <c r="K46" s="25">
        <v>762323927</v>
      </c>
      <c r="L46" s="25" t="s">
        <v>212</v>
      </c>
      <c r="M46" s="25" t="s">
        <v>43</v>
      </c>
      <c r="N46" s="25" t="s">
        <v>36</v>
      </c>
      <c r="O46" s="25" t="s">
        <v>27</v>
      </c>
    </row>
    <row r="47" spans="1:15">
      <c r="A47" s="27">
        <v>10044</v>
      </c>
      <c r="B47" s="25" t="s">
        <v>213</v>
      </c>
      <c r="C47" s="25" t="s">
        <v>214</v>
      </c>
      <c r="D47" s="25" t="s">
        <v>99</v>
      </c>
      <c r="E47" s="25">
        <v>980882</v>
      </c>
      <c r="F47" s="25" t="s">
        <v>47</v>
      </c>
      <c r="G47" s="25" t="s">
        <v>215</v>
      </c>
      <c r="H47" s="25" t="s">
        <v>33</v>
      </c>
      <c r="I47" s="25" t="s">
        <v>156</v>
      </c>
      <c r="J47" s="25" t="s">
        <v>23</v>
      </c>
      <c r="K47" s="25">
        <v>768376873</v>
      </c>
      <c r="L47" s="25" t="s">
        <v>216</v>
      </c>
      <c r="M47" s="25" t="s">
        <v>50</v>
      </c>
      <c r="N47" s="25" t="s">
        <v>36</v>
      </c>
      <c r="O47" s="25" t="s">
        <v>27</v>
      </c>
    </row>
    <row r="48" spans="1:15">
      <c r="A48" s="27">
        <v>10045</v>
      </c>
      <c r="B48" s="25" t="s">
        <v>217</v>
      </c>
      <c r="C48" s="25" t="s">
        <v>218</v>
      </c>
      <c r="D48" s="25" t="s">
        <v>104</v>
      </c>
      <c r="E48" s="25">
        <v>832650</v>
      </c>
      <c r="F48" s="25" t="s">
        <v>19</v>
      </c>
      <c r="G48" s="25" t="s">
        <v>219</v>
      </c>
      <c r="H48" s="25" t="s">
        <v>21</v>
      </c>
      <c r="I48" s="25" t="s">
        <v>156</v>
      </c>
      <c r="J48" s="25" t="s">
        <v>23</v>
      </c>
      <c r="K48" s="25">
        <v>769994011</v>
      </c>
      <c r="L48" s="25" t="s">
        <v>220</v>
      </c>
      <c r="M48" s="25" t="s">
        <v>25</v>
      </c>
      <c r="N48" s="25" t="s">
        <v>36</v>
      </c>
      <c r="O48" s="25" t="s">
        <v>27</v>
      </c>
    </row>
    <row r="49" spans="1:15">
      <c r="A49" s="27">
        <v>10046</v>
      </c>
      <c r="B49" s="25" t="s">
        <v>221</v>
      </c>
      <c r="C49" s="25" t="s">
        <v>222</v>
      </c>
      <c r="D49" s="25" t="s">
        <v>18</v>
      </c>
      <c r="E49" s="25">
        <v>597830</v>
      </c>
      <c r="F49" s="25" t="s">
        <v>31</v>
      </c>
      <c r="G49" s="25" t="s">
        <v>223</v>
      </c>
      <c r="H49" s="25" t="s">
        <v>33</v>
      </c>
      <c r="I49" s="25" t="s">
        <v>156</v>
      </c>
      <c r="J49" s="25" t="s">
        <v>23</v>
      </c>
      <c r="K49" s="25">
        <v>769080829</v>
      </c>
      <c r="L49" s="25" t="s">
        <v>224</v>
      </c>
      <c r="M49" s="25" t="s">
        <v>35</v>
      </c>
      <c r="N49" s="25" t="s">
        <v>36</v>
      </c>
      <c r="O49" s="25" t="s">
        <v>27</v>
      </c>
    </row>
    <row r="50" spans="1:15">
      <c r="A50" s="27">
        <v>10047</v>
      </c>
      <c r="B50" s="25" t="s">
        <v>225</v>
      </c>
      <c r="C50" s="25" t="s">
        <v>226</v>
      </c>
      <c r="D50" s="25" t="s">
        <v>30</v>
      </c>
      <c r="E50" s="25">
        <v>742755</v>
      </c>
      <c r="F50" s="25" t="s">
        <v>40</v>
      </c>
      <c r="G50" s="25" t="s">
        <v>227</v>
      </c>
      <c r="H50" s="25" t="s">
        <v>21</v>
      </c>
      <c r="I50" s="25" t="s">
        <v>156</v>
      </c>
      <c r="J50" s="25" t="s">
        <v>23</v>
      </c>
      <c r="K50" s="25">
        <v>766926279</v>
      </c>
      <c r="L50" s="25" t="s">
        <v>228</v>
      </c>
      <c r="M50" s="25" t="s">
        <v>43</v>
      </c>
      <c r="N50" s="25" t="s">
        <v>36</v>
      </c>
      <c r="O50" s="25" t="s">
        <v>27</v>
      </c>
    </row>
    <row r="51" spans="1:15">
      <c r="A51" s="27">
        <v>10048</v>
      </c>
      <c r="B51" s="25" t="s">
        <v>229</v>
      </c>
      <c r="C51" s="25" t="s">
        <v>230</v>
      </c>
      <c r="D51" s="25" t="s">
        <v>39</v>
      </c>
      <c r="E51" s="25">
        <v>482024</v>
      </c>
      <c r="F51" s="25" t="s">
        <v>47</v>
      </c>
      <c r="G51" s="25" t="s">
        <v>231</v>
      </c>
      <c r="H51" s="25" t="s">
        <v>33</v>
      </c>
      <c r="I51" s="25" t="s">
        <v>156</v>
      </c>
      <c r="J51" s="25" t="s">
        <v>23</v>
      </c>
      <c r="K51" s="25">
        <v>769145679</v>
      </c>
      <c r="L51" s="25" t="s">
        <v>232</v>
      </c>
      <c r="M51" s="25" t="s">
        <v>50</v>
      </c>
      <c r="N51" s="25" t="s">
        <v>36</v>
      </c>
      <c r="O51" s="25" t="s">
        <v>27</v>
      </c>
    </row>
    <row r="52" spans="1:15">
      <c r="A52" s="27">
        <v>10049</v>
      </c>
      <c r="B52" s="25" t="s">
        <v>233</v>
      </c>
      <c r="C52" s="25" t="s">
        <v>234</v>
      </c>
      <c r="D52" s="25" t="s">
        <v>59</v>
      </c>
      <c r="E52" s="25">
        <v>781983</v>
      </c>
      <c r="F52" s="25" t="s">
        <v>19</v>
      </c>
      <c r="G52" s="25" t="s">
        <v>235</v>
      </c>
      <c r="H52" s="25" t="s">
        <v>21</v>
      </c>
      <c r="I52" s="25" t="s">
        <v>156</v>
      </c>
      <c r="J52" s="25" t="s">
        <v>23</v>
      </c>
      <c r="K52" s="25">
        <v>762466519</v>
      </c>
      <c r="L52" s="25" t="s">
        <v>236</v>
      </c>
      <c r="M52" s="25" t="s">
        <v>25</v>
      </c>
      <c r="N52" s="25" t="s">
        <v>36</v>
      </c>
      <c r="O52" s="25" t="s">
        <v>27</v>
      </c>
    </row>
    <row r="53" spans="1:15">
      <c r="A53" s="27">
        <v>10050</v>
      </c>
      <c r="B53" s="25" t="s">
        <v>237</v>
      </c>
      <c r="C53" s="25" t="s">
        <v>238</v>
      </c>
      <c r="D53" s="25" t="s">
        <v>54</v>
      </c>
      <c r="E53" s="25">
        <v>665463</v>
      </c>
      <c r="F53" s="25" t="s">
        <v>31</v>
      </c>
      <c r="G53" s="25" t="s">
        <v>239</v>
      </c>
      <c r="H53" s="25" t="s">
        <v>33</v>
      </c>
      <c r="I53" s="25" t="s">
        <v>156</v>
      </c>
      <c r="J53" s="25" t="s">
        <v>23</v>
      </c>
      <c r="K53" s="25">
        <v>763642930</v>
      </c>
      <c r="L53" s="25" t="s">
        <v>240</v>
      </c>
      <c r="M53" s="25" t="s">
        <v>35</v>
      </c>
      <c r="N53" s="25" t="s">
        <v>36</v>
      </c>
      <c r="O53" s="25" t="s">
        <v>27</v>
      </c>
    </row>
    <row r="54" spans="1:15">
      <c r="A54" s="27">
        <v>10051</v>
      </c>
      <c r="B54" s="25" t="s">
        <v>241</v>
      </c>
      <c r="C54" s="25" t="s">
        <v>242</v>
      </c>
      <c r="D54" s="25" t="s">
        <v>127</v>
      </c>
      <c r="E54" s="25">
        <v>911152</v>
      </c>
      <c r="F54" s="25" t="s">
        <v>40</v>
      </c>
      <c r="G54" s="25" t="s">
        <v>243</v>
      </c>
      <c r="H54" s="25" t="s">
        <v>21</v>
      </c>
      <c r="I54" s="25" t="s">
        <v>156</v>
      </c>
      <c r="J54" s="25" t="s">
        <v>23</v>
      </c>
      <c r="K54" s="25">
        <v>764151370</v>
      </c>
      <c r="L54" s="25" t="s">
        <v>244</v>
      </c>
      <c r="M54" s="25" t="s">
        <v>43</v>
      </c>
      <c r="N54" s="25" t="s">
        <v>36</v>
      </c>
      <c r="O54" s="25" t="s">
        <v>27</v>
      </c>
    </row>
    <row r="55" spans="1:15">
      <c r="A55" s="27">
        <v>10052</v>
      </c>
      <c r="B55" s="25" t="s">
        <v>245</v>
      </c>
      <c r="C55" s="25" t="s">
        <v>246</v>
      </c>
      <c r="D55" s="25" t="s">
        <v>64</v>
      </c>
      <c r="E55" s="25">
        <v>380230</v>
      </c>
      <c r="F55" s="25" t="s">
        <v>47</v>
      </c>
      <c r="G55" s="25" t="s">
        <v>247</v>
      </c>
      <c r="H55" s="25" t="s">
        <v>33</v>
      </c>
      <c r="I55" s="25" t="s">
        <v>156</v>
      </c>
      <c r="J55" s="25" t="s">
        <v>23</v>
      </c>
      <c r="K55" s="25">
        <v>763723255</v>
      </c>
      <c r="L55" s="25" t="s">
        <v>248</v>
      </c>
      <c r="M55" s="25" t="s">
        <v>50</v>
      </c>
      <c r="N55" s="25" t="s">
        <v>36</v>
      </c>
      <c r="O55" s="25" t="s">
        <v>27</v>
      </c>
    </row>
    <row r="56" spans="1:15">
      <c r="A56" s="27">
        <v>10053</v>
      </c>
      <c r="B56" s="25" t="s">
        <v>249</v>
      </c>
      <c r="C56" s="25" t="s">
        <v>250</v>
      </c>
      <c r="D56" s="25" t="s">
        <v>69</v>
      </c>
      <c r="E56" s="25">
        <v>944187</v>
      </c>
      <c r="F56" s="25" t="s">
        <v>19</v>
      </c>
      <c r="G56" s="25" t="s">
        <v>251</v>
      </c>
      <c r="H56" s="25" t="s">
        <v>21</v>
      </c>
      <c r="I56" s="25" t="s">
        <v>156</v>
      </c>
      <c r="J56" s="25" t="s">
        <v>23</v>
      </c>
      <c r="K56" s="25">
        <v>764393062</v>
      </c>
      <c r="L56" s="25" t="s">
        <v>252</v>
      </c>
      <c r="M56" s="25" t="s">
        <v>25</v>
      </c>
      <c r="N56" s="25" t="s">
        <v>36</v>
      </c>
      <c r="O56" s="25" t="s">
        <v>27</v>
      </c>
    </row>
    <row r="57" spans="1:15">
      <c r="A57" s="27">
        <v>10054</v>
      </c>
      <c r="B57" s="25" t="s">
        <v>253</v>
      </c>
      <c r="C57" s="25" t="s">
        <v>254</v>
      </c>
      <c r="D57" s="25" t="s">
        <v>74</v>
      </c>
      <c r="E57" s="25">
        <v>643976</v>
      </c>
      <c r="F57" s="25" t="s">
        <v>31</v>
      </c>
      <c r="G57" s="25" t="s">
        <v>255</v>
      </c>
      <c r="H57" s="25" t="s">
        <v>33</v>
      </c>
      <c r="I57" s="25" t="s">
        <v>156</v>
      </c>
      <c r="J57" s="25" t="s">
        <v>23</v>
      </c>
      <c r="K57" s="25">
        <v>767886449</v>
      </c>
      <c r="L57" s="25" t="s">
        <v>256</v>
      </c>
      <c r="M57" s="25" t="s">
        <v>35</v>
      </c>
      <c r="N57" s="25" t="s">
        <v>36</v>
      </c>
      <c r="O57" s="25" t="s">
        <v>27</v>
      </c>
    </row>
    <row r="58" spans="1:15">
      <c r="A58" s="27">
        <v>10055</v>
      </c>
      <c r="B58" s="25" t="s">
        <v>257</v>
      </c>
      <c r="C58" s="25" t="s">
        <v>258</v>
      </c>
      <c r="D58" s="25" t="s">
        <v>79</v>
      </c>
      <c r="E58" s="25">
        <v>134677</v>
      </c>
      <c r="F58" s="25" t="s">
        <v>40</v>
      </c>
      <c r="G58" s="25" t="s">
        <v>259</v>
      </c>
      <c r="H58" s="25" t="s">
        <v>21</v>
      </c>
      <c r="I58" s="25" t="s">
        <v>156</v>
      </c>
      <c r="J58" s="25" t="s">
        <v>23</v>
      </c>
      <c r="K58" s="25">
        <v>763364532</v>
      </c>
      <c r="L58" s="25" t="s">
        <v>260</v>
      </c>
      <c r="M58" s="25" t="s">
        <v>43</v>
      </c>
      <c r="N58" s="25" t="s">
        <v>36</v>
      </c>
      <c r="O58" s="25" t="s">
        <v>27</v>
      </c>
    </row>
    <row r="59" spans="1:15">
      <c r="A59" s="27">
        <v>10056</v>
      </c>
      <c r="B59" s="25" t="s">
        <v>261</v>
      </c>
      <c r="C59" s="25" t="s">
        <v>262</v>
      </c>
      <c r="D59" s="25" t="s">
        <v>84</v>
      </c>
      <c r="E59" s="25">
        <v>898320</v>
      </c>
      <c r="F59" s="25" t="s">
        <v>47</v>
      </c>
      <c r="G59" s="25" t="s">
        <v>263</v>
      </c>
      <c r="H59" s="25" t="s">
        <v>33</v>
      </c>
      <c r="I59" s="25" t="s">
        <v>156</v>
      </c>
      <c r="J59" s="25" t="s">
        <v>23</v>
      </c>
      <c r="K59" s="25">
        <v>763983154</v>
      </c>
      <c r="L59" s="25" t="s">
        <v>24</v>
      </c>
      <c r="M59" s="25" t="s">
        <v>50</v>
      </c>
      <c r="N59" s="25" t="s">
        <v>36</v>
      </c>
      <c r="O59" s="25" t="s">
        <v>27</v>
      </c>
    </row>
    <row r="60" spans="1:15">
      <c r="A60" s="27">
        <v>10057</v>
      </c>
      <c r="B60" s="25" t="s">
        <v>264</v>
      </c>
      <c r="C60" s="25" t="s">
        <v>265</v>
      </c>
      <c r="D60" s="25" t="s">
        <v>89</v>
      </c>
      <c r="E60" s="25">
        <v>697479</v>
      </c>
      <c r="F60" s="25" t="s">
        <v>19</v>
      </c>
      <c r="G60" s="25" t="s">
        <v>266</v>
      </c>
      <c r="H60" s="25" t="s">
        <v>21</v>
      </c>
      <c r="I60" s="25" t="s">
        <v>156</v>
      </c>
      <c r="J60" s="25" t="s">
        <v>23</v>
      </c>
      <c r="K60" s="25">
        <v>764506247</v>
      </c>
      <c r="L60" s="25" t="s">
        <v>34</v>
      </c>
      <c r="M60" s="25" t="s">
        <v>25</v>
      </c>
      <c r="N60" s="25" t="s">
        <v>36</v>
      </c>
      <c r="O60" s="25" t="s">
        <v>27</v>
      </c>
    </row>
    <row r="61" spans="1:15">
      <c r="A61" s="27">
        <v>10058</v>
      </c>
      <c r="B61" s="25" t="s">
        <v>267</v>
      </c>
      <c r="C61" s="25" t="s">
        <v>268</v>
      </c>
      <c r="D61" s="25" t="s">
        <v>94</v>
      </c>
      <c r="E61" s="25">
        <v>439719</v>
      </c>
      <c r="F61" s="25" t="s">
        <v>19</v>
      </c>
      <c r="G61" s="25" t="s">
        <v>269</v>
      </c>
      <c r="H61" s="25" t="s">
        <v>33</v>
      </c>
      <c r="I61" s="25" t="s">
        <v>156</v>
      </c>
      <c r="J61" s="25" t="s">
        <v>23</v>
      </c>
      <c r="K61" s="25">
        <v>768794805</v>
      </c>
      <c r="L61" s="25" t="s">
        <v>42</v>
      </c>
      <c r="M61" s="25" t="s">
        <v>35</v>
      </c>
      <c r="N61" s="25" t="s">
        <v>36</v>
      </c>
      <c r="O61" s="25" t="s">
        <v>27</v>
      </c>
    </row>
    <row r="62" spans="1:15">
      <c r="A62" s="27">
        <v>10059</v>
      </c>
      <c r="B62" s="25" t="s">
        <v>270</v>
      </c>
      <c r="C62" s="25" t="s">
        <v>271</v>
      </c>
      <c r="D62" s="25" t="s">
        <v>99</v>
      </c>
      <c r="E62" s="25">
        <v>441950</v>
      </c>
      <c r="F62" s="25" t="s">
        <v>19</v>
      </c>
      <c r="G62" s="25" t="s">
        <v>272</v>
      </c>
      <c r="H62" s="25" t="s">
        <v>21</v>
      </c>
      <c r="I62" s="25" t="s">
        <v>156</v>
      </c>
      <c r="J62" s="25" t="s">
        <v>23</v>
      </c>
      <c r="K62" s="25">
        <v>769539805</v>
      </c>
      <c r="L62" s="25" t="s">
        <v>49</v>
      </c>
      <c r="M62" s="25" t="s">
        <v>43</v>
      </c>
      <c r="N62" s="25" t="s">
        <v>36</v>
      </c>
      <c r="O62" s="25" t="s">
        <v>27</v>
      </c>
    </row>
    <row r="63" spans="1:15">
      <c r="A63" s="27">
        <v>10060</v>
      </c>
      <c r="B63" s="25" t="s">
        <v>257</v>
      </c>
      <c r="C63" s="25" t="s">
        <v>273</v>
      </c>
      <c r="D63" s="25" t="s">
        <v>104</v>
      </c>
      <c r="E63" s="25">
        <v>637274</v>
      </c>
      <c r="F63" s="25" t="s">
        <v>19</v>
      </c>
      <c r="G63" s="25" t="s">
        <v>259</v>
      </c>
      <c r="H63" s="25" t="s">
        <v>33</v>
      </c>
      <c r="I63" s="25" t="s">
        <v>156</v>
      </c>
      <c r="J63" s="25" t="s">
        <v>23</v>
      </c>
      <c r="K63" s="25">
        <v>769396393</v>
      </c>
      <c r="L63" s="25" t="s">
        <v>56</v>
      </c>
      <c r="M63" s="25" t="s">
        <v>50</v>
      </c>
      <c r="N63" s="25" t="s">
        <v>36</v>
      </c>
      <c r="O63" s="25" t="s">
        <v>27</v>
      </c>
    </row>
    <row r="64" spans="1:15">
      <c r="A64" s="27">
        <v>10061</v>
      </c>
      <c r="B64" s="25" t="s">
        <v>274</v>
      </c>
      <c r="C64" s="25" t="s">
        <v>275</v>
      </c>
      <c r="D64" s="25" t="s">
        <v>18</v>
      </c>
      <c r="E64" s="25">
        <v>757749</v>
      </c>
      <c r="F64" s="25" t="s">
        <v>19</v>
      </c>
      <c r="G64" s="25" t="s">
        <v>276</v>
      </c>
      <c r="H64" s="25" t="s">
        <v>21</v>
      </c>
      <c r="I64" s="25" t="s">
        <v>156</v>
      </c>
      <c r="J64" s="25" t="s">
        <v>23</v>
      </c>
      <c r="K64" s="25">
        <v>763160300</v>
      </c>
      <c r="L64" s="25" t="s">
        <v>61</v>
      </c>
      <c r="M64" s="25" t="s">
        <v>25</v>
      </c>
      <c r="N64" s="25" t="s">
        <v>36</v>
      </c>
      <c r="O64" s="25" t="s">
        <v>27</v>
      </c>
    </row>
    <row r="65" spans="1:15">
      <c r="A65" s="27">
        <v>10062</v>
      </c>
      <c r="B65" s="25" t="s">
        <v>261</v>
      </c>
      <c r="C65" s="25" t="s">
        <v>277</v>
      </c>
      <c r="D65" s="25" t="s">
        <v>30</v>
      </c>
      <c r="E65" s="25">
        <v>746932</v>
      </c>
      <c r="F65" s="25" t="s">
        <v>19</v>
      </c>
      <c r="G65" s="25" t="s">
        <v>263</v>
      </c>
      <c r="H65" s="25" t="s">
        <v>33</v>
      </c>
      <c r="I65" s="25" t="s">
        <v>156</v>
      </c>
      <c r="J65" s="25" t="s">
        <v>23</v>
      </c>
      <c r="K65" s="25">
        <v>766481557</v>
      </c>
      <c r="L65" s="25" t="s">
        <v>66</v>
      </c>
      <c r="M65" s="25" t="s">
        <v>35</v>
      </c>
      <c r="N65" s="25" t="s">
        <v>36</v>
      </c>
      <c r="O65" s="25" t="s">
        <v>27</v>
      </c>
    </row>
    <row r="66" spans="1:15">
      <c r="A66" s="27">
        <v>10063</v>
      </c>
      <c r="B66" s="25" t="s">
        <v>267</v>
      </c>
      <c r="C66" s="25" t="s">
        <v>278</v>
      </c>
      <c r="D66" s="25" t="s">
        <v>39</v>
      </c>
      <c r="E66" s="25">
        <v>706614</v>
      </c>
      <c r="F66" s="25" t="s">
        <v>19</v>
      </c>
      <c r="G66" s="25" t="s">
        <v>269</v>
      </c>
      <c r="H66" s="25" t="s">
        <v>21</v>
      </c>
      <c r="I66" s="25" t="s">
        <v>156</v>
      </c>
      <c r="J66" s="25" t="s">
        <v>23</v>
      </c>
      <c r="K66" s="25">
        <v>766721169</v>
      </c>
      <c r="L66" s="25" t="s">
        <v>71</v>
      </c>
      <c r="M66" s="25" t="s">
        <v>43</v>
      </c>
      <c r="N66" s="25" t="s">
        <v>36</v>
      </c>
      <c r="O66" s="25" t="s">
        <v>27</v>
      </c>
    </row>
    <row r="67" spans="1:15">
      <c r="A67" s="27">
        <v>10064</v>
      </c>
      <c r="B67" s="25" t="s">
        <v>270</v>
      </c>
      <c r="C67" s="25" t="s">
        <v>279</v>
      </c>
      <c r="D67" s="25" t="s">
        <v>59</v>
      </c>
      <c r="E67" s="25">
        <v>777360</v>
      </c>
      <c r="F67" s="25" t="s">
        <v>19</v>
      </c>
      <c r="G67" s="25" t="s">
        <v>272</v>
      </c>
      <c r="H67" s="25" t="s">
        <v>33</v>
      </c>
      <c r="I67" s="25" t="s">
        <v>156</v>
      </c>
      <c r="J67" s="25" t="s">
        <v>23</v>
      </c>
      <c r="K67" s="25">
        <v>765497028</v>
      </c>
      <c r="L67" s="25" t="s">
        <v>76</v>
      </c>
      <c r="M67" s="25" t="s">
        <v>50</v>
      </c>
      <c r="N67" s="25" t="s">
        <v>36</v>
      </c>
      <c r="O67" s="25" t="s">
        <v>27</v>
      </c>
    </row>
    <row r="68" spans="1:15">
      <c r="A68" s="27">
        <v>10065</v>
      </c>
      <c r="B68" s="25" t="s">
        <v>280</v>
      </c>
      <c r="C68" s="25" t="s">
        <v>281</v>
      </c>
      <c r="D68" s="25" t="s">
        <v>54</v>
      </c>
      <c r="E68" s="25">
        <v>547647</v>
      </c>
      <c r="F68" s="25" t="s">
        <v>19</v>
      </c>
      <c r="G68" s="25" t="s">
        <v>282</v>
      </c>
      <c r="H68" s="25" t="s">
        <v>21</v>
      </c>
      <c r="I68" s="25" t="s">
        <v>156</v>
      </c>
      <c r="J68" s="25" t="s">
        <v>23</v>
      </c>
      <c r="K68" s="25">
        <v>768805290</v>
      </c>
      <c r="L68" s="25" t="s">
        <v>81</v>
      </c>
      <c r="M68" s="25" t="s">
        <v>25</v>
      </c>
      <c r="N68" s="25" t="s">
        <v>36</v>
      </c>
      <c r="O68" s="25" t="s">
        <v>27</v>
      </c>
    </row>
    <row r="69" spans="1:15">
      <c r="A69" s="27">
        <v>10066</v>
      </c>
      <c r="B69" s="25" t="s">
        <v>283</v>
      </c>
      <c r="C69" s="25" t="s">
        <v>284</v>
      </c>
      <c r="D69" s="25" t="s">
        <v>127</v>
      </c>
      <c r="E69" s="25">
        <v>858792</v>
      </c>
      <c r="F69" s="25" t="s">
        <v>19</v>
      </c>
      <c r="G69" s="25" t="s">
        <v>285</v>
      </c>
      <c r="H69" s="25" t="s">
        <v>33</v>
      </c>
      <c r="I69" s="25" t="s">
        <v>156</v>
      </c>
      <c r="J69" s="25" t="s">
        <v>23</v>
      </c>
      <c r="K69" s="25">
        <v>767898221</v>
      </c>
      <c r="L69" s="25" t="s">
        <v>86</v>
      </c>
      <c r="M69" s="25" t="s">
        <v>35</v>
      </c>
      <c r="N69" s="25" t="s">
        <v>36</v>
      </c>
      <c r="O69" s="25" t="s">
        <v>27</v>
      </c>
    </row>
    <row r="70" spans="1:15">
      <c r="A70" s="27">
        <v>10067</v>
      </c>
      <c r="B70" s="25" t="s">
        <v>249</v>
      </c>
      <c r="C70" s="25" t="s">
        <v>286</v>
      </c>
      <c r="D70" s="25" t="s">
        <v>64</v>
      </c>
      <c r="E70" s="25">
        <v>122443</v>
      </c>
      <c r="F70" s="25" t="s">
        <v>19</v>
      </c>
      <c r="G70" s="25" t="s">
        <v>251</v>
      </c>
      <c r="H70" s="25" t="s">
        <v>21</v>
      </c>
      <c r="I70" s="25" t="s">
        <v>156</v>
      </c>
      <c r="J70" s="25" t="s">
        <v>23</v>
      </c>
      <c r="K70" s="25">
        <v>767933023</v>
      </c>
      <c r="L70" s="25" t="s">
        <v>91</v>
      </c>
      <c r="M70" s="25" t="s">
        <v>43</v>
      </c>
      <c r="N70" s="25" t="s">
        <v>36</v>
      </c>
      <c r="O70" s="25" t="s">
        <v>27</v>
      </c>
    </row>
    <row r="71" spans="1:15">
      <c r="A71" s="27">
        <v>10068</v>
      </c>
      <c r="B71" s="25" t="s">
        <v>166</v>
      </c>
      <c r="C71" s="25" t="s">
        <v>287</v>
      </c>
      <c r="D71" s="25" t="s">
        <v>69</v>
      </c>
      <c r="E71" s="25">
        <v>334361</v>
      </c>
      <c r="F71" s="25" t="s">
        <v>19</v>
      </c>
      <c r="G71" s="25" t="s">
        <v>168</v>
      </c>
      <c r="H71" s="25" t="s">
        <v>33</v>
      </c>
      <c r="I71" s="25" t="s">
        <v>156</v>
      </c>
      <c r="J71" s="25" t="s">
        <v>23</v>
      </c>
      <c r="K71" s="25">
        <v>766394478</v>
      </c>
      <c r="L71" s="25" t="s">
        <v>96</v>
      </c>
      <c r="M71" s="25" t="s">
        <v>50</v>
      </c>
      <c r="N71" s="25" t="s">
        <v>36</v>
      </c>
      <c r="O71" s="25" t="s">
        <v>27</v>
      </c>
    </row>
    <row r="72" spans="1:15">
      <c r="A72" s="27">
        <v>10069</v>
      </c>
      <c r="B72" s="25" t="s">
        <v>253</v>
      </c>
      <c r="C72" s="25" t="s">
        <v>288</v>
      </c>
      <c r="D72" s="25" t="s">
        <v>74</v>
      </c>
      <c r="E72" s="25">
        <v>669026</v>
      </c>
      <c r="F72" s="25" t="s">
        <v>19</v>
      </c>
      <c r="G72" s="25" t="s">
        <v>255</v>
      </c>
      <c r="H72" s="25" t="s">
        <v>21</v>
      </c>
      <c r="I72" s="25" t="s">
        <v>156</v>
      </c>
      <c r="J72" s="25" t="s">
        <v>23</v>
      </c>
      <c r="K72" s="25">
        <v>763810766</v>
      </c>
      <c r="L72" s="25" t="s">
        <v>101</v>
      </c>
      <c r="M72" s="25" t="s">
        <v>25</v>
      </c>
      <c r="N72" s="25" t="s">
        <v>36</v>
      </c>
      <c r="O72" s="25" t="s">
        <v>27</v>
      </c>
    </row>
    <row r="73" spans="1:15">
      <c r="A73" s="27">
        <v>10070</v>
      </c>
      <c r="B73" s="25" t="s">
        <v>267</v>
      </c>
      <c r="C73" s="25" t="s">
        <v>289</v>
      </c>
      <c r="D73" s="25" t="s">
        <v>79</v>
      </c>
      <c r="E73" s="25">
        <v>133751</v>
      </c>
      <c r="F73" s="25" t="s">
        <v>19</v>
      </c>
      <c r="G73" s="25" t="s">
        <v>269</v>
      </c>
      <c r="H73" s="25" t="s">
        <v>33</v>
      </c>
      <c r="I73" s="25" t="s">
        <v>156</v>
      </c>
      <c r="J73" s="25" t="s">
        <v>23</v>
      </c>
      <c r="K73" s="25">
        <v>765114713</v>
      </c>
      <c r="L73" s="25" t="s">
        <v>106</v>
      </c>
      <c r="M73" s="25" t="s">
        <v>35</v>
      </c>
      <c r="N73" s="25" t="s">
        <v>36</v>
      </c>
      <c r="O73" s="25" t="s">
        <v>27</v>
      </c>
    </row>
    <row r="74" spans="1:15">
      <c r="A74" s="27">
        <v>10071</v>
      </c>
      <c r="B74" s="25" t="s">
        <v>16</v>
      </c>
      <c r="C74" s="25" t="s">
        <v>290</v>
      </c>
      <c r="D74" s="25" t="s">
        <v>84</v>
      </c>
      <c r="E74" s="25">
        <v>839345</v>
      </c>
      <c r="F74" s="25" t="s">
        <v>19</v>
      </c>
      <c r="G74" s="25" t="s">
        <v>20</v>
      </c>
      <c r="H74" s="25" t="s">
        <v>21</v>
      </c>
      <c r="I74" s="25" t="s">
        <v>22</v>
      </c>
      <c r="J74" s="25" t="s">
        <v>23</v>
      </c>
      <c r="K74" s="25">
        <v>767105060</v>
      </c>
      <c r="L74" s="25" t="s">
        <v>110</v>
      </c>
      <c r="M74" s="25" t="s">
        <v>43</v>
      </c>
      <c r="N74" s="25" t="s">
        <v>36</v>
      </c>
      <c r="O74" s="25" t="s">
        <v>27</v>
      </c>
    </row>
    <row r="75" spans="1:15">
      <c r="A75" s="27">
        <v>10072</v>
      </c>
      <c r="B75" s="25" t="s">
        <v>28</v>
      </c>
      <c r="C75" s="25" t="s">
        <v>291</v>
      </c>
      <c r="D75" s="25" t="s">
        <v>89</v>
      </c>
      <c r="E75" s="25">
        <v>744514</v>
      </c>
      <c r="F75" s="25" t="s">
        <v>19</v>
      </c>
      <c r="G75" s="25" t="s">
        <v>32</v>
      </c>
      <c r="H75" s="25" t="s">
        <v>33</v>
      </c>
      <c r="I75" s="25" t="s">
        <v>22</v>
      </c>
      <c r="J75" s="25" t="s">
        <v>23</v>
      </c>
      <c r="K75" s="25">
        <v>763997084</v>
      </c>
      <c r="L75" s="25" t="s">
        <v>114</v>
      </c>
      <c r="M75" s="25" t="s">
        <v>50</v>
      </c>
      <c r="N75" s="25" t="s">
        <v>36</v>
      </c>
      <c r="O75" s="25" t="s">
        <v>27</v>
      </c>
    </row>
    <row r="76" spans="1:15">
      <c r="A76" s="27">
        <v>10073</v>
      </c>
      <c r="B76" s="25" t="s">
        <v>37</v>
      </c>
      <c r="C76" s="25" t="s">
        <v>292</v>
      </c>
      <c r="D76" s="25" t="s">
        <v>94</v>
      </c>
      <c r="E76" s="25">
        <v>567639</v>
      </c>
      <c r="F76" s="25" t="s">
        <v>19</v>
      </c>
      <c r="G76" s="25" t="s">
        <v>41</v>
      </c>
      <c r="H76" s="25" t="s">
        <v>21</v>
      </c>
      <c r="I76" s="25" t="s">
        <v>22</v>
      </c>
      <c r="J76" s="25" t="s">
        <v>23</v>
      </c>
      <c r="K76" s="25">
        <v>762581516</v>
      </c>
      <c r="L76" s="25" t="s">
        <v>118</v>
      </c>
      <c r="M76" s="25" t="s">
        <v>25</v>
      </c>
      <c r="N76" s="25" t="s">
        <v>36</v>
      </c>
      <c r="O76" s="25" t="s">
        <v>27</v>
      </c>
    </row>
    <row r="77" spans="1:15">
      <c r="A77" s="27">
        <v>10074</v>
      </c>
      <c r="B77" s="25" t="s">
        <v>45</v>
      </c>
      <c r="C77" s="25" t="s">
        <v>293</v>
      </c>
      <c r="D77" s="25" t="s">
        <v>99</v>
      </c>
      <c r="E77" s="25">
        <v>750828</v>
      </c>
      <c r="F77" s="25" t="s">
        <v>19</v>
      </c>
      <c r="G77" s="25" t="s">
        <v>48</v>
      </c>
      <c r="H77" s="25" t="s">
        <v>33</v>
      </c>
      <c r="I77" s="25" t="s">
        <v>22</v>
      </c>
      <c r="J77" s="25" t="s">
        <v>23</v>
      </c>
      <c r="K77" s="25">
        <v>768279890</v>
      </c>
      <c r="L77" s="25" t="s">
        <v>294</v>
      </c>
      <c r="M77" s="25" t="s">
        <v>25</v>
      </c>
      <c r="N77" s="25" t="s">
        <v>36</v>
      </c>
      <c r="O77" s="25" t="s">
        <v>27</v>
      </c>
    </row>
    <row r="78" spans="1:15">
      <c r="A78" s="27">
        <v>10075</v>
      </c>
      <c r="B78" s="25" t="s">
        <v>52</v>
      </c>
      <c r="C78" s="25" t="s">
        <v>295</v>
      </c>
      <c r="D78" s="25" t="s">
        <v>104</v>
      </c>
      <c r="E78" s="25">
        <v>911883</v>
      </c>
      <c r="F78" s="25" t="s">
        <v>19</v>
      </c>
      <c r="G78" s="25" t="s">
        <v>55</v>
      </c>
      <c r="H78" s="25" t="s">
        <v>21</v>
      </c>
      <c r="I78" s="25" t="s">
        <v>22</v>
      </c>
      <c r="J78" s="25" t="s">
        <v>23</v>
      </c>
      <c r="K78" s="25">
        <v>768521000</v>
      </c>
      <c r="L78" s="25" t="s">
        <v>125</v>
      </c>
      <c r="M78" s="25" t="s">
        <v>25</v>
      </c>
      <c r="N78" s="25" t="s">
        <v>36</v>
      </c>
      <c r="O78" s="25" t="s">
        <v>27</v>
      </c>
    </row>
    <row r="79" spans="1:15">
      <c r="A79" s="27">
        <v>10076</v>
      </c>
      <c r="B79" s="25" t="s">
        <v>57</v>
      </c>
      <c r="C79" s="25" t="s">
        <v>296</v>
      </c>
      <c r="D79" s="25" t="s">
        <v>18</v>
      </c>
      <c r="E79" s="25">
        <v>692843</v>
      </c>
      <c r="F79" s="25" t="s">
        <v>19</v>
      </c>
      <c r="G79" s="25" t="s">
        <v>60</v>
      </c>
      <c r="H79" s="25" t="s">
        <v>33</v>
      </c>
      <c r="I79" s="25" t="s">
        <v>22</v>
      </c>
      <c r="J79" s="25" t="s">
        <v>23</v>
      </c>
      <c r="K79" s="25">
        <v>765818445</v>
      </c>
      <c r="L79" s="25" t="s">
        <v>128</v>
      </c>
      <c r="M79" s="25" t="s">
        <v>25</v>
      </c>
      <c r="N79" s="25" t="s">
        <v>36</v>
      </c>
      <c r="O79" s="25" t="s">
        <v>27</v>
      </c>
    </row>
    <row r="80" spans="1:15">
      <c r="A80" s="27">
        <v>10077</v>
      </c>
      <c r="B80" s="25" t="s">
        <v>62</v>
      </c>
      <c r="C80" s="25" t="s">
        <v>297</v>
      </c>
      <c r="D80" s="25" t="s">
        <v>30</v>
      </c>
      <c r="E80" s="25">
        <v>933518</v>
      </c>
      <c r="F80" s="25" t="s">
        <v>19</v>
      </c>
      <c r="G80" s="25" t="s">
        <v>65</v>
      </c>
      <c r="H80" s="25" t="s">
        <v>21</v>
      </c>
      <c r="I80" s="25" t="s">
        <v>22</v>
      </c>
      <c r="J80" s="25" t="s">
        <v>23</v>
      </c>
      <c r="K80" s="25">
        <v>768689442</v>
      </c>
      <c r="L80" s="25" t="s">
        <v>130</v>
      </c>
      <c r="M80" s="25" t="s">
        <v>25</v>
      </c>
      <c r="N80" s="25" t="s">
        <v>36</v>
      </c>
      <c r="O80" s="25" t="s">
        <v>27</v>
      </c>
    </row>
    <row r="81" spans="1:15">
      <c r="A81" s="27">
        <v>10078</v>
      </c>
      <c r="B81" s="25" t="s">
        <v>67</v>
      </c>
      <c r="C81" s="25" t="s">
        <v>298</v>
      </c>
      <c r="D81" s="25" t="s">
        <v>39</v>
      </c>
      <c r="E81" s="25">
        <v>909234</v>
      </c>
      <c r="F81" s="25" t="s">
        <v>19</v>
      </c>
      <c r="G81" s="25" t="s">
        <v>70</v>
      </c>
      <c r="H81" s="25" t="s">
        <v>33</v>
      </c>
      <c r="I81" s="25" t="s">
        <v>22</v>
      </c>
      <c r="J81" s="25" t="s">
        <v>23</v>
      </c>
      <c r="K81" s="25">
        <v>768502486</v>
      </c>
      <c r="L81" s="25" t="s">
        <v>134</v>
      </c>
      <c r="M81" s="25" t="s">
        <v>25</v>
      </c>
      <c r="N81" s="25" t="s">
        <v>36</v>
      </c>
      <c r="O81" s="25" t="s">
        <v>27</v>
      </c>
    </row>
    <row r="82" spans="1:15">
      <c r="A82" s="27">
        <v>10079</v>
      </c>
      <c r="B82" s="25" t="s">
        <v>72</v>
      </c>
      <c r="C82" s="25" t="s">
        <v>299</v>
      </c>
      <c r="D82" s="25" t="s">
        <v>59</v>
      </c>
      <c r="E82" s="25">
        <v>302380</v>
      </c>
      <c r="F82" s="25" t="s">
        <v>19</v>
      </c>
      <c r="G82" s="25" t="s">
        <v>75</v>
      </c>
      <c r="H82" s="25" t="s">
        <v>21</v>
      </c>
      <c r="I82" s="25" t="s">
        <v>22</v>
      </c>
      <c r="J82" s="25" t="s">
        <v>23</v>
      </c>
      <c r="K82" s="25">
        <v>766280469</v>
      </c>
      <c r="L82" s="25" t="s">
        <v>138</v>
      </c>
      <c r="M82" s="25" t="s">
        <v>25</v>
      </c>
      <c r="N82" s="25" t="s">
        <v>36</v>
      </c>
      <c r="O82" s="25" t="s">
        <v>27</v>
      </c>
    </row>
    <row r="83" spans="1:15">
      <c r="A83" s="27">
        <v>10080</v>
      </c>
      <c r="B83" s="25" t="s">
        <v>77</v>
      </c>
      <c r="C83" s="25" t="s">
        <v>300</v>
      </c>
      <c r="D83" s="25" t="s">
        <v>54</v>
      </c>
      <c r="E83" s="25">
        <v>638048</v>
      </c>
      <c r="F83" s="25" t="s">
        <v>19</v>
      </c>
      <c r="G83" s="25" t="s">
        <v>80</v>
      </c>
      <c r="H83" s="25" t="s">
        <v>33</v>
      </c>
      <c r="I83" s="25" t="s">
        <v>22</v>
      </c>
      <c r="J83" s="25" t="s">
        <v>23</v>
      </c>
      <c r="K83" s="25">
        <v>767724346</v>
      </c>
      <c r="L83" s="25" t="s">
        <v>142</v>
      </c>
      <c r="M83" s="25" t="s">
        <v>25</v>
      </c>
      <c r="N83" s="25" t="s">
        <v>36</v>
      </c>
      <c r="O83" s="25" t="s">
        <v>27</v>
      </c>
    </row>
    <row r="84" spans="1:15">
      <c r="A84" s="27">
        <v>10081</v>
      </c>
      <c r="B84" s="25" t="s">
        <v>82</v>
      </c>
      <c r="C84" s="25" t="s">
        <v>301</v>
      </c>
      <c r="D84" s="25" t="s">
        <v>127</v>
      </c>
      <c r="E84" s="25">
        <v>461844</v>
      </c>
      <c r="F84" s="25" t="s">
        <v>19</v>
      </c>
      <c r="G84" s="25" t="s">
        <v>85</v>
      </c>
      <c r="H84" s="25" t="s">
        <v>21</v>
      </c>
      <c r="I84" s="25" t="s">
        <v>22</v>
      </c>
      <c r="J84" s="25" t="s">
        <v>23</v>
      </c>
      <c r="K84" s="25">
        <v>768645913</v>
      </c>
      <c r="L84" s="25" t="s">
        <v>146</v>
      </c>
      <c r="M84" s="25" t="s">
        <v>25</v>
      </c>
      <c r="N84" s="25" t="s">
        <v>36</v>
      </c>
      <c r="O84" s="25" t="s">
        <v>27</v>
      </c>
    </row>
    <row r="85" spans="1:15">
      <c r="A85" s="27">
        <v>10082</v>
      </c>
      <c r="B85" s="25" t="s">
        <v>87</v>
      </c>
      <c r="C85" s="25" t="s">
        <v>302</v>
      </c>
      <c r="D85" s="25" t="s">
        <v>64</v>
      </c>
      <c r="E85" s="25">
        <v>853379</v>
      </c>
      <c r="F85" s="25" t="s">
        <v>19</v>
      </c>
      <c r="G85" s="25" t="s">
        <v>90</v>
      </c>
      <c r="H85" s="25" t="s">
        <v>33</v>
      </c>
      <c r="I85" s="25" t="s">
        <v>22</v>
      </c>
      <c r="J85" s="25" t="s">
        <v>23</v>
      </c>
      <c r="K85" s="25">
        <v>765901649</v>
      </c>
      <c r="L85" s="25" t="s">
        <v>150</v>
      </c>
      <c r="M85" s="25" t="s">
        <v>25</v>
      </c>
      <c r="N85" s="25" t="s">
        <v>36</v>
      </c>
      <c r="O85" s="25" t="s">
        <v>27</v>
      </c>
    </row>
    <row r="86" spans="1:15">
      <c r="A86" s="27">
        <v>10083</v>
      </c>
      <c r="B86" s="25" t="s">
        <v>92</v>
      </c>
      <c r="C86" s="25" t="s">
        <v>303</v>
      </c>
      <c r="D86" s="25" t="s">
        <v>69</v>
      </c>
      <c r="E86" s="25">
        <v>461440</v>
      </c>
      <c r="F86" s="25" t="s">
        <v>19</v>
      </c>
      <c r="G86" s="25" t="s">
        <v>95</v>
      </c>
      <c r="H86" s="25" t="s">
        <v>21</v>
      </c>
      <c r="I86" s="25" t="s">
        <v>22</v>
      </c>
      <c r="J86" s="25" t="s">
        <v>23</v>
      </c>
      <c r="K86" s="25">
        <v>769698580</v>
      </c>
      <c r="L86" s="25" t="s">
        <v>152</v>
      </c>
      <c r="M86" s="25" t="s">
        <v>25</v>
      </c>
      <c r="N86" s="25" t="s">
        <v>36</v>
      </c>
      <c r="O86" s="25" t="s">
        <v>27</v>
      </c>
    </row>
    <row r="87" spans="1:15">
      <c r="A87" s="27">
        <v>10084</v>
      </c>
      <c r="B87" s="25" t="s">
        <v>97</v>
      </c>
      <c r="C87" s="25" t="s">
        <v>304</v>
      </c>
      <c r="D87" s="25" t="s">
        <v>74</v>
      </c>
      <c r="E87" s="25">
        <v>715339</v>
      </c>
      <c r="F87" s="25" t="s">
        <v>19</v>
      </c>
      <c r="G87" s="25" t="s">
        <v>100</v>
      </c>
      <c r="H87" s="25" t="s">
        <v>33</v>
      </c>
      <c r="I87" s="25" t="s">
        <v>22</v>
      </c>
      <c r="J87" s="25" t="s">
        <v>23</v>
      </c>
      <c r="K87" s="25">
        <v>768965300</v>
      </c>
      <c r="L87" s="25" t="s">
        <v>157</v>
      </c>
      <c r="M87" s="25" t="s">
        <v>25</v>
      </c>
      <c r="N87" s="25" t="s">
        <v>36</v>
      </c>
      <c r="O87" s="25" t="s">
        <v>27</v>
      </c>
    </row>
    <row r="88" spans="1:15">
      <c r="A88" s="27">
        <v>10085</v>
      </c>
      <c r="B88" s="25" t="s">
        <v>102</v>
      </c>
      <c r="C88" s="25" t="s">
        <v>305</v>
      </c>
      <c r="D88" s="25" t="s">
        <v>79</v>
      </c>
      <c r="E88" s="25">
        <v>229408</v>
      </c>
      <c r="F88" s="25" t="s">
        <v>19</v>
      </c>
      <c r="G88" s="25" t="s">
        <v>105</v>
      </c>
      <c r="H88" s="25" t="s">
        <v>21</v>
      </c>
      <c r="I88" s="25" t="s">
        <v>22</v>
      </c>
      <c r="J88" s="25" t="s">
        <v>23</v>
      </c>
      <c r="K88" s="25">
        <v>767179962</v>
      </c>
      <c r="L88" s="25" t="s">
        <v>161</v>
      </c>
      <c r="M88" s="25" t="s">
        <v>25</v>
      </c>
      <c r="N88" s="25" t="s">
        <v>36</v>
      </c>
      <c r="O88" s="25" t="s">
        <v>27</v>
      </c>
    </row>
    <row r="89" spans="1:15">
      <c r="A89" s="27">
        <v>10086</v>
      </c>
      <c r="B89" s="25" t="s">
        <v>107</v>
      </c>
      <c r="C89" s="25" t="s">
        <v>306</v>
      </c>
      <c r="D89" s="25" t="s">
        <v>84</v>
      </c>
      <c r="E89" s="25">
        <v>327382</v>
      </c>
      <c r="F89" s="25" t="s">
        <v>19</v>
      </c>
      <c r="G89" s="25" t="s">
        <v>109</v>
      </c>
      <c r="H89" s="25" t="s">
        <v>33</v>
      </c>
      <c r="I89" s="25" t="s">
        <v>22</v>
      </c>
      <c r="J89" s="25" t="s">
        <v>23</v>
      </c>
      <c r="K89" s="25">
        <v>765944555</v>
      </c>
      <c r="L89" s="25" t="s">
        <v>165</v>
      </c>
      <c r="M89" s="25" t="s">
        <v>25</v>
      </c>
      <c r="N89" s="25" t="s">
        <v>36</v>
      </c>
      <c r="O89" s="25" t="s">
        <v>27</v>
      </c>
    </row>
    <row r="90" spans="1:15">
      <c r="A90" s="27">
        <v>10087</v>
      </c>
      <c r="B90" s="25" t="s">
        <v>111</v>
      </c>
      <c r="C90" s="25" t="s">
        <v>307</v>
      </c>
      <c r="D90" s="25" t="s">
        <v>89</v>
      </c>
      <c r="E90" s="25">
        <v>884885</v>
      </c>
      <c r="F90" s="25" t="s">
        <v>19</v>
      </c>
      <c r="G90" s="25" t="s">
        <v>113</v>
      </c>
      <c r="H90" s="25" t="s">
        <v>21</v>
      </c>
      <c r="I90" s="25" t="s">
        <v>22</v>
      </c>
      <c r="J90" s="25" t="s">
        <v>23</v>
      </c>
      <c r="K90" s="25">
        <v>768943370</v>
      </c>
      <c r="L90" s="25" t="s">
        <v>169</v>
      </c>
      <c r="M90" s="25" t="s">
        <v>25</v>
      </c>
      <c r="N90" s="25" t="s">
        <v>36</v>
      </c>
      <c r="O90" s="25" t="s">
        <v>27</v>
      </c>
    </row>
    <row r="91" spans="1:15">
      <c r="A91" s="27">
        <v>10088</v>
      </c>
      <c r="B91" s="25" t="s">
        <v>115</v>
      </c>
      <c r="C91" s="25" t="s">
        <v>308</v>
      </c>
      <c r="D91" s="25" t="s">
        <v>94</v>
      </c>
      <c r="E91" s="25">
        <v>391296</v>
      </c>
      <c r="F91" s="25" t="s">
        <v>19</v>
      </c>
      <c r="G91" s="25" t="s">
        <v>117</v>
      </c>
      <c r="H91" s="25" t="s">
        <v>33</v>
      </c>
      <c r="I91" s="25" t="s">
        <v>22</v>
      </c>
      <c r="J91" s="25" t="s">
        <v>23</v>
      </c>
      <c r="K91" s="25">
        <v>768866176</v>
      </c>
      <c r="L91" s="25" t="s">
        <v>173</v>
      </c>
      <c r="M91" s="25" t="s">
        <v>25</v>
      </c>
      <c r="N91" s="25" t="s">
        <v>36</v>
      </c>
      <c r="O91" s="25" t="s">
        <v>27</v>
      </c>
    </row>
    <row r="92" spans="1:15">
      <c r="A92" s="27">
        <v>10089</v>
      </c>
      <c r="B92" s="25" t="s">
        <v>119</v>
      </c>
      <c r="C92" s="25" t="s">
        <v>309</v>
      </c>
      <c r="D92" s="25" t="s">
        <v>99</v>
      </c>
      <c r="E92" s="25">
        <v>941707</v>
      </c>
      <c r="F92" s="25" t="s">
        <v>19</v>
      </c>
      <c r="G92" s="25" t="s">
        <v>121</v>
      </c>
      <c r="H92" s="25" t="s">
        <v>21</v>
      </c>
      <c r="I92" s="25" t="s">
        <v>22</v>
      </c>
      <c r="J92" s="25" t="s">
        <v>23</v>
      </c>
      <c r="K92" s="25">
        <v>762610037</v>
      </c>
      <c r="L92" s="25" t="s">
        <v>177</v>
      </c>
      <c r="M92" s="25" t="s">
        <v>25</v>
      </c>
      <c r="N92" s="25" t="s">
        <v>36</v>
      </c>
      <c r="O92" s="25" t="s">
        <v>27</v>
      </c>
    </row>
    <row r="93" spans="1:15">
      <c r="A93" s="27">
        <v>10090</v>
      </c>
      <c r="B93" s="25" t="s">
        <v>122</v>
      </c>
      <c r="C93" s="25" t="s">
        <v>310</v>
      </c>
      <c r="D93" s="25" t="s">
        <v>104</v>
      </c>
      <c r="E93" s="25">
        <v>504122</v>
      </c>
      <c r="F93" s="25" t="s">
        <v>19</v>
      </c>
      <c r="G93" s="25" t="s">
        <v>124</v>
      </c>
      <c r="H93" s="25" t="s">
        <v>33</v>
      </c>
      <c r="I93" s="25" t="s">
        <v>22</v>
      </c>
      <c r="J93" s="25" t="s">
        <v>23</v>
      </c>
      <c r="K93" s="25">
        <v>768405598</v>
      </c>
      <c r="L93" s="25" t="s">
        <v>181</v>
      </c>
      <c r="M93" s="25" t="s">
        <v>25</v>
      </c>
      <c r="N93" s="25" t="s">
        <v>36</v>
      </c>
      <c r="O93" s="25" t="s">
        <v>27</v>
      </c>
    </row>
    <row r="94" spans="1:15">
      <c r="A94" s="27">
        <v>10091</v>
      </c>
      <c r="B94" s="25" t="s">
        <v>107</v>
      </c>
      <c r="C94" s="25" t="s">
        <v>311</v>
      </c>
      <c r="D94" s="25" t="s">
        <v>18</v>
      </c>
      <c r="E94" s="25">
        <v>995290</v>
      </c>
      <c r="F94" s="25" t="s">
        <v>19</v>
      </c>
      <c r="G94" s="25" t="s">
        <v>109</v>
      </c>
      <c r="H94" s="25" t="s">
        <v>21</v>
      </c>
      <c r="I94" s="25" t="s">
        <v>22</v>
      </c>
      <c r="J94" s="25" t="s">
        <v>23</v>
      </c>
      <c r="K94" s="25">
        <v>762302221</v>
      </c>
      <c r="L94" s="25" t="s">
        <v>185</v>
      </c>
      <c r="M94" s="25" t="s">
        <v>25</v>
      </c>
      <c r="N94" s="25" t="s">
        <v>36</v>
      </c>
      <c r="O94" s="25" t="s">
        <v>27</v>
      </c>
    </row>
    <row r="95" spans="1:15">
      <c r="A95" s="27">
        <v>10092</v>
      </c>
      <c r="B95" s="25" t="s">
        <v>111</v>
      </c>
      <c r="C95" s="25" t="s">
        <v>312</v>
      </c>
      <c r="D95" s="25" t="s">
        <v>30</v>
      </c>
      <c r="E95" s="25">
        <v>169367</v>
      </c>
      <c r="F95" s="25" t="s">
        <v>19</v>
      </c>
      <c r="G95" s="25" t="s">
        <v>113</v>
      </c>
      <c r="H95" s="25" t="s">
        <v>33</v>
      </c>
      <c r="I95" s="25" t="s">
        <v>22</v>
      </c>
      <c r="J95" s="25" t="s">
        <v>23</v>
      </c>
      <c r="K95" s="25">
        <v>765312700</v>
      </c>
      <c r="L95" s="25" t="s">
        <v>188</v>
      </c>
      <c r="M95" s="25" t="s">
        <v>25</v>
      </c>
      <c r="N95" s="25" t="s">
        <v>36</v>
      </c>
      <c r="O95" s="25" t="s">
        <v>27</v>
      </c>
    </row>
    <row r="96" spans="1:15">
      <c r="A96" s="27">
        <v>10093</v>
      </c>
      <c r="B96" s="25" t="s">
        <v>131</v>
      </c>
      <c r="C96" s="25" t="s">
        <v>313</v>
      </c>
      <c r="D96" s="25" t="s">
        <v>39</v>
      </c>
      <c r="E96" s="25">
        <v>588740</v>
      </c>
      <c r="F96" s="25" t="s">
        <v>19</v>
      </c>
      <c r="G96" s="25" t="s">
        <v>133</v>
      </c>
      <c r="H96" s="25" t="s">
        <v>21</v>
      </c>
      <c r="I96" s="25" t="s">
        <v>22</v>
      </c>
      <c r="J96" s="25" t="s">
        <v>23</v>
      </c>
      <c r="K96" s="25">
        <v>764002722</v>
      </c>
      <c r="L96" s="25" t="s">
        <v>192</v>
      </c>
      <c r="M96" s="25" t="s">
        <v>25</v>
      </c>
      <c r="N96" s="25" t="s">
        <v>36</v>
      </c>
      <c r="O96" s="25" t="s">
        <v>27</v>
      </c>
    </row>
    <row r="97" spans="1:15">
      <c r="A97" s="27">
        <v>10094</v>
      </c>
      <c r="B97" s="25" t="s">
        <v>135</v>
      </c>
      <c r="C97" s="25" t="s">
        <v>314</v>
      </c>
      <c r="D97" s="25" t="s">
        <v>59</v>
      </c>
      <c r="E97" s="25">
        <v>390580</v>
      </c>
      <c r="F97" s="25" t="s">
        <v>19</v>
      </c>
      <c r="G97" s="25" t="s">
        <v>137</v>
      </c>
      <c r="H97" s="25" t="s">
        <v>33</v>
      </c>
      <c r="I97" s="25" t="s">
        <v>22</v>
      </c>
      <c r="J97" s="25" t="s">
        <v>23</v>
      </c>
      <c r="K97" s="25">
        <v>765045661</v>
      </c>
      <c r="L97" s="25" t="s">
        <v>196</v>
      </c>
      <c r="M97" s="25" t="s">
        <v>43</v>
      </c>
      <c r="N97" s="25" t="s">
        <v>36</v>
      </c>
      <c r="O97" s="25" t="s">
        <v>27</v>
      </c>
    </row>
    <row r="98" spans="1:15">
      <c r="A98" s="27">
        <v>10095</v>
      </c>
      <c r="B98" s="25" t="s">
        <v>139</v>
      </c>
      <c r="C98" s="25" t="s">
        <v>315</v>
      </c>
      <c r="D98" s="25" t="s">
        <v>54</v>
      </c>
      <c r="E98" s="25">
        <v>199378</v>
      </c>
      <c r="F98" s="25" t="s">
        <v>19</v>
      </c>
      <c r="G98" s="25" t="s">
        <v>141</v>
      </c>
      <c r="H98" s="25" t="s">
        <v>21</v>
      </c>
      <c r="I98" s="25" t="s">
        <v>22</v>
      </c>
      <c r="J98" s="25" t="s">
        <v>23</v>
      </c>
      <c r="K98" s="25">
        <v>767238019</v>
      </c>
      <c r="L98" s="25" t="s">
        <v>200</v>
      </c>
      <c r="M98" s="25" t="s">
        <v>43</v>
      </c>
      <c r="N98" s="25" t="s">
        <v>36</v>
      </c>
      <c r="O98" s="25" t="s">
        <v>27</v>
      </c>
    </row>
    <row r="99" spans="1:15">
      <c r="A99" s="27">
        <v>10096</v>
      </c>
      <c r="B99" s="25" t="s">
        <v>143</v>
      </c>
      <c r="C99" s="25" t="s">
        <v>316</v>
      </c>
      <c r="D99" s="25" t="s">
        <v>127</v>
      </c>
      <c r="E99" s="25">
        <v>155759</v>
      </c>
      <c r="F99" s="25" t="s">
        <v>19</v>
      </c>
      <c r="G99" s="25" t="s">
        <v>145</v>
      </c>
      <c r="H99" s="25" t="s">
        <v>21</v>
      </c>
      <c r="I99" s="25" t="s">
        <v>22</v>
      </c>
      <c r="J99" s="25" t="s">
        <v>23</v>
      </c>
      <c r="K99" s="25">
        <v>763644730</v>
      </c>
      <c r="L99" s="25" t="s">
        <v>204</v>
      </c>
      <c r="M99" s="25" t="s">
        <v>43</v>
      </c>
      <c r="N99" s="25" t="s">
        <v>36</v>
      </c>
      <c r="O99" s="25" t="s">
        <v>27</v>
      </c>
    </row>
    <row r="100" spans="1:15">
      <c r="A100" s="27">
        <v>10097</v>
      </c>
      <c r="B100" s="25" t="s">
        <v>147</v>
      </c>
      <c r="C100" s="25" t="s">
        <v>317</v>
      </c>
      <c r="D100" s="25" t="s">
        <v>64</v>
      </c>
      <c r="E100" s="25">
        <v>868917</v>
      </c>
      <c r="F100" s="25" t="s">
        <v>19</v>
      </c>
      <c r="G100" s="25" t="s">
        <v>149</v>
      </c>
      <c r="H100" s="25" t="s">
        <v>21</v>
      </c>
      <c r="I100" s="25" t="s">
        <v>22</v>
      </c>
      <c r="J100" s="25" t="s">
        <v>23</v>
      </c>
      <c r="K100" s="25">
        <v>764628077</v>
      </c>
      <c r="L100" s="25" t="s">
        <v>208</v>
      </c>
      <c r="M100" s="25" t="s">
        <v>43</v>
      </c>
      <c r="N100" s="25" t="s">
        <v>36</v>
      </c>
      <c r="O100" s="25" t="s">
        <v>27</v>
      </c>
    </row>
    <row r="101" spans="1:15">
      <c r="A101" s="27">
        <v>10098</v>
      </c>
      <c r="B101" s="25" t="s">
        <v>107</v>
      </c>
      <c r="C101" s="25" t="s">
        <v>318</v>
      </c>
      <c r="D101" s="25" t="s">
        <v>69</v>
      </c>
      <c r="E101" s="25">
        <v>693693</v>
      </c>
      <c r="F101" s="25" t="s">
        <v>19</v>
      </c>
      <c r="G101" s="25" t="s">
        <v>109</v>
      </c>
      <c r="H101" s="25" t="s">
        <v>21</v>
      </c>
      <c r="I101" s="25" t="s">
        <v>22</v>
      </c>
      <c r="J101" s="25" t="s">
        <v>23</v>
      </c>
      <c r="K101" s="25">
        <v>763528588</v>
      </c>
      <c r="L101" s="25" t="s">
        <v>212</v>
      </c>
      <c r="M101" s="25" t="s">
        <v>43</v>
      </c>
      <c r="N101" s="25" t="s">
        <v>36</v>
      </c>
      <c r="O101" s="25" t="s">
        <v>27</v>
      </c>
    </row>
    <row r="102" spans="1:15">
      <c r="A102" s="27">
        <v>10099</v>
      </c>
      <c r="B102" s="25" t="s">
        <v>153</v>
      </c>
      <c r="C102" s="25" t="s">
        <v>319</v>
      </c>
      <c r="D102" s="25" t="s">
        <v>74</v>
      </c>
      <c r="E102" s="25">
        <v>721499</v>
      </c>
      <c r="F102" s="25" t="s">
        <v>19</v>
      </c>
      <c r="G102" s="25" t="s">
        <v>155</v>
      </c>
      <c r="H102" s="25" t="s">
        <v>21</v>
      </c>
      <c r="I102" s="25" t="s">
        <v>156</v>
      </c>
      <c r="J102" s="25" t="s">
        <v>23</v>
      </c>
      <c r="K102" s="25">
        <v>765247714</v>
      </c>
      <c r="L102" s="25" t="s">
        <v>216</v>
      </c>
      <c r="M102" s="25" t="s">
        <v>43</v>
      </c>
      <c r="N102" s="25" t="s">
        <v>36</v>
      </c>
      <c r="O102" s="25" t="s">
        <v>27</v>
      </c>
    </row>
    <row r="103" spans="1:15">
      <c r="A103" s="27">
        <v>10100</v>
      </c>
      <c r="B103" s="25" t="s">
        <v>158</v>
      </c>
      <c r="C103" s="25" t="s">
        <v>320</v>
      </c>
      <c r="D103" s="25" t="s">
        <v>79</v>
      </c>
      <c r="E103" s="25">
        <v>701163</v>
      </c>
      <c r="F103" s="25" t="s">
        <v>19</v>
      </c>
      <c r="G103" s="25" t="s">
        <v>160</v>
      </c>
      <c r="H103" s="25" t="s">
        <v>21</v>
      </c>
      <c r="I103" s="25" t="s">
        <v>156</v>
      </c>
      <c r="J103" s="25" t="s">
        <v>23</v>
      </c>
      <c r="K103" s="25">
        <v>767818465</v>
      </c>
      <c r="L103" s="25" t="s">
        <v>220</v>
      </c>
      <c r="M103" s="25" t="s">
        <v>43</v>
      </c>
      <c r="N103" s="25" t="s">
        <v>36</v>
      </c>
      <c r="O103" s="25" t="s">
        <v>27</v>
      </c>
    </row>
    <row r="104" spans="1:15">
      <c r="A104" s="27">
        <v>10101</v>
      </c>
      <c r="B104" s="25" t="s">
        <v>162</v>
      </c>
      <c r="C104" s="25" t="s">
        <v>321</v>
      </c>
      <c r="D104" s="25" t="s">
        <v>84</v>
      </c>
      <c r="E104" s="25">
        <v>309217</v>
      </c>
      <c r="F104" s="25" t="s">
        <v>19</v>
      </c>
      <c r="G104" s="25" t="s">
        <v>164</v>
      </c>
      <c r="H104" s="25" t="s">
        <v>21</v>
      </c>
      <c r="I104" s="25" t="s">
        <v>156</v>
      </c>
      <c r="J104" s="25" t="s">
        <v>23</v>
      </c>
      <c r="K104" s="25">
        <v>769319248</v>
      </c>
      <c r="L104" s="25" t="s">
        <v>224</v>
      </c>
      <c r="M104" s="25" t="s">
        <v>43</v>
      </c>
      <c r="N104" s="25" t="s">
        <v>36</v>
      </c>
      <c r="O104" s="25" t="s">
        <v>27</v>
      </c>
    </row>
    <row r="105" spans="1:15">
      <c r="A105" s="27">
        <v>10102</v>
      </c>
      <c r="B105" s="25" t="s">
        <v>166</v>
      </c>
      <c r="C105" s="25" t="s">
        <v>322</v>
      </c>
      <c r="D105" s="25" t="s">
        <v>89</v>
      </c>
      <c r="E105" s="25">
        <v>184951</v>
      </c>
      <c r="F105" s="25" t="s">
        <v>31</v>
      </c>
      <c r="G105" s="25" t="s">
        <v>168</v>
      </c>
      <c r="H105" s="25" t="s">
        <v>21</v>
      </c>
      <c r="I105" s="25" t="s">
        <v>156</v>
      </c>
      <c r="J105" s="25" t="s">
        <v>23</v>
      </c>
      <c r="K105" s="25">
        <v>764194819</v>
      </c>
      <c r="L105" s="25" t="s">
        <v>228</v>
      </c>
      <c r="M105" s="25" t="s">
        <v>43</v>
      </c>
      <c r="N105" s="25" t="s">
        <v>36</v>
      </c>
      <c r="O105" s="25" t="s">
        <v>27</v>
      </c>
    </row>
    <row r="106" spans="1:15">
      <c r="A106" s="27">
        <v>10103</v>
      </c>
      <c r="B106" s="25" t="s">
        <v>170</v>
      </c>
      <c r="C106" s="25" t="s">
        <v>323</v>
      </c>
      <c r="D106" s="25" t="s">
        <v>94</v>
      </c>
      <c r="E106" s="25">
        <v>985292</v>
      </c>
      <c r="F106" s="25" t="s">
        <v>31</v>
      </c>
      <c r="G106" s="25" t="s">
        <v>172</v>
      </c>
      <c r="H106" s="25" t="s">
        <v>21</v>
      </c>
      <c r="I106" s="25" t="s">
        <v>156</v>
      </c>
      <c r="J106" s="25" t="s">
        <v>23</v>
      </c>
      <c r="K106" s="25">
        <v>767821726</v>
      </c>
      <c r="L106" s="25" t="s">
        <v>232</v>
      </c>
      <c r="M106" s="25" t="s">
        <v>43</v>
      </c>
      <c r="N106" s="25" t="s">
        <v>36</v>
      </c>
      <c r="O106" s="25" t="s">
        <v>27</v>
      </c>
    </row>
    <row r="107" spans="1:15">
      <c r="A107" s="27">
        <v>10104</v>
      </c>
      <c r="B107" s="25" t="s">
        <v>174</v>
      </c>
      <c r="C107" s="25" t="s">
        <v>324</v>
      </c>
      <c r="D107" s="25" t="s">
        <v>99</v>
      </c>
      <c r="E107" s="25">
        <v>714795</v>
      </c>
      <c r="F107" s="25" t="s">
        <v>31</v>
      </c>
      <c r="G107" s="25" t="s">
        <v>176</v>
      </c>
      <c r="H107" s="25" t="s">
        <v>21</v>
      </c>
      <c r="I107" s="25" t="s">
        <v>156</v>
      </c>
      <c r="J107" s="25" t="s">
        <v>23</v>
      </c>
      <c r="K107" s="25">
        <v>762929044</v>
      </c>
      <c r="L107" s="25" t="s">
        <v>236</v>
      </c>
      <c r="M107" s="25" t="s">
        <v>43</v>
      </c>
      <c r="N107" s="25" t="s">
        <v>36</v>
      </c>
      <c r="O107" s="25" t="s">
        <v>27</v>
      </c>
    </row>
    <row r="108" spans="1:15">
      <c r="A108" s="27">
        <v>10105</v>
      </c>
      <c r="B108" s="25" t="s">
        <v>178</v>
      </c>
      <c r="C108" s="25" t="s">
        <v>325</v>
      </c>
      <c r="D108" s="25" t="s">
        <v>104</v>
      </c>
      <c r="E108" s="25">
        <v>215903</v>
      </c>
      <c r="F108" s="25" t="s">
        <v>31</v>
      </c>
      <c r="G108" s="25" t="s">
        <v>180</v>
      </c>
      <c r="H108" s="25" t="s">
        <v>21</v>
      </c>
      <c r="I108" s="25" t="s">
        <v>156</v>
      </c>
      <c r="J108" s="25" t="s">
        <v>23</v>
      </c>
      <c r="K108" s="25">
        <v>766987295</v>
      </c>
      <c r="L108" s="25" t="s">
        <v>240</v>
      </c>
      <c r="M108" s="25" t="s">
        <v>43</v>
      </c>
      <c r="N108" s="25" t="s">
        <v>36</v>
      </c>
      <c r="O108" s="25" t="s">
        <v>27</v>
      </c>
    </row>
    <row r="109" spans="1:15">
      <c r="A109" s="27">
        <v>10106</v>
      </c>
      <c r="B109" s="25" t="s">
        <v>182</v>
      </c>
      <c r="C109" s="25" t="s">
        <v>326</v>
      </c>
      <c r="D109" s="25" t="s">
        <v>18</v>
      </c>
      <c r="E109" s="25">
        <v>246376</v>
      </c>
      <c r="F109" s="25" t="s">
        <v>31</v>
      </c>
      <c r="G109" s="25" t="s">
        <v>184</v>
      </c>
      <c r="H109" s="25" t="s">
        <v>21</v>
      </c>
      <c r="I109" s="25" t="s">
        <v>156</v>
      </c>
      <c r="J109" s="25" t="s">
        <v>23</v>
      </c>
      <c r="K109" s="25">
        <v>762916663</v>
      </c>
      <c r="L109" s="25" t="s">
        <v>244</v>
      </c>
      <c r="M109" s="25" t="s">
        <v>43</v>
      </c>
      <c r="N109" s="25" t="s">
        <v>51</v>
      </c>
      <c r="O109" s="25" t="s">
        <v>27</v>
      </c>
    </row>
    <row r="110" spans="1:15">
      <c r="A110" s="27">
        <v>10107</v>
      </c>
      <c r="B110" s="25" t="s">
        <v>186</v>
      </c>
      <c r="C110" s="25" t="s">
        <v>327</v>
      </c>
      <c r="D110" s="25" t="s">
        <v>30</v>
      </c>
      <c r="E110" s="25">
        <v>190073</v>
      </c>
      <c r="F110" s="25" t="s">
        <v>31</v>
      </c>
      <c r="G110" s="25" t="s">
        <v>187</v>
      </c>
      <c r="H110" s="25" t="s">
        <v>21</v>
      </c>
      <c r="I110" s="25" t="s">
        <v>156</v>
      </c>
      <c r="J110" s="25" t="s">
        <v>23</v>
      </c>
      <c r="K110" s="25">
        <v>762461894</v>
      </c>
      <c r="L110" s="25" t="s">
        <v>248</v>
      </c>
      <c r="M110" s="25" t="s">
        <v>43</v>
      </c>
      <c r="N110" s="25" t="s">
        <v>51</v>
      </c>
      <c r="O110" s="25" t="s">
        <v>27</v>
      </c>
    </row>
    <row r="111" spans="1:15">
      <c r="A111" s="27">
        <v>10108</v>
      </c>
      <c r="B111" s="25" t="s">
        <v>189</v>
      </c>
      <c r="C111" s="25" t="s">
        <v>328</v>
      </c>
      <c r="D111" s="25" t="s">
        <v>39</v>
      </c>
      <c r="E111" s="25">
        <v>261090</v>
      </c>
      <c r="F111" s="25" t="s">
        <v>31</v>
      </c>
      <c r="G111" s="25" t="s">
        <v>191</v>
      </c>
      <c r="H111" s="25" t="s">
        <v>21</v>
      </c>
      <c r="I111" s="25" t="s">
        <v>156</v>
      </c>
      <c r="J111" s="25" t="s">
        <v>23</v>
      </c>
      <c r="K111" s="25">
        <v>766456080</v>
      </c>
      <c r="L111" s="25" t="s">
        <v>252</v>
      </c>
      <c r="M111" s="25" t="s">
        <v>43</v>
      </c>
      <c r="N111" s="25" t="s">
        <v>51</v>
      </c>
      <c r="O111" s="25" t="s">
        <v>27</v>
      </c>
    </row>
    <row r="112" spans="1:15">
      <c r="A112" s="27">
        <v>10109</v>
      </c>
      <c r="B112" s="25" t="s">
        <v>193</v>
      </c>
      <c r="C112" s="25" t="s">
        <v>329</v>
      </c>
      <c r="D112" s="25" t="s">
        <v>59</v>
      </c>
      <c r="E112" s="25">
        <v>400272</v>
      </c>
      <c r="F112" s="25" t="s">
        <v>31</v>
      </c>
      <c r="G112" s="25" t="s">
        <v>195</v>
      </c>
      <c r="H112" s="25" t="s">
        <v>21</v>
      </c>
      <c r="I112" s="25" t="s">
        <v>156</v>
      </c>
      <c r="J112" s="25" t="s">
        <v>23</v>
      </c>
      <c r="K112" s="25">
        <v>766611780</v>
      </c>
      <c r="L112" s="25" t="s">
        <v>256</v>
      </c>
      <c r="M112" s="25" t="s">
        <v>43</v>
      </c>
      <c r="N112" s="25" t="s">
        <v>51</v>
      </c>
      <c r="O112" s="25" t="s">
        <v>27</v>
      </c>
    </row>
    <row r="113" spans="1:15">
      <c r="A113" s="27">
        <v>10110</v>
      </c>
      <c r="B113" s="25" t="s">
        <v>197</v>
      </c>
      <c r="C113" s="25" t="s">
        <v>330</v>
      </c>
      <c r="D113" s="25" t="s">
        <v>54</v>
      </c>
      <c r="E113" s="25">
        <v>191681</v>
      </c>
      <c r="F113" s="25" t="s">
        <v>31</v>
      </c>
      <c r="G113" s="25" t="s">
        <v>199</v>
      </c>
      <c r="H113" s="25" t="s">
        <v>21</v>
      </c>
      <c r="I113" s="25" t="s">
        <v>156</v>
      </c>
      <c r="J113" s="25" t="s">
        <v>23</v>
      </c>
      <c r="K113" s="25">
        <v>763767677</v>
      </c>
      <c r="L113" s="25" t="s">
        <v>260</v>
      </c>
      <c r="M113" s="25" t="s">
        <v>43</v>
      </c>
      <c r="N113" s="25" t="s">
        <v>51</v>
      </c>
      <c r="O113" s="25" t="s">
        <v>27</v>
      </c>
    </row>
    <row r="114" spans="1:15">
      <c r="A114" s="27">
        <v>10111</v>
      </c>
      <c r="B114" s="25" t="s">
        <v>201</v>
      </c>
      <c r="C114" s="25" t="s">
        <v>331</v>
      </c>
      <c r="D114" s="25" t="s">
        <v>127</v>
      </c>
      <c r="E114" s="25">
        <v>714753</v>
      </c>
      <c r="F114" s="25" t="s">
        <v>31</v>
      </c>
      <c r="G114" s="25" t="s">
        <v>203</v>
      </c>
      <c r="H114" s="25" t="s">
        <v>21</v>
      </c>
      <c r="I114" s="25" t="s">
        <v>156</v>
      </c>
      <c r="J114" s="25" t="s">
        <v>23</v>
      </c>
      <c r="K114" s="25">
        <v>769372948</v>
      </c>
      <c r="L114" s="25" t="s">
        <v>200</v>
      </c>
      <c r="M114" s="25" t="s">
        <v>43</v>
      </c>
      <c r="N114" s="25" t="s">
        <v>51</v>
      </c>
      <c r="O114" s="25" t="s">
        <v>27</v>
      </c>
    </row>
    <row r="115" spans="1:15">
      <c r="A115" s="27">
        <v>10112</v>
      </c>
      <c r="B115" s="25" t="s">
        <v>205</v>
      </c>
      <c r="C115" s="25" t="s">
        <v>332</v>
      </c>
      <c r="D115" s="25" t="s">
        <v>64</v>
      </c>
      <c r="E115" s="25">
        <v>267425</v>
      </c>
      <c r="F115" s="25" t="s">
        <v>31</v>
      </c>
      <c r="G115" s="25" t="s">
        <v>207</v>
      </c>
      <c r="H115" s="25" t="s">
        <v>21</v>
      </c>
      <c r="I115" s="25" t="s">
        <v>156</v>
      </c>
      <c r="J115" s="25" t="s">
        <v>23</v>
      </c>
      <c r="K115" s="25">
        <v>767789307</v>
      </c>
      <c r="L115" s="25" t="s">
        <v>204</v>
      </c>
      <c r="M115" s="25" t="s">
        <v>43</v>
      </c>
      <c r="N115" s="25" t="s">
        <v>51</v>
      </c>
      <c r="O115" s="25" t="s">
        <v>27</v>
      </c>
    </row>
    <row r="116" spans="1:15">
      <c r="A116" s="27">
        <v>10113</v>
      </c>
      <c r="B116" s="25" t="s">
        <v>209</v>
      </c>
      <c r="C116" s="25" t="s">
        <v>333</v>
      </c>
      <c r="D116" s="25" t="s">
        <v>69</v>
      </c>
      <c r="E116" s="25">
        <v>221426</v>
      </c>
      <c r="F116" s="25" t="s">
        <v>31</v>
      </c>
      <c r="G116" s="25" t="s">
        <v>211</v>
      </c>
      <c r="H116" s="25" t="s">
        <v>21</v>
      </c>
      <c r="I116" s="25" t="s">
        <v>156</v>
      </c>
      <c r="J116" s="25" t="s">
        <v>23</v>
      </c>
      <c r="K116" s="25">
        <v>763746705</v>
      </c>
      <c r="L116" s="25" t="s">
        <v>208</v>
      </c>
      <c r="M116" s="25" t="s">
        <v>43</v>
      </c>
      <c r="N116" s="25" t="s">
        <v>51</v>
      </c>
      <c r="O116" s="25" t="s">
        <v>27</v>
      </c>
    </row>
    <row r="117" spans="1:15">
      <c r="A117" s="27">
        <v>10114</v>
      </c>
      <c r="B117" s="25" t="s">
        <v>213</v>
      </c>
      <c r="C117" s="25" t="s">
        <v>334</v>
      </c>
      <c r="D117" s="25" t="s">
        <v>74</v>
      </c>
      <c r="E117" s="25">
        <v>735332</v>
      </c>
      <c r="F117" s="25" t="s">
        <v>31</v>
      </c>
      <c r="G117" s="25" t="s">
        <v>215</v>
      </c>
      <c r="H117" s="25" t="s">
        <v>21</v>
      </c>
      <c r="I117" s="25" t="s">
        <v>156</v>
      </c>
      <c r="J117" s="25" t="s">
        <v>23</v>
      </c>
      <c r="K117" s="25">
        <v>765971111</v>
      </c>
      <c r="L117" s="25" t="s">
        <v>212</v>
      </c>
      <c r="M117" s="25" t="s">
        <v>50</v>
      </c>
      <c r="N117" s="25" t="s">
        <v>51</v>
      </c>
      <c r="O117" s="25" t="s">
        <v>27</v>
      </c>
    </row>
    <row r="118" spans="1:15">
      <c r="A118" s="27">
        <v>10115</v>
      </c>
      <c r="B118" s="25" t="s">
        <v>217</v>
      </c>
      <c r="C118" s="25" t="s">
        <v>335</v>
      </c>
      <c r="D118" s="25" t="s">
        <v>79</v>
      </c>
      <c r="E118" s="25">
        <v>720385</v>
      </c>
      <c r="F118" s="25" t="s">
        <v>31</v>
      </c>
      <c r="G118" s="25" t="s">
        <v>219</v>
      </c>
      <c r="H118" s="25" t="s">
        <v>21</v>
      </c>
      <c r="I118" s="25" t="s">
        <v>156</v>
      </c>
      <c r="J118" s="25" t="s">
        <v>23</v>
      </c>
      <c r="K118" s="25">
        <v>764447672</v>
      </c>
      <c r="L118" s="25" t="s">
        <v>216</v>
      </c>
      <c r="M118" s="25" t="s">
        <v>50</v>
      </c>
      <c r="N118" s="25" t="s">
        <v>51</v>
      </c>
      <c r="O118" s="25" t="s">
        <v>27</v>
      </c>
    </row>
    <row r="119" spans="1:15">
      <c r="A119" s="27">
        <v>10116</v>
      </c>
      <c r="B119" s="25" t="s">
        <v>221</v>
      </c>
      <c r="C119" s="25" t="s">
        <v>336</v>
      </c>
      <c r="D119" s="25" t="s">
        <v>84</v>
      </c>
      <c r="E119" s="25">
        <v>338256</v>
      </c>
      <c r="F119" s="25" t="s">
        <v>31</v>
      </c>
      <c r="G119" s="25" t="s">
        <v>223</v>
      </c>
      <c r="H119" s="25" t="s">
        <v>21</v>
      </c>
      <c r="I119" s="25" t="s">
        <v>156</v>
      </c>
      <c r="J119" s="25" t="s">
        <v>23</v>
      </c>
      <c r="K119" s="25">
        <v>768141766</v>
      </c>
      <c r="L119" s="25" t="s">
        <v>220</v>
      </c>
      <c r="M119" s="25" t="s">
        <v>50</v>
      </c>
      <c r="N119" s="25" t="s">
        <v>51</v>
      </c>
      <c r="O119" s="25" t="s">
        <v>27</v>
      </c>
    </row>
    <row r="120" spans="1:15">
      <c r="A120" s="27">
        <v>10117</v>
      </c>
      <c r="B120" s="25" t="s">
        <v>225</v>
      </c>
      <c r="C120" s="25" t="s">
        <v>337</v>
      </c>
      <c r="D120" s="25" t="s">
        <v>89</v>
      </c>
      <c r="E120" s="25">
        <v>230335</v>
      </c>
      <c r="F120" s="25" t="s">
        <v>31</v>
      </c>
      <c r="G120" s="25" t="s">
        <v>227</v>
      </c>
      <c r="H120" s="25" t="s">
        <v>21</v>
      </c>
      <c r="I120" s="25" t="s">
        <v>156</v>
      </c>
      <c r="J120" s="25" t="s">
        <v>23</v>
      </c>
      <c r="K120" s="25">
        <v>767228293</v>
      </c>
      <c r="L120" s="25" t="s">
        <v>224</v>
      </c>
      <c r="M120" s="25" t="s">
        <v>50</v>
      </c>
      <c r="N120" s="25" t="s">
        <v>51</v>
      </c>
      <c r="O120" s="25" t="s">
        <v>27</v>
      </c>
    </row>
    <row r="121" spans="1:15">
      <c r="A121" s="27">
        <v>10118</v>
      </c>
      <c r="B121" s="25" t="s">
        <v>229</v>
      </c>
      <c r="C121" s="25" t="s">
        <v>338</v>
      </c>
      <c r="D121" s="25" t="s">
        <v>94</v>
      </c>
      <c r="E121" s="25">
        <v>757758</v>
      </c>
      <c r="F121" s="25" t="s">
        <v>31</v>
      </c>
      <c r="G121" s="25" t="s">
        <v>231</v>
      </c>
      <c r="H121" s="25" t="s">
        <v>21</v>
      </c>
      <c r="I121" s="25" t="s">
        <v>156</v>
      </c>
      <c r="J121" s="25" t="s">
        <v>23</v>
      </c>
      <c r="K121" s="25">
        <v>764543464</v>
      </c>
      <c r="L121" s="25" t="s">
        <v>228</v>
      </c>
      <c r="M121" s="25" t="s">
        <v>50</v>
      </c>
      <c r="N121" s="25" t="s">
        <v>51</v>
      </c>
      <c r="O121" s="25" t="s">
        <v>27</v>
      </c>
    </row>
    <row r="122" spans="1:15">
      <c r="A122" s="27">
        <v>10119</v>
      </c>
      <c r="B122" s="25" t="s">
        <v>233</v>
      </c>
      <c r="C122" s="25" t="s">
        <v>339</v>
      </c>
      <c r="D122" s="25" t="s">
        <v>99</v>
      </c>
      <c r="E122" s="25">
        <v>260616</v>
      </c>
      <c r="F122" s="25" t="s">
        <v>31</v>
      </c>
      <c r="G122" s="25" t="s">
        <v>235</v>
      </c>
      <c r="H122" s="25" t="s">
        <v>21</v>
      </c>
      <c r="I122" s="25" t="s">
        <v>156</v>
      </c>
      <c r="J122" s="25" t="s">
        <v>23</v>
      </c>
      <c r="K122" s="25">
        <v>765987845</v>
      </c>
      <c r="L122" s="25" t="s">
        <v>232</v>
      </c>
      <c r="M122" s="25" t="s">
        <v>50</v>
      </c>
      <c r="N122" s="25" t="s">
        <v>51</v>
      </c>
      <c r="O122" s="25" t="s">
        <v>27</v>
      </c>
    </row>
    <row r="123" spans="1:15">
      <c r="A123" s="27">
        <v>10120</v>
      </c>
      <c r="B123" s="25" t="s">
        <v>237</v>
      </c>
      <c r="C123" s="25" t="s">
        <v>340</v>
      </c>
      <c r="D123" s="25" t="s">
        <v>104</v>
      </c>
      <c r="E123" s="25">
        <v>559302</v>
      </c>
      <c r="F123" s="25" t="s">
        <v>31</v>
      </c>
      <c r="G123" s="25" t="s">
        <v>239</v>
      </c>
      <c r="H123" s="25" t="s">
        <v>21</v>
      </c>
      <c r="I123" s="25" t="s">
        <v>156</v>
      </c>
      <c r="J123" s="25" t="s">
        <v>23</v>
      </c>
      <c r="K123" s="25">
        <v>765410760</v>
      </c>
      <c r="L123" s="25" t="s">
        <v>236</v>
      </c>
      <c r="M123" s="25" t="s">
        <v>50</v>
      </c>
      <c r="N123" s="25" t="s">
        <v>51</v>
      </c>
      <c r="O123" s="25" t="s">
        <v>27</v>
      </c>
    </row>
    <row r="124" spans="1:15">
      <c r="A124" s="27">
        <v>10121</v>
      </c>
      <c r="B124" s="25" t="s">
        <v>241</v>
      </c>
      <c r="C124" s="25" t="s">
        <v>341</v>
      </c>
      <c r="D124" s="25" t="s">
        <v>18</v>
      </c>
      <c r="E124" s="25">
        <v>327615</v>
      </c>
      <c r="F124" s="25" t="s">
        <v>31</v>
      </c>
      <c r="G124" s="25" t="s">
        <v>243</v>
      </c>
      <c r="H124" s="25" t="s">
        <v>21</v>
      </c>
      <c r="I124" s="25" t="s">
        <v>156</v>
      </c>
      <c r="J124" s="25" t="s">
        <v>23</v>
      </c>
      <c r="K124" s="25">
        <v>769024110</v>
      </c>
      <c r="L124" s="25" t="s">
        <v>240</v>
      </c>
      <c r="M124" s="25" t="s">
        <v>50</v>
      </c>
      <c r="N124" s="25" t="s">
        <v>51</v>
      </c>
      <c r="O124" s="25" t="s">
        <v>27</v>
      </c>
    </row>
    <row r="125" spans="1:15">
      <c r="A125" s="27">
        <v>10122</v>
      </c>
      <c r="B125" s="25" t="s">
        <v>245</v>
      </c>
      <c r="C125" s="25" t="s">
        <v>342</v>
      </c>
      <c r="D125" s="25" t="s">
        <v>30</v>
      </c>
      <c r="E125" s="25">
        <v>919523</v>
      </c>
      <c r="F125" s="25" t="s">
        <v>31</v>
      </c>
      <c r="G125" s="25" t="s">
        <v>247</v>
      </c>
      <c r="H125" s="25" t="s">
        <v>21</v>
      </c>
      <c r="I125" s="25" t="s">
        <v>156</v>
      </c>
      <c r="J125" s="25" t="s">
        <v>23</v>
      </c>
      <c r="K125" s="25">
        <v>765073674</v>
      </c>
      <c r="L125" s="25" t="s">
        <v>244</v>
      </c>
      <c r="M125" s="25" t="s">
        <v>50</v>
      </c>
      <c r="N125" s="25" t="s">
        <v>51</v>
      </c>
      <c r="O125" s="25" t="s">
        <v>27</v>
      </c>
    </row>
    <row r="126" spans="1:15">
      <c r="A126" s="27">
        <v>10123</v>
      </c>
      <c r="B126" s="25" t="s">
        <v>249</v>
      </c>
      <c r="C126" s="25" t="s">
        <v>343</v>
      </c>
      <c r="D126" s="25" t="s">
        <v>39</v>
      </c>
      <c r="E126" s="25">
        <v>373693</v>
      </c>
      <c r="F126" s="25" t="s">
        <v>31</v>
      </c>
      <c r="G126" s="25" t="s">
        <v>251</v>
      </c>
      <c r="H126" s="25" t="s">
        <v>21</v>
      </c>
      <c r="I126" s="25" t="s">
        <v>156</v>
      </c>
      <c r="J126" s="25" t="s">
        <v>23</v>
      </c>
      <c r="K126" s="25">
        <v>765586934</v>
      </c>
      <c r="L126" s="25" t="s">
        <v>248</v>
      </c>
      <c r="M126" s="25" t="s">
        <v>50</v>
      </c>
      <c r="N126" s="25" t="s">
        <v>51</v>
      </c>
      <c r="O126" s="25" t="s">
        <v>27</v>
      </c>
    </row>
    <row r="127" spans="1:15">
      <c r="A127" s="27">
        <v>10124</v>
      </c>
      <c r="B127" s="25" t="s">
        <v>253</v>
      </c>
      <c r="C127" s="25" t="s">
        <v>344</v>
      </c>
      <c r="D127" s="25" t="s">
        <v>59</v>
      </c>
      <c r="E127" s="25">
        <v>926568</v>
      </c>
      <c r="F127" s="25" t="s">
        <v>31</v>
      </c>
      <c r="G127" s="25" t="s">
        <v>255</v>
      </c>
      <c r="H127" s="25" t="s">
        <v>21</v>
      </c>
      <c r="I127" s="25" t="s">
        <v>156</v>
      </c>
      <c r="J127" s="25" t="s">
        <v>23</v>
      </c>
      <c r="K127" s="25">
        <v>768999903</v>
      </c>
      <c r="L127" s="25" t="s">
        <v>252</v>
      </c>
      <c r="M127" s="25" t="s">
        <v>50</v>
      </c>
      <c r="N127" s="25" t="s">
        <v>51</v>
      </c>
      <c r="O127" s="25" t="s">
        <v>27</v>
      </c>
    </row>
    <row r="128" spans="1:15">
      <c r="A128" s="27">
        <v>10125</v>
      </c>
      <c r="B128" s="25" t="s">
        <v>257</v>
      </c>
      <c r="C128" s="25" t="s">
        <v>345</v>
      </c>
      <c r="D128" s="25" t="s">
        <v>54</v>
      </c>
      <c r="E128" s="25">
        <v>188964</v>
      </c>
      <c r="F128" s="25" t="s">
        <v>31</v>
      </c>
      <c r="G128" s="25" t="s">
        <v>259</v>
      </c>
      <c r="H128" s="25" t="s">
        <v>21</v>
      </c>
      <c r="I128" s="25" t="s">
        <v>156</v>
      </c>
      <c r="J128" s="25" t="s">
        <v>23</v>
      </c>
      <c r="K128" s="25">
        <v>767201457</v>
      </c>
      <c r="L128" s="25" t="s">
        <v>256</v>
      </c>
      <c r="M128" s="25" t="s">
        <v>50</v>
      </c>
      <c r="N128" s="25" t="s">
        <v>51</v>
      </c>
      <c r="O128" s="25" t="s">
        <v>27</v>
      </c>
    </row>
    <row r="129" spans="1:15">
      <c r="A129" s="27">
        <v>10126</v>
      </c>
      <c r="B129" s="25" t="s">
        <v>261</v>
      </c>
      <c r="C129" s="25" t="s">
        <v>346</v>
      </c>
      <c r="D129" s="25" t="s">
        <v>127</v>
      </c>
      <c r="E129" s="25">
        <v>370289</v>
      </c>
      <c r="F129" s="25" t="s">
        <v>31</v>
      </c>
      <c r="G129" s="25" t="s">
        <v>263</v>
      </c>
      <c r="H129" s="25" t="s">
        <v>21</v>
      </c>
      <c r="I129" s="25" t="s">
        <v>156</v>
      </c>
      <c r="J129" s="25" t="s">
        <v>23</v>
      </c>
      <c r="K129" s="25">
        <v>763849095</v>
      </c>
      <c r="L129" s="25" t="s">
        <v>260</v>
      </c>
      <c r="M129" s="25" t="s">
        <v>50</v>
      </c>
      <c r="N129" s="25" t="s">
        <v>51</v>
      </c>
      <c r="O129" s="25" t="s">
        <v>27</v>
      </c>
    </row>
    <row r="130" spans="1:15">
      <c r="A130" s="27">
        <v>10127</v>
      </c>
      <c r="B130" s="25" t="s">
        <v>264</v>
      </c>
      <c r="C130" s="25" t="s">
        <v>347</v>
      </c>
      <c r="D130" s="25" t="s">
        <v>64</v>
      </c>
      <c r="E130" s="25">
        <v>948020</v>
      </c>
      <c r="F130" s="25" t="s">
        <v>31</v>
      </c>
      <c r="G130" s="25" t="s">
        <v>266</v>
      </c>
      <c r="H130" s="25" t="s">
        <v>21</v>
      </c>
      <c r="I130" s="25" t="s">
        <v>156</v>
      </c>
      <c r="J130" s="25" t="s">
        <v>23</v>
      </c>
      <c r="K130" s="25">
        <v>763300100</v>
      </c>
      <c r="L130" s="25" t="s">
        <v>24</v>
      </c>
      <c r="M130" s="25" t="s">
        <v>50</v>
      </c>
      <c r="N130" s="25" t="s">
        <v>51</v>
      </c>
      <c r="O130" s="25" t="s">
        <v>27</v>
      </c>
    </row>
    <row r="131" spans="1:15">
      <c r="A131" s="27">
        <v>10128</v>
      </c>
      <c r="B131" s="25" t="s">
        <v>267</v>
      </c>
      <c r="C131" s="25" t="s">
        <v>348</v>
      </c>
      <c r="D131" s="25" t="s">
        <v>69</v>
      </c>
      <c r="E131" s="25">
        <v>653480</v>
      </c>
      <c r="F131" s="25" t="s">
        <v>31</v>
      </c>
      <c r="G131" s="25" t="s">
        <v>269</v>
      </c>
      <c r="H131" s="25" t="s">
        <v>21</v>
      </c>
      <c r="I131" s="25" t="s">
        <v>156</v>
      </c>
      <c r="J131" s="25" t="s">
        <v>23</v>
      </c>
      <c r="K131" s="25">
        <v>767544841</v>
      </c>
      <c r="L131" s="25" t="s">
        <v>34</v>
      </c>
      <c r="M131" s="25" t="s">
        <v>50</v>
      </c>
      <c r="N131" s="25" t="s">
        <v>51</v>
      </c>
      <c r="O131" s="25" t="s">
        <v>27</v>
      </c>
    </row>
    <row r="132" spans="1:15">
      <c r="A132" s="27">
        <v>10129</v>
      </c>
      <c r="B132" s="25" t="s">
        <v>270</v>
      </c>
      <c r="C132" s="25" t="s">
        <v>349</v>
      </c>
      <c r="D132" s="25" t="s">
        <v>74</v>
      </c>
      <c r="E132" s="25">
        <v>286394</v>
      </c>
      <c r="F132" s="25" t="s">
        <v>31</v>
      </c>
      <c r="G132" s="25" t="s">
        <v>272</v>
      </c>
      <c r="H132" s="25" t="s">
        <v>21</v>
      </c>
      <c r="I132" s="25" t="s">
        <v>156</v>
      </c>
      <c r="J132" s="25" t="s">
        <v>23</v>
      </c>
      <c r="K132" s="25">
        <v>763715807</v>
      </c>
      <c r="L132" s="25" t="s">
        <v>42</v>
      </c>
      <c r="M132" s="25" t="s">
        <v>50</v>
      </c>
      <c r="N132" s="25" t="s">
        <v>51</v>
      </c>
      <c r="O132" s="25" t="s">
        <v>27</v>
      </c>
    </row>
    <row r="133" spans="1:15">
      <c r="A133" s="27">
        <v>10130</v>
      </c>
      <c r="B133" s="25" t="s">
        <v>257</v>
      </c>
      <c r="C133" s="25" t="s">
        <v>350</v>
      </c>
      <c r="D133" s="25" t="s">
        <v>79</v>
      </c>
      <c r="E133" s="25">
        <v>815654</v>
      </c>
      <c r="F133" s="25" t="s">
        <v>31</v>
      </c>
      <c r="G133" s="25" t="s">
        <v>259</v>
      </c>
      <c r="H133" s="25" t="s">
        <v>21</v>
      </c>
      <c r="I133" s="25" t="s">
        <v>156</v>
      </c>
      <c r="J133" s="25" t="s">
        <v>23</v>
      </c>
      <c r="K133" s="25">
        <v>764217230</v>
      </c>
      <c r="L133" s="25" t="s">
        <v>49</v>
      </c>
      <c r="M133" s="25" t="s">
        <v>50</v>
      </c>
      <c r="N133" s="25" t="s">
        <v>51</v>
      </c>
      <c r="O133" s="25" t="s">
        <v>27</v>
      </c>
    </row>
    <row r="134" spans="1:15">
      <c r="A134" s="27">
        <v>10131</v>
      </c>
      <c r="B134" s="25" t="s">
        <v>274</v>
      </c>
      <c r="C134" s="25" t="s">
        <v>351</v>
      </c>
      <c r="D134" s="25" t="s">
        <v>84</v>
      </c>
      <c r="E134" s="25">
        <v>349684</v>
      </c>
      <c r="F134" s="25" t="s">
        <v>31</v>
      </c>
      <c r="G134" s="25" t="s">
        <v>276</v>
      </c>
      <c r="H134" s="25" t="s">
        <v>21</v>
      </c>
      <c r="I134" s="25" t="s">
        <v>156</v>
      </c>
      <c r="J134" s="25" t="s">
        <v>23</v>
      </c>
      <c r="K134" s="25">
        <v>766346684</v>
      </c>
      <c r="L134" s="25" t="s">
        <v>56</v>
      </c>
      <c r="M134" s="25" t="s">
        <v>50</v>
      </c>
      <c r="N134" s="25" t="s">
        <v>51</v>
      </c>
      <c r="O134" s="25" t="s">
        <v>27</v>
      </c>
    </row>
    <row r="135" spans="1:15">
      <c r="A135" s="27">
        <v>10132</v>
      </c>
      <c r="B135" s="25" t="s">
        <v>261</v>
      </c>
      <c r="C135" s="25" t="s">
        <v>352</v>
      </c>
      <c r="D135" s="25" t="s">
        <v>89</v>
      </c>
      <c r="E135" s="25">
        <v>112667</v>
      </c>
      <c r="F135" s="25" t="s">
        <v>31</v>
      </c>
      <c r="G135" s="25" t="s">
        <v>263</v>
      </c>
      <c r="H135" s="25" t="s">
        <v>21</v>
      </c>
      <c r="I135" s="25" t="s">
        <v>156</v>
      </c>
      <c r="J135" s="25" t="s">
        <v>23</v>
      </c>
      <c r="K135" s="25">
        <v>764310900</v>
      </c>
      <c r="L135" s="25" t="s">
        <v>61</v>
      </c>
      <c r="M135" s="25" t="s">
        <v>50</v>
      </c>
      <c r="N135" s="25" t="s">
        <v>26</v>
      </c>
      <c r="O135" s="25" t="s">
        <v>27</v>
      </c>
    </row>
    <row r="136" spans="1:15">
      <c r="A136" s="27">
        <v>10133</v>
      </c>
      <c r="B136" s="25" t="s">
        <v>267</v>
      </c>
      <c r="C136" s="25" t="s">
        <v>353</v>
      </c>
      <c r="D136" s="25" t="s">
        <v>94</v>
      </c>
      <c r="E136" s="25">
        <v>277502</v>
      </c>
      <c r="F136" s="25" t="s">
        <v>31</v>
      </c>
      <c r="G136" s="25" t="s">
        <v>269</v>
      </c>
      <c r="H136" s="25" t="s">
        <v>21</v>
      </c>
      <c r="I136" s="25" t="s">
        <v>156</v>
      </c>
      <c r="J136" s="25" t="s">
        <v>23</v>
      </c>
      <c r="K136" s="25">
        <v>764588591</v>
      </c>
      <c r="L136" s="25" t="s">
        <v>66</v>
      </c>
      <c r="M136" s="25" t="s">
        <v>50</v>
      </c>
      <c r="N136" s="25" t="s">
        <v>26</v>
      </c>
      <c r="O136" s="25" t="s">
        <v>27</v>
      </c>
    </row>
    <row r="137" spans="1:15">
      <c r="A137" s="27">
        <v>10134</v>
      </c>
      <c r="B137" s="25" t="s">
        <v>280</v>
      </c>
      <c r="C137" s="25" t="s">
        <v>354</v>
      </c>
      <c r="D137" s="25" t="s">
        <v>104</v>
      </c>
      <c r="E137" s="25">
        <v>167806</v>
      </c>
      <c r="F137" s="25" t="s">
        <v>31</v>
      </c>
      <c r="G137" s="25" t="s">
        <v>282</v>
      </c>
      <c r="H137" s="25" t="s">
        <v>21</v>
      </c>
      <c r="I137" s="25" t="s">
        <v>156</v>
      </c>
      <c r="J137" s="25" t="s">
        <v>23</v>
      </c>
      <c r="K137" s="25">
        <v>764216552</v>
      </c>
      <c r="L137" s="25" t="s">
        <v>76</v>
      </c>
      <c r="M137" s="25" t="s">
        <v>50</v>
      </c>
      <c r="N137" s="25" t="s">
        <v>26</v>
      </c>
      <c r="O137" s="25" t="s">
        <v>27</v>
      </c>
    </row>
    <row r="138" spans="1:15">
      <c r="A138" s="27">
        <v>10135</v>
      </c>
      <c r="B138" s="25" t="s">
        <v>355</v>
      </c>
      <c r="C138" s="25" t="s">
        <v>356</v>
      </c>
      <c r="D138" s="25" t="s">
        <v>18</v>
      </c>
      <c r="E138" s="25">
        <v>996225</v>
      </c>
      <c r="F138" s="25" t="s">
        <v>31</v>
      </c>
      <c r="G138" s="25" t="s">
        <v>285</v>
      </c>
      <c r="H138" s="25" t="s">
        <v>21</v>
      </c>
      <c r="I138" s="25" t="s">
        <v>156</v>
      </c>
      <c r="J138" s="25" t="s">
        <v>357</v>
      </c>
      <c r="K138" s="25">
        <v>766019142</v>
      </c>
      <c r="L138" s="25" t="s">
        <v>81</v>
      </c>
      <c r="M138" s="25" t="s">
        <v>50</v>
      </c>
      <c r="N138" s="25" t="s">
        <v>26</v>
      </c>
      <c r="O138" s="25" t="s">
        <v>27</v>
      </c>
    </row>
    <row r="139" spans="1:15">
      <c r="A139" s="27">
        <v>10136</v>
      </c>
      <c r="B139" s="25" t="s">
        <v>358</v>
      </c>
      <c r="C139" s="25" t="s">
        <v>359</v>
      </c>
      <c r="D139" s="25" t="s">
        <v>30</v>
      </c>
      <c r="E139" s="25">
        <v>819911</v>
      </c>
      <c r="F139" s="25" t="s">
        <v>31</v>
      </c>
      <c r="G139" s="25" t="s">
        <v>251</v>
      </c>
      <c r="H139" s="25" t="s">
        <v>21</v>
      </c>
      <c r="I139" s="25" t="s">
        <v>156</v>
      </c>
      <c r="J139" s="25" t="s">
        <v>360</v>
      </c>
      <c r="K139" s="25">
        <v>767389611</v>
      </c>
      <c r="L139" s="25" t="s">
        <v>86</v>
      </c>
      <c r="M139" s="25" t="s">
        <v>50</v>
      </c>
      <c r="N139" s="25" t="s">
        <v>26</v>
      </c>
      <c r="O139" s="25" t="s">
        <v>27</v>
      </c>
    </row>
    <row r="140" spans="1:15">
      <c r="A140" s="27">
        <v>10137</v>
      </c>
      <c r="B140" s="25" t="s">
        <v>361</v>
      </c>
      <c r="C140" s="25" t="s">
        <v>362</v>
      </c>
      <c r="D140" s="25" t="s">
        <v>59</v>
      </c>
      <c r="E140" s="25">
        <v>622052</v>
      </c>
      <c r="F140" s="25" t="s">
        <v>31</v>
      </c>
      <c r="G140" s="25" t="s">
        <v>255</v>
      </c>
      <c r="H140" s="25" t="s">
        <v>21</v>
      </c>
      <c r="I140" s="25" t="s">
        <v>156</v>
      </c>
      <c r="J140" s="25" t="s">
        <v>363</v>
      </c>
      <c r="K140" s="25">
        <v>766306355</v>
      </c>
      <c r="L140" s="25" t="s">
        <v>96</v>
      </c>
      <c r="M140" s="25" t="s">
        <v>50</v>
      </c>
      <c r="N140" s="25" t="s">
        <v>26</v>
      </c>
      <c r="O140" s="25" t="s">
        <v>27</v>
      </c>
    </row>
    <row r="141" spans="1:15">
      <c r="A141" s="27">
        <v>10138</v>
      </c>
      <c r="B141" s="25" t="s">
        <v>364</v>
      </c>
      <c r="C141" s="25" t="s">
        <v>365</v>
      </c>
      <c r="D141" s="25" t="s">
        <v>54</v>
      </c>
      <c r="E141" s="25">
        <v>375433</v>
      </c>
      <c r="F141" s="25" t="s">
        <v>31</v>
      </c>
      <c r="G141" s="25" t="s">
        <v>269</v>
      </c>
      <c r="H141" s="25" t="s">
        <v>21</v>
      </c>
      <c r="I141" s="25" t="s">
        <v>156</v>
      </c>
      <c r="J141" s="25" t="s">
        <v>363</v>
      </c>
      <c r="K141" s="25">
        <v>763393995</v>
      </c>
      <c r="L141" s="25" t="s">
        <v>101</v>
      </c>
      <c r="M141" s="25" t="s">
        <v>50</v>
      </c>
      <c r="N141" s="25" t="s">
        <v>26</v>
      </c>
      <c r="O141" s="25" t="s">
        <v>27</v>
      </c>
    </row>
    <row r="142" spans="1:15">
      <c r="A142" s="27">
        <v>10139</v>
      </c>
      <c r="B142" s="25" t="s">
        <v>366</v>
      </c>
      <c r="C142" s="25" t="s">
        <v>367</v>
      </c>
      <c r="D142" s="25" t="s">
        <v>368</v>
      </c>
      <c r="E142" s="25">
        <v>127791</v>
      </c>
      <c r="F142" s="25" t="s">
        <v>40</v>
      </c>
      <c r="G142" s="25" t="s">
        <v>369</v>
      </c>
      <c r="H142" s="25" t="s">
        <v>21</v>
      </c>
      <c r="I142" s="25" t="s">
        <v>156</v>
      </c>
      <c r="J142" s="25" t="s">
        <v>370</v>
      </c>
      <c r="K142" s="25">
        <v>2222222222</v>
      </c>
      <c r="L142" s="25" t="s">
        <v>371</v>
      </c>
      <c r="M142" s="25" t="s">
        <v>25</v>
      </c>
      <c r="N142" s="25" t="s">
        <v>36</v>
      </c>
      <c r="O142" s="25" t="s">
        <v>372</v>
      </c>
    </row>
    <row r="143" spans="1:15">
      <c r="A143" s="27">
        <v>10140</v>
      </c>
      <c r="B143" s="25" t="s">
        <v>147</v>
      </c>
      <c r="C143" s="25" t="s">
        <v>148</v>
      </c>
      <c r="D143" s="25" t="s">
        <v>89</v>
      </c>
      <c r="E143" s="25">
        <v>360407</v>
      </c>
      <c r="F143" s="25" t="s">
        <v>40</v>
      </c>
      <c r="G143" s="25" t="s">
        <v>149</v>
      </c>
      <c r="H143" s="25" t="s">
        <v>21</v>
      </c>
      <c r="I143" s="25" t="s">
        <v>22</v>
      </c>
      <c r="J143" s="25" t="s">
        <v>23</v>
      </c>
      <c r="K143" s="25">
        <v>753208888</v>
      </c>
      <c r="L143" s="25" t="s">
        <v>150</v>
      </c>
      <c r="M143" s="25" t="s">
        <v>43</v>
      </c>
      <c r="N143" s="25" t="s">
        <v>36</v>
      </c>
      <c r="O143" s="25" t="s">
        <v>27</v>
      </c>
    </row>
    <row r="144" spans="1:15">
      <c r="A144" s="27">
        <v>10141</v>
      </c>
      <c r="B144" s="25" t="s">
        <v>373</v>
      </c>
      <c r="C144" s="25" t="s">
        <v>367</v>
      </c>
      <c r="D144" s="25" t="s">
        <v>368</v>
      </c>
      <c r="E144" s="25">
        <v>127791</v>
      </c>
      <c r="F144" s="25" t="s">
        <v>40</v>
      </c>
      <c r="G144" s="25" t="s">
        <v>369</v>
      </c>
      <c r="H144" s="25" t="s">
        <v>21</v>
      </c>
      <c r="I144" s="25" t="s">
        <v>156</v>
      </c>
      <c r="J144" s="25" t="s">
        <v>370</v>
      </c>
      <c r="K144" s="25">
        <v>2222222222</v>
      </c>
      <c r="L144" s="25" t="s">
        <v>371</v>
      </c>
      <c r="M144" s="25" t="s">
        <v>25</v>
      </c>
      <c r="N144" s="25" t="s">
        <v>36</v>
      </c>
      <c r="O144" s="25" t="s">
        <v>372</v>
      </c>
    </row>
    <row r="145" spans="1:15">
      <c r="A145" s="27">
        <v>10142</v>
      </c>
      <c r="B145" s="25" t="s">
        <v>366</v>
      </c>
      <c r="C145" s="25" t="s">
        <v>367</v>
      </c>
      <c r="D145" s="25" t="s">
        <v>368</v>
      </c>
      <c r="E145" s="25">
        <v>127791</v>
      </c>
      <c r="F145" s="25" t="s">
        <v>40</v>
      </c>
      <c r="G145" s="25" t="s">
        <v>369</v>
      </c>
      <c r="H145" s="25" t="s">
        <v>21</v>
      </c>
      <c r="I145" s="25" t="s">
        <v>156</v>
      </c>
      <c r="J145" s="25" t="s">
        <v>370</v>
      </c>
      <c r="K145" s="25">
        <v>2222222222</v>
      </c>
      <c r="L145" s="25" t="s">
        <v>371</v>
      </c>
      <c r="M145" s="25" t="s">
        <v>25</v>
      </c>
      <c r="N145" s="25" t="s">
        <v>36</v>
      </c>
      <c r="O145" s="25" t="s">
        <v>372</v>
      </c>
    </row>
    <row r="146" spans="1:15">
      <c r="A146" s="27">
        <v>10143</v>
      </c>
      <c r="B146" s="25" t="s">
        <v>366</v>
      </c>
      <c r="C146" s="25" t="s">
        <v>367</v>
      </c>
      <c r="D146" s="25" t="s">
        <v>368</v>
      </c>
      <c r="E146" s="25">
        <v>127791</v>
      </c>
      <c r="F146" s="25" t="s">
        <v>40</v>
      </c>
      <c r="G146" s="25" t="s">
        <v>369</v>
      </c>
      <c r="H146" s="25" t="s">
        <v>21</v>
      </c>
      <c r="I146" s="25" t="s">
        <v>156</v>
      </c>
      <c r="J146" s="25" t="s">
        <v>370</v>
      </c>
      <c r="K146" s="25">
        <v>2222222222</v>
      </c>
      <c r="L146" s="25" t="s">
        <v>371</v>
      </c>
      <c r="M146" s="25" t="s">
        <v>25</v>
      </c>
      <c r="N146" s="25" t="s">
        <v>36</v>
      </c>
      <c r="O146" s="25" t="s">
        <v>372</v>
      </c>
    </row>
    <row r="147" spans="1:15">
      <c r="A147" s="27">
        <v>10144</v>
      </c>
      <c r="B147" s="25" t="s">
        <v>366</v>
      </c>
      <c r="C147" s="25" t="s">
        <v>367</v>
      </c>
      <c r="D147" s="25" t="s">
        <v>368</v>
      </c>
      <c r="E147" s="25">
        <v>127791</v>
      </c>
      <c r="F147" s="25" t="s">
        <v>40</v>
      </c>
      <c r="G147" s="25" t="s">
        <v>369</v>
      </c>
      <c r="H147" s="25" t="s">
        <v>21</v>
      </c>
      <c r="I147" s="25" t="s">
        <v>156</v>
      </c>
      <c r="J147" s="25" t="s">
        <v>370</v>
      </c>
      <c r="K147" s="25">
        <v>2222222222</v>
      </c>
      <c r="L147" s="25" t="s">
        <v>371</v>
      </c>
      <c r="M147" s="25" t="s">
        <v>25</v>
      </c>
      <c r="N147" s="25" t="s">
        <v>36</v>
      </c>
      <c r="O147" s="25" t="s">
        <v>372</v>
      </c>
    </row>
    <row r="148" spans="1:15">
      <c r="A148" s="27">
        <v>10145</v>
      </c>
      <c r="B148" s="25" t="s">
        <v>16</v>
      </c>
      <c r="C148" s="25" t="s">
        <v>374</v>
      </c>
      <c r="D148" s="25" t="s">
        <v>18</v>
      </c>
      <c r="E148" s="25">
        <v>876105</v>
      </c>
      <c r="F148" s="25" t="s">
        <v>19</v>
      </c>
      <c r="G148" s="25" t="s">
        <v>20</v>
      </c>
      <c r="H148" s="25" t="s">
        <v>21</v>
      </c>
      <c r="I148" s="25" t="s">
        <v>22</v>
      </c>
      <c r="J148" s="25" t="s">
        <v>23</v>
      </c>
      <c r="K148" s="25">
        <v>756186003</v>
      </c>
      <c r="L148" s="25" t="s">
        <v>24</v>
      </c>
      <c r="M148" s="25" t="s">
        <v>25</v>
      </c>
      <c r="N148" s="25" t="s">
        <v>26</v>
      </c>
      <c r="O148" s="25" t="s">
        <v>27</v>
      </c>
    </row>
    <row r="149" spans="1:15">
      <c r="A149" s="28"/>
    </row>
    <row r="150" spans="1:15">
      <c r="A150" s="28"/>
    </row>
    <row r="151" spans="1:15">
      <c r="A151" s="28"/>
    </row>
    <row r="152" spans="1:15">
      <c r="A152" s="28"/>
    </row>
    <row r="153" spans="1:15">
      <c r="A153" s="28"/>
    </row>
    <row r="154" spans="1:15">
      <c r="A154" s="28"/>
    </row>
    <row r="155" spans="1:15">
      <c r="A155" s="28"/>
    </row>
    <row r="156" spans="1:15">
      <c r="A156" s="28"/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13DC-C7FB-420D-807C-24ED63466AD9}">
  <dimension ref="A1:AA1000"/>
  <sheetViews>
    <sheetView workbookViewId="0">
      <selection activeCell="E10" sqref="E10"/>
    </sheetView>
  </sheetViews>
  <sheetFormatPr defaultRowHeight="15"/>
  <cols>
    <col min="1" max="1" width="9.140625" style="2"/>
    <col min="2" max="2" width="27.42578125" style="2" customWidth="1"/>
    <col min="3" max="3" width="45.140625" style="2" customWidth="1"/>
    <col min="4" max="4" width="4" style="2" customWidth="1"/>
    <col min="5" max="5" width="4.140625" style="2" customWidth="1"/>
    <col min="6" max="6" width="6.85546875" style="2" customWidth="1"/>
    <col min="7" max="7" width="9.140625" style="2"/>
    <col min="8" max="8" width="13" style="2" customWidth="1"/>
    <col min="9" max="9" width="15.5703125" style="2" customWidth="1"/>
    <col min="10" max="11" width="9.140625" style="2"/>
    <col min="12" max="12" width="28.5703125" style="2" customWidth="1"/>
    <col min="13" max="13" width="9.5703125" style="2" customWidth="1"/>
    <col min="14" max="16384" width="9.140625" style="2"/>
  </cols>
  <sheetData>
    <row r="1" spans="1:27" ht="36.75">
      <c r="A1" s="62" t="s">
        <v>375</v>
      </c>
      <c r="B1" s="63"/>
      <c r="C1" s="63"/>
      <c r="D1" s="63"/>
      <c r="E1" s="63"/>
      <c r="F1" s="64"/>
      <c r="G1" s="51" t="s">
        <v>376</v>
      </c>
      <c r="H1" s="52"/>
      <c r="I1" s="52"/>
      <c r="J1" s="52"/>
      <c r="K1" s="52"/>
      <c r="L1" s="52"/>
      <c r="M1" s="52"/>
      <c r="N1" s="5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6" customFormat="1" ht="24.75" customHeigh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6" customFormat="1" ht="24.75" customHeight="1">
      <c r="A3" s="3"/>
      <c r="B3" s="10" t="s">
        <v>1</v>
      </c>
      <c r="C3" s="24">
        <v>10146</v>
      </c>
      <c r="D3" s="5" t="str">
        <f>IF(ISBLANK(C3),"","✅")</f>
        <v>✅</v>
      </c>
      <c r="E3" s="7" t="str">
        <f>IF(D3="","⭕","")</f>
        <v/>
      </c>
      <c r="F3" s="5"/>
      <c r="G3" s="53" t="s">
        <v>377</v>
      </c>
      <c r="H3" s="53"/>
      <c r="I3" s="53"/>
      <c r="J3" s="5"/>
      <c r="K3" s="54" t="s">
        <v>378</v>
      </c>
      <c r="L3" s="54"/>
      <c r="M3" s="5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6" customFormat="1" ht="24.75" customHeight="1">
      <c r="A4" s="3"/>
      <c r="B4" s="55"/>
      <c r="C4" s="56"/>
      <c r="D4" s="5"/>
      <c r="E4" s="7"/>
      <c r="F4" s="5"/>
      <c r="G4" s="57" t="s">
        <v>19</v>
      </c>
      <c r="H4" s="57"/>
      <c r="I4" s="20">
        <f>COUNTIF(MASTERDATA[],G4)</f>
        <v>60</v>
      </c>
      <c r="J4" s="5"/>
      <c r="K4" s="57" t="s">
        <v>23</v>
      </c>
      <c r="L4" s="57"/>
      <c r="M4" s="20">
        <f>COUNTIF(MASTERDATA[],K4)</f>
        <v>136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6" customFormat="1" ht="24.75" customHeight="1">
      <c r="A5" s="11"/>
      <c r="B5" s="26" t="s">
        <v>379</v>
      </c>
      <c r="C5" s="29" t="s">
        <v>366</v>
      </c>
      <c r="D5" s="5" t="str">
        <f t="shared" ref="D5:D18" si="0">IF(ISBLANK(C5),"","✅")</f>
        <v>✅</v>
      </c>
      <c r="E5" s="7" t="str">
        <f t="shared" ref="E5:E18" si="1">IF(D5="","⭕","")</f>
        <v/>
      </c>
      <c r="F5" s="9" t="b">
        <v>0</v>
      </c>
      <c r="G5" s="57" t="s">
        <v>31</v>
      </c>
      <c r="H5" s="57"/>
      <c r="I5" s="20">
        <f>COUNTIF(MASTERDATA[],G5)</f>
        <v>51</v>
      </c>
      <c r="J5" s="5"/>
      <c r="K5" s="57" t="s">
        <v>363</v>
      </c>
      <c r="L5" s="57"/>
      <c r="M5" s="20">
        <f>COUNTIF(MASTERDATA[],"HINDU")</f>
        <v>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6" customFormat="1" ht="24.75" customHeight="1">
      <c r="A6" s="3"/>
      <c r="B6" s="26" t="s">
        <v>3</v>
      </c>
      <c r="C6" s="29" t="s">
        <v>367</v>
      </c>
      <c r="D6" s="5" t="str">
        <f t="shared" si="0"/>
        <v>✅</v>
      </c>
      <c r="E6" s="7" t="str">
        <f t="shared" si="1"/>
        <v/>
      </c>
      <c r="F6" s="5"/>
      <c r="G6" s="57" t="s">
        <v>47</v>
      </c>
      <c r="H6" s="57"/>
      <c r="I6" s="20">
        <f>COUNTIF(MASTERDATA[],G6)</f>
        <v>14</v>
      </c>
      <c r="J6" s="5"/>
      <c r="K6" s="57" t="s">
        <v>360</v>
      </c>
      <c r="L6" s="57"/>
      <c r="M6" s="20">
        <f>COUNTIF(MASTERDATA[],K6)</f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6" customFormat="1" ht="24.75" customHeight="1">
      <c r="A7" s="3"/>
      <c r="B7" s="26" t="s">
        <v>4</v>
      </c>
      <c r="C7" s="29" t="s">
        <v>368</v>
      </c>
      <c r="D7" s="5" t="str">
        <f t="shared" si="0"/>
        <v>✅</v>
      </c>
      <c r="E7" s="7" t="str">
        <f t="shared" si="1"/>
        <v/>
      </c>
      <c r="F7" s="5"/>
      <c r="G7" s="57" t="s">
        <v>40</v>
      </c>
      <c r="H7" s="57"/>
      <c r="I7" s="20">
        <f>COUNTIF(MASTERDATA[],G7)</f>
        <v>20</v>
      </c>
      <c r="J7" s="5"/>
      <c r="K7" s="57" t="s">
        <v>370</v>
      </c>
      <c r="L7" s="57"/>
      <c r="M7" s="20">
        <f>COUNTIF(MASTERDATA[],K7)</f>
        <v>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6" customFormat="1" ht="24.75" customHeight="1">
      <c r="A8" s="11"/>
      <c r="B8" s="26" t="s">
        <v>5</v>
      </c>
      <c r="C8" s="29">
        <v>127791</v>
      </c>
      <c r="D8" s="5" t="str">
        <f t="shared" si="0"/>
        <v>✅</v>
      </c>
      <c r="E8" s="7" t="str">
        <f t="shared" si="1"/>
        <v/>
      </c>
      <c r="F8" s="9" t="b">
        <v>0</v>
      </c>
      <c r="G8" s="59" t="s">
        <v>380</v>
      </c>
      <c r="H8" s="59"/>
      <c r="I8" s="21">
        <f>SUM(I4:I7)</f>
        <v>145</v>
      </c>
      <c r="J8" s="5"/>
      <c r="K8" s="57" t="s">
        <v>357</v>
      </c>
      <c r="L8" s="57"/>
      <c r="M8" s="20">
        <f>COUNTIF(MASTERDATA[],K8)</f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s="6" customFormat="1" ht="24.75" customHeight="1">
      <c r="A9" s="3"/>
      <c r="B9" s="26" t="s">
        <v>6</v>
      </c>
      <c r="C9" s="29" t="s">
        <v>40</v>
      </c>
      <c r="D9" s="5" t="str">
        <f t="shared" si="0"/>
        <v>✅</v>
      </c>
      <c r="E9" s="7" t="str">
        <f t="shared" si="1"/>
        <v/>
      </c>
      <c r="F9" s="5"/>
      <c r="G9" s="5"/>
      <c r="H9" s="5"/>
      <c r="I9" s="5"/>
      <c r="J9" s="5"/>
      <c r="K9" s="59" t="s">
        <v>380</v>
      </c>
      <c r="L9" s="59"/>
      <c r="M9" s="21">
        <f>SUM(M4:M8)</f>
        <v>145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s="6" customFormat="1" ht="24.75" customHeight="1">
      <c r="A10" s="3"/>
      <c r="B10" s="26" t="s">
        <v>7</v>
      </c>
      <c r="C10" s="29" t="s">
        <v>369</v>
      </c>
      <c r="D10" s="5" t="str">
        <f t="shared" si="0"/>
        <v>✅</v>
      </c>
      <c r="E10" s="7" t="str">
        <f t="shared" si="1"/>
        <v/>
      </c>
      <c r="F10" s="5"/>
      <c r="G10" s="60" t="s">
        <v>381</v>
      </c>
      <c r="H10" s="60"/>
      <c r="I10" s="6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6" customFormat="1" ht="24.75" customHeight="1">
      <c r="A11" s="3"/>
      <c r="B11" s="26" t="s">
        <v>8</v>
      </c>
      <c r="C11" s="29" t="s">
        <v>21</v>
      </c>
      <c r="D11" s="5" t="str">
        <f t="shared" si="0"/>
        <v>✅</v>
      </c>
      <c r="E11" s="7" t="str">
        <f t="shared" si="1"/>
        <v/>
      </c>
      <c r="F11" s="5"/>
      <c r="G11" s="57" t="s">
        <v>33</v>
      </c>
      <c r="H11" s="57"/>
      <c r="I11" s="20">
        <f>COUNTIF(MASTERDATA[],G11)</f>
        <v>47</v>
      </c>
      <c r="J11" s="5"/>
      <c r="K11" s="61" t="s">
        <v>382</v>
      </c>
      <c r="L11" s="61"/>
      <c r="M11" s="61"/>
      <c r="N11" s="2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s="6" customFormat="1" ht="24.75" customHeight="1">
      <c r="A12" s="3"/>
      <c r="B12" s="26" t="s">
        <v>9</v>
      </c>
      <c r="C12" s="29" t="s">
        <v>156</v>
      </c>
      <c r="D12" s="5" t="str">
        <f t="shared" si="0"/>
        <v>✅</v>
      </c>
      <c r="E12" s="7" t="str">
        <f t="shared" si="1"/>
        <v/>
      </c>
      <c r="F12" s="5"/>
      <c r="G12" s="57" t="s">
        <v>21</v>
      </c>
      <c r="H12" s="57"/>
      <c r="I12" s="20">
        <f>COUNTIF(MASTERDATA[],G12)</f>
        <v>98</v>
      </c>
      <c r="J12" s="5"/>
      <c r="K12" s="57" t="s">
        <v>43</v>
      </c>
      <c r="L12" s="57"/>
      <c r="M12" s="20">
        <f>COUNTIF(MASTERDATA[],K12)</f>
        <v>39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s="6" customFormat="1" ht="24.75" customHeight="1">
      <c r="A13" s="3"/>
      <c r="B13" s="26" t="s">
        <v>10</v>
      </c>
      <c r="C13" s="29" t="s">
        <v>370</v>
      </c>
      <c r="D13" s="5" t="str">
        <f t="shared" si="0"/>
        <v>✅</v>
      </c>
      <c r="E13" s="7" t="str">
        <f t="shared" si="1"/>
        <v/>
      </c>
      <c r="F13" s="5"/>
      <c r="G13" s="59" t="s">
        <v>380</v>
      </c>
      <c r="H13" s="59"/>
      <c r="I13" s="21">
        <f>SUM(I11:I12)</f>
        <v>145</v>
      </c>
      <c r="J13" s="5"/>
      <c r="K13" s="57" t="s">
        <v>25</v>
      </c>
      <c r="L13" s="57"/>
      <c r="M13" s="20">
        <f>COUNTIF(MASTERDATA[],K13)</f>
        <v>45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s="6" customFormat="1" ht="24.75" customHeight="1">
      <c r="A14" s="3"/>
      <c r="B14" s="26" t="s">
        <v>11</v>
      </c>
      <c r="C14" s="29">
        <v>2222222222</v>
      </c>
      <c r="D14" s="5" t="str">
        <f t="shared" si="0"/>
        <v>✅</v>
      </c>
      <c r="E14" s="7" t="str">
        <f t="shared" si="1"/>
        <v/>
      </c>
      <c r="F14" s="9" t="b">
        <v>0</v>
      </c>
      <c r="G14" s="5"/>
      <c r="H14" s="5"/>
      <c r="I14" s="5"/>
      <c r="J14" s="5"/>
      <c r="K14" s="57" t="s">
        <v>35</v>
      </c>
      <c r="L14" s="57"/>
      <c r="M14" s="20">
        <f>COUNTIF(MASTERDATA[],K14)</f>
        <v>18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6" customFormat="1" ht="24.75" customHeight="1">
      <c r="A15" s="3"/>
      <c r="B15" s="26" t="s">
        <v>12</v>
      </c>
      <c r="C15" s="29" t="s">
        <v>371</v>
      </c>
      <c r="D15" s="5" t="str">
        <f t="shared" si="0"/>
        <v>✅</v>
      </c>
      <c r="E15" s="7" t="str">
        <f t="shared" si="1"/>
        <v/>
      </c>
      <c r="F15" s="5"/>
      <c r="G15" s="58" t="s">
        <v>383</v>
      </c>
      <c r="H15" s="58"/>
      <c r="I15" s="58"/>
      <c r="J15" s="5"/>
      <c r="K15" s="57" t="s">
        <v>50</v>
      </c>
      <c r="L15" s="57"/>
      <c r="M15" s="20">
        <f>COUNTIF(MASTERDATA[],K15)</f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s="6" customFormat="1" ht="24.75" customHeight="1">
      <c r="A16" s="3"/>
      <c r="B16" s="26" t="s">
        <v>13</v>
      </c>
      <c r="C16" s="29" t="s">
        <v>25</v>
      </c>
      <c r="D16" s="5" t="str">
        <f t="shared" si="0"/>
        <v>✅</v>
      </c>
      <c r="E16" s="7" t="str">
        <f t="shared" si="1"/>
        <v/>
      </c>
      <c r="F16" s="5"/>
      <c r="G16" s="57" t="s">
        <v>22</v>
      </c>
      <c r="H16" s="57"/>
      <c r="I16" s="20">
        <f>COUNTIF(MASTERDATA[],G16)</f>
        <v>58</v>
      </c>
      <c r="J16" s="5"/>
      <c r="K16" s="59" t="s">
        <v>380</v>
      </c>
      <c r="L16" s="59"/>
      <c r="M16" s="21">
        <f>SUM(M12:M15)</f>
        <v>145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s="6" customFormat="1" ht="24.75" customHeight="1">
      <c r="A17" s="3"/>
      <c r="B17" s="26" t="s">
        <v>14</v>
      </c>
      <c r="C17" s="29" t="s">
        <v>36</v>
      </c>
      <c r="D17" s="5" t="str">
        <f t="shared" si="0"/>
        <v>✅</v>
      </c>
      <c r="E17" s="7" t="str">
        <f t="shared" si="1"/>
        <v/>
      </c>
      <c r="F17" s="5"/>
      <c r="G17" s="57" t="s">
        <v>156</v>
      </c>
      <c r="H17" s="57"/>
      <c r="I17" s="20">
        <f>COUNTIF(MASTERDATA[],G17)</f>
        <v>87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s="6" customFormat="1" ht="24.75" customHeight="1">
      <c r="A18" s="3"/>
      <c r="B18" s="26" t="s">
        <v>15</v>
      </c>
      <c r="C18" s="30" t="s">
        <v>372</v>
      </c>
      <c r="D18" s="5" t="str">
        <f t="shared" si="0"/>
        <v>✅</v>
      </c>
      <c r="E18" s="7" t="str">
        <f t="shared" si="1"/>
        <v/>
      </c>
      <c r="F18" s="5"/>
      <c r="G18" s="59" t="s">
        <v>380</v>
      </c>
      <c r="H18" s="59"/>
      <c r="I18" s="21">
        <f>SUM(I16:I17)</f>
        <v>145</v>
      </c>
      <c r="J18" s="5"/>
      <c r="K18" s="65" t="s">
        <v>384</v>
      </c>
      <c r="L18" s="65"/>
      <c r="M18" s="6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6" customFormat="1" ht="24.75" customHeight="1">
      <c r="B19" s="12"/>
      <c r="C19" s="13"/>
      <c r="D19" s="5"/>
      <c r="E19" s="5"/>
      <c r="F19" s="5"/>
      <c r="G19" s="5"/>
      <c r="H19" s="5"/>
      <c r="I19" s="8"/>
      <c r="J19" s="5"/>
      <c r="K19" s="57" t="s">
        <v>36</v>
      </c>
      <c r="L19" s="57"/>
      <c r="M19" s="20">
        <f>COUNTIF(MASTERDATA[],K19)</f>
        <v>92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s="6" customFormat="1" ht="24.75" customHeight="1">
      <c r="D20" s="5"/>
      <c r="E20" s="5"/>
      <c r="F20" s="5"/>
      <c r="G20" s="5"/>
      <c r="H20" s="5"/>
      <c r="I20" s="5"/>
      <c r="J20" s="5"/>
      <c r="K20" s="57" t="s">
        <v>26</v>
      </c>
      <c r="L20" s="57"/>
      <c r="M20" s="20">
        <f>COUNTIF(MASTERDATA[],K20)</f>
        <v>15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s="6" customFormat="1" ht="24.75" customHeight="1">
      <c r="D21" s="5"/>
      <c r="E21" s="5"/>
      <c r="F21" s="5"/>
      <c r="G21" s="5"/>
      <c r="H21" s="5"/>
      <c r="I21" s="5"/>
      <c r="J21" s="5"/>
      <c r="K21" s="57" t="s">
        <v>44</v>
      </c>
      <c r="L21" s="57"/>
      <c r="M21" s="20">
        <f>COUNTIF(MASTERDATA[],K21)</f>
        <v>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s="6" customFormat="1" ht="24.75" customHeight="1">
      <c r="D22" s="5"/>
      <c r="E22" s="5"/>
      <c r="F22" s="5"/>
      <c r="G22" s="5"/>
      <c r="H22" s="5"/>
      <c r="I22" s="5"/>
      <c r="J22" s="5"/>
      <c r="K22" s="57" t="s">
        <v>51</v>
      </c>
      <c r="L22" s="57"/>
      <c r="M22" s="20">
        <f>COUNTIF(MASTERDATA[],K22)</f>
        <v>32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s="6" customFormat="1" ht="24.75" customHeight="1">
      <c r="D23" s="5"/>
      <c r="E23" s="5"/>
      <c r="F23" s="5"/>
      <c r="G23" s="5"/>
      <c r="H23" s="5"/>
      <c r="I23" s="5"/>
      <c r="J23" s="5"/>
      <c r="K23" s="59" t="s">
        <v>380</v>
      </c>
      <c r="L23" s="59"/>
      <c r="M23" s="21">
        <f>SUM(M19:M22)</f>
        <v>145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s="6" customFormat="1" ht="24.75" customHeight="1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s="6" customFormat="1" ht="24.75" customHeight="1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s="6" customFormat="1" ht="24.75" customHeight="1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.75">
      <c r="A149" s="2">
        <v>10126</v>
      </c>
      <c r="B149" s="14" t="s">
        <v>385</v>
      </c>
      <c r="C149" s="15" t="s">
        <v>386</v>
      </c>
      <c r="D149" s="16" t="s">
        <v>387</v>
      </c>
      <c r="E149" s="14">
        <v>333333</v>
      </c>
      <c r="F149" s="15" t="s">
        <v>19</v>
      </c>
      <c r="G149" s="23" t="s">
        <v>387</v>
      </c>
      <c r="H149" s="17" t="s">
        <v>33</v>
      </c>
      <c r="I149" s="17" t="s">
        <v>156</v>
      </c>
      <c r="J149" s="17" t="s">
        <v>363</v>
      </c>
      <c r="K149" s="16">
        <v>6666666666</v>
      </c>
      <c r="L149" s="18">
        <v>40461</v>
      </c>
      <c r="M149" s="14" t="s">
        <v>35</v>
      </c>
      <c r="N149" s="14" t="s">
        <v>36</v>
      </c>
      <c r="O149" s="19">
        <v>45658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6">
    <mergeCell ref="K23:L23"/>
    <mergeCell ref="A1:F1"/>
    <mergeCell ref="G16:H16"/>
    <mergeCell ref="K16:L16"/>
    <mergeCell ref="G17:H17"/>
    <mergeCell ref="G18:H18"/>
    <mergeCell ref="K18:M18"/>
    <mergeCell ref="K19:L19"/>
    <mergeCell ref="K20:L20"/>
    <mergeCell ref="K21:L21"/>
    <mergeCell ref="K22:L22"/>
    <mergeCell ref="G12:H12"/>
    <mergeCell ref="K12:L12"/>
    <mergeCell ref="G13:H13"/>
    <mergeCell ref="K13:L13"/>
    <mergeCell ref="K14:L14"/>
    <mergeCell ref="G15:I15"/>
    <mergeCell ref="K15:L15"/>
    <mergeCell ref="G8:H8"/>
    <mergeCell ref="K8:L8"/>
    <mergeCell ref="K9:L9"/>
    <mergeCell ref="G10:I10"/>
    <mergeCell ref="G11:H11"/>
    <mergeCell ref="K11:M11"/>
    <mergeCell ref="G5:H5"/>
    <mergeCell ref="K5:L5"/>
    <mergeCell ref="G6:H6"/>
    <mergeCell ref="K6:L6"/>
    <mergeCell ref="G7:H7"/>
    <mergeCell ref="K7:L7"/>
    <mergeCell ref="G1:N1"/>
    <mergeCell ref="G3:I3"/>
    <mergeCell ref="K3:M3"/>
    <mergeCell ref="B4:C4"/>
    <mergeCell ref="G4:H4"/>
    <mergeCell ref="K4:L4"/>
  </mergeCells>
  <dataValidations count="13">
    <dataValidation type="list" allowBlank="1" showInputMessage="1" showErrorMessage="1" error="Please Select Province From Dropdown List" promptTitle="select" prompt="select from dropdown list" sqref="F149" xr:uid="{A8AB9D71-9BB4-4852-8C84-198A1DDA0DB6}">
      <formula1>"NORTH, SOUTH, EAST, WEST"</formula1>
    </dataValidation>
    <dataValidation type="list" allowBlank="1" showInputMessage="1" showErrorMessage="1" error="Please select civil status from dropdown list." prompt="select dropdown list" sqref="H149" xr:uid="{5EF62EA4-2A22-4966-B697-20AB823806AF}">
      <formula1>"SINGLE, MARRIED"</formula1>
    </dataValidation>
    <dataValidation type="list" allowBlank="1" showInputMessage="1" showErrorMessage="1" error="Please select gender from dropdown list." prompt="select dropdown list" sqref="I149" xr:uid="{3A65F52E-5B38-4026-A0FB-E56BE2C174BC}">
      <formula1>"MALE, FEMALE"</formula1>
    </dataValidation>
    <dataValidation type="list" allowBlank="1" showInputMessage="1" showErrorMessage="1" error="Please select religion from dropdown list. " prompt="select dropdown list" sqref="J149" xr:uid="{509987DA-A378-402B-B2AE-E863EAD9E80E}">
      <formula1>"ISLAM, BUDDHIST, HINDU, CHRISTIAN, OTHER"</formula1>
    </dataValidation>
    <dataValidation type="list" allowBlank="1" showInputMessage="1" showErrorMessage="1" error="Please select course name from dropdown list. " prompt="select dropdown list" sqref="M149" xr:uid="{435CDADA-3CFC-47C4-AFC2-B40950761B2A}">
      <formula1>"MARKETING MANAGEMENT, HUMAN RESOURCE MANAGEMENT, FINANCE MANAGEMENT, IT"</formula1>
    </dataValidation>
    <dataValidation type="list" allowBlank="1" showInputMessage="1" showErrorMessage="1" error="Please select language from dropdown list. " prompt="select dropdown list" sqref="N149" xr:uid="{8665C053-E52C-4C4B-A99C-8BA97A4EA766}">
      <formula1>"TAMIL, ENGLISH, SINHALA, HINDI"</formula1>
    </dataValidation>
    <dataValidation type="custom" allowBlank="1" showInputMessage="1" showErrorMessage="1" error="Please enter five digit roll number." prompt="enter five digit number" sqref="C3" xr:uid="{A2AEA737-9B72-45FC-99C6-ECB5AD5E73B3}">
      <formula1>AND(ISNUMBER(C3),LEN(C3)=5)</formula1>
    </dataValidation>
    <dataValidation type="custom" allowBlank="1" showInputMessage="1" showErrorMessage="1" error="Please enter text only." sqref="B149" xr:uid="{D85A8DAE-B34F-4D3A-9561-7DB5D2EB7E47}">
      <formula1>AND(EXACT(UPPER(B149),B149),ISTEXT(B149))</formula1>
    </dataValidation>
    <dataValidation allowBlank="1" showInputMessage="1" showErrorMessage="1" sqref="D149" xr:uid="{E07DA52B-73E3-4E0B-8889-E632704DC8D3}"/>
    <dataValidation type="custom" allowBlank="1" showInputMessage="1" showErrorMessage="1" error="Please enter 6 digit zip code." sqref="E149" xr:uid="{175558F8-2D8E-479A-848E-FA503D7F8D81}">
      <formula1>AND(ISNUMBER(E149),LEN(E149)=6)</formula1>
    </dataValidation>
    <dataValidation type="custom" allowBlank="1" showInputMessage="1" showErrorMessage="1" error="Please enter 10 digit phone number." sqref="K149" xr:uid="{7198AC2A-1675-42C5-95BE-2765446293BA}">
      <formula1>AND(ISNUMBER(K149),LEN(K149)=10)</formula1>
    </dataValidation>
    <dataValidation type="date" allowBlank="1" showInputMessage="1" showErrorMessage="1" error="Please Enter Valid Date of Birth." sqref="L149" xr:uid="{A4BB0E25-1A10-41F7-92BE-829DD8E4B5EE}">
      <formula1>32874</formula1>
      <formula2>45292</formula2>
    </dataValidation>
    <dataValidation type="date" allowBlank="1" showInputMessage="1" showErrorMessage="1" error="Please Enter a Valid Registration Date. " sqref="O149" xr:uid="{9C83E8CC-FD8B-4A7C-9365-ACAC561C600C}">
      <formula1>44927</formula1>
      <formula2>45658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2220-B5A4-4B67-9D6D-1C9BD0C9DE00}">
  <sheetPr>
    <pageSetUpPr fitToPage="1"/>
  </sheetPr>
  <dimension ref="A1:AG119"/>
  <sheetViews>
    <sheetView workbookViewId="0">
      <selection activeCell="D9" sqref="D9"/>
    </sheetView>
  </sheetViews>
  <sheetFormatPr defaultRowHeight="15"/>
  <cols>
    <col min="1" max="3" width="9.140625" style="2"/>
    <col min="4" max="4" width="19.28515625" customWidth="1"/>
    <col min="9" max="9" width="38.42578125" customWidth="1"/>
    <col min="10" max="33" width="9.140625" style="2"/>
  </cols>
  <sheetData>
    <row r="1" spans="1:33">
      <c r="D1" s="69"/>
      <c r="E1" s="72" t="s">
        <v>388</v>
      </c>
      <c r="F1" s="73"/>
      <c r="G1" s="73"/>
      <c r="H1" s="73"/>
      <c r="I1" s="74"/>
      <c r="J1" s="35"/>
    </row>
    <row r="2" spans="1:33">
      <c r="D2" s="70"/>
      <c r="E2" s="75"/>
      <c r="F2" s="76"/>
      <c r="G2" s="76"/>
      <c r="H2" s="76"/>
      <c r="I2" s="77"/>
      <c r="J2" s="35"/>
    </row>
    <row r="3" spans="1:33" ht="18.75">
      <c r="D3" s="70"/>
      <c r="E3" s="78" t="s">
        <v>389</v>
      </c>
      <c r="F3" s="79"/>
      <c r="G3" s="79"/>
      <c r="H3" s="79"/>
      <c r="I3" s="80"/>
      <c r="J3" s="35"/>
    </row>
    <row r="4" spans="1:33">
      <c r="D4" s="70"/>
      <c r="E4" s="81" t="s">
        <v>390</v>
      </c>
      <c r="F4" s="82"/>
      <c r="G4" s="82"/>
      <c r="H4" s="82"/>
      <c r="I4" s="83"/>
      <c r="J4" s="35"/>
    </row>
    <row r="5" spans="1:33">
      <c r="D5" s="71"/>
      <c r="E5" s="84"/>
      <c r="F5" s="85"/>
      <c r="G5" s="85"/>
      <c r="H5" s="85"/>
      <c r="I5" s="86"/>
      <c r="J5" s="35"/>
    </row>
    <row r="6" spans="1:33" ht="29.25" customHeight="1">
      <c r="D6" s="87" t="s">
        <v>391</v>
      </c>
      <c r="E6" s="88"/>
      <c r="F6" s="88"/>
      <c r="G6" s="88"/>
      <c r="H6" s="88"/>
      <c r="I6" s="89"/>
    </row>
    <row r="7" spans="1:33" s="25" customFormat="1" ht="20.25" customHeight="1">
      <c r="A7" s="36"/>
      <c r="B7" s="36"/>
      <c r="C7" s="36"/>
      <c r="D7" s="90" t="s">
        <v>392</v>
      </c>
      <c r="E7" s="91"/>
      <c r="F7" s="91"/>
      <c r="G7" s="91"/>
      <c r="H7" s="91"/>
      <c r="I7" s="9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s="25" customFormat="1" ht="20.25" customHeight="1">
      <c r="A8" s="36"/>
      <c r="B8" s="36"/>
      <c r="C8" s="36"/>
      <c r="D8" s="32" t="s">
        <v>1</v>
      </c>
      <c r="E8" s="93">
        <v>10144</v>
      </c>
      <c r="F8" s="94"/>
      <c r="G8" s="94"/>
      <c r="H8" s="94"/>
      <c r="I8" s="9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s="25" customFormat="1" ht="20.25" customHeight="1">
      <c r="A9" s="36"/>
      <c r="B9" s="36"/>
      <c r="C9" s="36"/>
      <c r="D9" s="33" t="s">
        <v>379</v>
      </c>
      <c r="E9" s="66" t="str">
        <f>IFERROR(VLOOKUP($E$8,MASTERDATA[],2,FALSE),"")</f>
        <v>ANNA HARRIS</v>
      </c>
      <c r="F9" s="67"/>
      <c r="G9" s="67"/>
      <c r="H9" s="67"/>
      <c r="I9" s="68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spans="1:33" s="25" customFormat="1" ht="20.25" customHeight="1">
      <c r="A10" s="36"/>
      <c r="B10" s="36"/>
      <c r="C10" s="36"/>
      <c r="D10" s="33" t="s">
        <v>3</v>
      </c>
      <c r="E10" s="66" t="str">
        <f>IFERROR(VLOOKUP($E$8,MASTERDATA[],3,FALSE),"")</f>
        <v>3541 GOLD CRICK CT</v>
      </c>
      <c r="F10" s="67"/>
      <c r="G10" s="67"/>
      <c r="H10" s="67"/>
      <c r="I10" s="68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 s="25" customFormat="1" ht="20.25" customHeight="1">
      <c r="A11" s="36"/>
      <c r="B11" s="36"/>
      <c r="C11" s="36"/>
      <c r="D11" s="33" t="s">
        <v>4</v>
      </c>
      <c r="E11" s="66" t="str">
        <f>IFERROR(VLOOKUP($E$8,MASTERDATA[],4,FALSE),"")</f>
        <v>Brandysoap</v>
      </c>
      <c r="F11" s="67"/>
      <c r="G11" s="67"/>
      <c r="H11" s="67"/>
      <c r="I11" s="68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s="25" customFormat="1" ht="20.25" customHeight="1">
      <c r="A12" s="36"/>
      <c r="B12" s="36"/>
      <c r="C12" s="36"/>
      <c r="D12" s="33" t="s">
        <v>5</v>
      </c>
      <c r="E12" s="66">
        <f>IFERROR(VLOOKUP($E$8,MASTERDATA[],5,FALSE),"")</f>
        <v>127791</v>
      </c>
      <c r="F12" s="67"/>
      <c r="G12" s="67"/>
      <c r="H12" s="67"/>
      <c r="I12" s="68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s="25" customFormat="1" ht="20.25" customHeight="1">
      <c r="A13" s="36"/>
      <c r="B13" s="36"/>
      <c r="C13" s="36"/>
      <c r="D13" s="33" t="s">
        <v>6</v>
      </c>
      <c r="E13" s="66" t="str">
        <f>IFERROR(VLOOKUP($E$8,MASTERDATA[],6,FALSE),"")</f>
        <v>SOUTH</v>
      </c>
      <c r="F13" s="67"/>
      <c r="G13" s="67"/>
      <c r="H13" s="67"/>
      <c r="I13" s="68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s="25" customFormat="1" ht="20.25" customHeight="1">
      <c r="A14" s="36"/>
      <c r="B14" s="36"/>
      <c r="C14" s="36"/>
      <c r="D14" s="33" t="s">
        <v>7</v>
      </c>
      <c r="E14" s="66" t="str">
        <f>IFERROR(VLOOKUP($E$8,MASTERDATA[],7,FALSE),"")</f>
        <v>BLAH@GMAIL.COM</v>
      </c>
      <c r="F14" s="67"/>
      <c r="G14" s="67"/>
      <c r="H14" s="67"/>
      <c r="I14" s="68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s="25" customFormat="1" ht="20.25" customHeight="1">
      <c r="A15" s="36"/>
      <c r="B15" s="36"/>
      <c r="C15" s="36"/>
      <c r="D15" s="33" t="s">
        <v>8</v>
      </c>
      <c r="E15" s="66" t="str">
        <f>IFERROR(VLOOKUP($E$8,MASTERDATA[],8,FALSE),"")</f>
        <v>SINGLE</v>
      </c>
      <c r="F15" s="67"/>
      <c r="G15" s="67"/>
      <c r="H15" s="67"/>
      <c r="I15" s="68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 s="25" customFormat="1" ht="20.25" customHeight="1">
      <c r="A16" s="36"/>
      <c r="B16" s="36"/>
      <c r="C16" s="36"/>
      <c r="D16" s="33" t="s">
        <v>9</v>
      </c>
      <c r="E16" s="66" t="str">
        <f>IFERROR(VLOOKUP($E$8,MASTERDATA[],9,FALSE),"")</f>
        <v>FEMALE</v>
      </c>
      <c r="F16" s="67"/>
      <c r="G16" s="67"/>
      <c r="H16" s="67"/>
      <c r="I16" s="68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s="25" customFormat="1" ht="20.25" customHeight="1">
      <c r="A17" s="36"/>
      <c r="B17" s="36"/>
      <c r="C17" s="36"/>
      <c r="D17" s="33" t="s">
        <v>10</v>
      </c>
      <c r="E17" s="66" t="str">
        <f>IFERROR(VLOOKUP($E$8,MASTERDATA[],10,FALSE),"")</f>
        <v>CHRISTIAN</v>
      </c>
      <c r="F17" s="67"/>
      <c r="G17" s="67"/>
      <c r="H17" s="67"/>
      <c r="I17" s="68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s="25" customFormat="1" ht="20.25" customHeight="1">
      <c r="A18" s="36"/>
      <c r="B18" s="36"/>
      <c r="C18" s="36"/>
      <c r="D18" s="33" t="s">
        <v>11</v>
      </c>
      <c r="E18" s="66">
        <f>IFERROR(VLOOKUP($E$8,MASTERDATA[],11,FALSE),"")</f>
        <v>2222222222</v>
      </c>
      <c r="F18" s="67"/>
      <c r="G18" s="67"/>
      <c r="H18" s="67"/>
      <c r="I18" s="68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s="25" customFormat="1" ht="20.25" customHeight="1">
      <c r="A19" s="36"/>
      <c r="B19" s="36"/>
      <c r="C19" s="36"/>
      <c r="D19" s="34" t="s">
        <v>12</v>
      </c>
      <c r="E19" s="66" t="str">
        <f>IFERROR(VLOOKUP($E$8,MASTERDATA[],12,FALSE),"")</f>
        <v>Wednesday, August 08, 1990</v>
      </c>
      <c r="F19" s="67"/>
      <c r="G19" s="67"/>
      <c r="H19" s="67"/>
      <c r="I19" s="68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s="25" customFormat="1" ht="20.25" customHeight="1">
      <c r="A20" s="36"/>
      <c r="B20" s="36"/>
      <c r="C20" s="36"/>
      <c r="D20" s="99" t="s">
        <v>393</v>
      </c>
      <c r="E20" s="100"/>
      <c r="F20" s="100"/>
      <c r="G20" s="100"/>
      <c r="H20" s="100"/>
      <c r="I20" s="101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spans="1:33" s="25" customFormat="1" ht="20.25" customHeight="1">
      <c r="A21" s="36"/>
      <c r="B21" s="36"/>
      <c r="C21" s="36"/>
      <c r="D21" s="33" t="s">
        <v>13</v>
      </c>
      <c r="E21" s="102" t="str">
        <f>IFERROR(VLOOKUP($E$8,MASTERDATA[],13,FALSE),"")</f>
        <v>MARKETING MANAGEMENT</v>
      </c>
      <c r="F21" s="103"/>
      <c r="G21" s="103"/>
      <c r="H21" s="103"/>
      <c r="I21" s="104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spans="1:33" s="25" customFormat="1" ht="20.25" customHeight="1">
      <c r="A22" s="36"/>
      <c r="B22" s="36"/>
      <c r="C22" s="36"/>
      <c r="D22" s="33" t="s">
        <v>394</v>
      </c>
      <c r="E22" s="102" t="str">
        <f>IFERROR(VLOOKUP($E$8,MASTERDATA[],14,FALSE),"")</f>
        <v>ENGLISH</v>
      </c>
      <c r="F22" s="103"/>
      <c r="G22" s="103"/>
      <c r="H22" s="103"/>
      <c r="I22" s="104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s="25" customFormat="1" ht="20.25" customHeight="1">
      <c r="A23" s="36"/>
      <c r="B23" s="36"/>
      <c r="C23" s="36"/>
      <c r="D23" s="34" t="s">
        <v>395</v>
      </c>
      <c r="E23" s="102" t="str">
        <f>IFERROR(VLOOKUP($E$8,MASTERDATA[],15,FALSE),"")</f>
        <v>Friday, December 30, 2005</v>
      </c>
      <c r="F23" s="103"/>
      <c r="G23" s="103"/>
      <c r="H23" s="103"/>
      <c r="I23" s="104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s="25" customFormat="1" ht="20.25" customHeight="1">
      <c r="A24" s="36"/>
      <c r="B24" s="36"/>
      <c r="C24" s="36"/>
      <c r="D24" s="99" t="s">
        <v>396</v>
      </c>
      <c r="E24" s="100"/>
      <c r="F24" s="100"/>
      <c r="G24" s="100"/>
      <c r="H24" s="100"/>
      <c r="I24" s="101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20.25" customHeight="1">
      <c r="D25" s="96"/>
      <c r="E25" s="97"/>
      <c r="F25" s="97"/>
      <c r="G25" s="97"/>
      <c r="H25" s="97"/>
      <c r="I25" s="98"/>
    </row>
    <row r="26" spans="1:33" ht="20.25" customHeight="1">
      <c r="D26" s="120" t="s">
        <v>397</v>
      </c>
      <c r="E26" s="121"/>
      <c r="F26" s="121"/>
      <c r="G26" s="121"/>
      <c r="H26" s="121"/>
      <c r="I26" s="122"/>
    </row>
    <row r="27" spans="1:33" ht="20.25" customHeight="1">
      <c r="D27" s="123"/>
      <c r="E27" s="124"/>
      <c r="F27" s="124"/>
      <c r="G27" s="124"/>
      <c r="H27" s="124"/>
      <c r="I27" s="125"/>
    </row>
    <row r="28" spans="1:33" ht="20.25" customHeight="1">
      <c r="D28" s="123"/>
      <c r="E28" s="124"/>
      <c r="F28" s="124"/>
      <c r="G28" s="124"/>
      <c r="H28" s="124"/>
      <c r="I28" s="125"/>
    </row>
    <row r="29" spans="1:33" ht="20.25" customHeight="1">
      <c r="D29" s="126"/>
      <c r="E29" s="127"/>
      <c r="F29" s="127"/>
      <c r="G29" s="127"/>
      <c r="H29" s="127"/>
      <c r="I29" s="128"/>
    </row>
    <row r="30" spans="1:33" ht="20.25" customHeight="1">
      <c r="D30" s="129" t="s">
        <v>398</v>
      </c>
      <c r="E30" s="109"/>
      <c r="F30" s="109"/>
      <c r="G30" s="109"/>
      <c r="H30" s="109"/>
      <c r="I30" s="110"/>
    </row>
    <row r="31" spans="1:33" ht="20.25" customHeight="1">
      <c r="D31" s="129" t="s">
        <v>399</v>
      </c>
      <c r="E31" s="109"/>
      <c r="F31" s="109"/>
      <c r="G31" s="109"/>
      <c r="H31" s="109"/>
      <c r="I31" s="110"/>
    </row>
    <row r="32" spans="1:33" ht="20.25" customHeight="1">
      <c r="D32" s="130" t="s">
        <v>400</v>
      </c>
      <c r="E32" s="131"/>
      <c r="F32" s="131"/>
      <c r="G32" s="131"/>
      <c r="H32" s="131"/>
      <c r="I32" s="132"/>
    </row>
    <row r="33" spans="4:9" ht="20.25" customHeight="1">
      <c r="D33" s="133"/>
      <c r="E33" s="134"/>
      <c r="F33" s="134"/>
      <c r="G33" s="134"/>
      <c r="H33" s="134"/>
      <c r="I33" s="135"/>
    </row>
    <row r="34" spans="4:9" ht="20.25" customHeight="1">
      <c r="D34" s="136"/>
      <c r="E34" s="137"/>
      <c r="F34" s="137"/>
      <c r="G34" s="137"/>
      <c r="H34" s="137"/>
      <c r="I34" s="138"/>
    </row>
    <row r="35" spans="4:9" ht="20.25" customHeight="1">
      <c r="D35" s="136"/>
      <c r="E35" s="137"/>
      <c r="F35" s="137"/>
      <c r="G35" s="137"/>
      <c r="H35" s="137"/>
      <c r="I35" s="138"/>
    </row>
    <row r="36" spans="4:9" ht="20.25" customHeight="1">
      <c r="D36" s="136"/>
      <c r="E36" s="137"/>
      <c r="F36" s="137"/>
      <c r="G36" s="137"/>
      <c r="H36" s="137"/>
      <c r="I36" s="138"/>
    </row>
    <row r="37" spans="4:9" ht="20.25" customHeight="1">
      <c r="D37" s="139"/>
      <c r="E37" s="140"/>
      <c r="F37" s="140"/>
      <c r="G37" s="140"/>
      <c r="H37" s="140"/>
      <c r="I37" s="141"/>
    </row>
    <row r="38" spans="4:9" ht="20.25" customHeight="1">
      <c r="D38" s="105" t="s">
        <v>401</v>
      </c>
      <c r="E38" s="106"/>
      <c r="F38" s="107"/>
      <c r="G38" s="108" t="s">
        <v>402</v>
      </c>
      <c r="H38" s="109"/>
      <c r="I38" s="110"/>
    </row>
    <row r="39" spans="4:9" ht="20.25" customHeight="1">
      <c r="D39" s="105" t="s">
        <v>403</v>
      </c>
      <c r="E39" s="106"/>
      <c r="F39" s="107"/>
      <c r="G39" s="108" t="s">
        <v>404</v>
      </c>
      <c r="H39" s="109"/>
      <c r="I39" s="110"/>
    </row>
    <row r="40" spans="4:9">
      <c r="D40" s="111"/>
      <c r="E40" s="112"/>
      <c r="F40" s="112"/>
      <c r="G40" s="112"/>
      <c r="H40" s="112"/>
      <c r="I40" s="113"/>
    </row>
    <row r="41" spans="4:9">
      <c r="D41" s="114"/>
      <c r="E41" s="115"/>
      <c r="F41" s="115"/>
      <c r="G41" s="115"/>
      <c r="H41" s="115"/>
      <c r="I41" s="116"/>
    </row>
    <row r="42" spans="4:9">
      <c r="D42" s="114"/>
      <c r="E42" s="115"/>
      <c r="F42" s="115"/>
      <c r="G42" s="115"/>
      <c r="H42" s="115"/>
      <c r="I42" s="116"/>
    </row>
    <row r="43" spans="4:9">
      <c r="D43" s="114"/>
      <c r="E43" s="115"/>
      <c r="F43" s="115"/>
      <c r="G43" s="115"/>
      <c r="H43" s="115"/>
      <c r="I43" s="116"/>
    </row>
    <row r="44" spans="4:9">
      <c r="D44" s="114"/>
      <c r="E44" s="115"/>
      <c r="F44" s="115"/>
      <c r="G44" s="115"/>
      <c r="H44" s="115"/>
      <c r="I44" s="116"/>
    </row>
    <row r="45" spans="4:9">
      <c r="D45" s="117"/>
      <c r="E45" s="118"/>
      <c r="F45" s="118"/>
      <c r="G45" s="118"/>
      <c r="H45" s="118"/>
      <c r="I45" s="119"/>
    </row>
    <row r="46" spans="4:9" s="2" customFormat="1"/>
    <row r="47" spans="4:9" s="2" customFormat="1"/>
    <row r="48" spans="4:9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mergeCells count="34">
    <mergeCell ref="D39:F39"/>
    <mergeCell ref="G39:I39"/>
    <mergeCell ref="D40:I45"/>
    <mergeCell ref="D26:I29"/>
    <mergeCell ref="D30:I30"/>
    <mergeCell ref="D31:I31"/>
    <mergeCell ref="D32:I32"/>
    <mergeCell ref="D33:I37"/>
    <mergeCell ref="D38:F38"/>
    <mergeCell ref="G38:I38"/>
    <mergeCell ref="D25:I25"/>
    <mergeCell ref="E14:I14"/>
    <mergeCell ref="E15:I15"/>
    <mergeCell ref="E16:I16"/>
    <mergeCell ref="E17:I17"/>
    <mergeCell ref="E18:I18"/>
    <mergeCell ref="E19:I19"/>
    <mergeCell ref="D20:I20"/>
    <mergeCell ref="E21:I21"/>
    <mergeCell ref="E22:I22"/>
    <mergeCell ref="E23:I23"/>
    <mergeCell ref="D24:I24"/>
    <mergeCell ref="E13:I13"/>
    <mergeCell ref="D1:D5"/>
    <mergeCell ref="E1:I2"/>
    <mergeCell ref="E3:I3"/>
    <mergeCell ref="E4:I5"/>
    <mergeCell ref="D6:I6"/>
    <mergeCell ref="D7:I7"/>
    <mergeCell ref="E8:I8"/>
    <mergeCell ref="E9:I9"/>
    <mergeCell ref="E10:I10"/>
    <mergeCell ref="E11:I11"/>
    <mergeCell ref="E12:I12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0A21-1E1B-4239-9DE8-F8FD8F6D78C3}">
  <dimension ref="A1:AM44"/>
  <sheetViews>
    <sheetView workbookViewId="0">
      <selection activeCell="B7" sqref="B7:G7"/>
    </sheetView>
  </sheetViews>
  <sheetFormatPr defaultRowHeight="15"/>
  <cols>
    <col min="1" max="1" width="9.140625" style="2"/>
    <col min="7" max="7" width="35.42578125" customWidth="1"/>
    <col min="8" max="8" width="2.7109375" style="2" customWidth="1"/>
    <col min="9" max="9" width="85.140625" bestFit="1" customWidth="1"/>
    <col min="10" max="13" width="0" hidden="1" customWidth="1"/>
    <col min="14" max="39" width="9.140625" style="2"/>
  </cols>
  <sheetData>
    <row r="1" spans="2:13" ht="31.5" customHeight="1">
      <c r="B1" s="143" t="s">
        <v>405</v>
      </c>
      <c r="C1" s="144"/>
      <c r="D1" s="144"/>
      <c r="E1" s="144"/>
      <c r="F1" s="144"/>
      <c r="G1" s="145"/>
      <c r="H1" s="37"/>
      <c r="I1" s="149" t="s">
        <v>406</v>
      </c>
      <c r="J1" s="150"/>
      <c r="K1" s="150"/>
      <c r="L1" s="150"/>
      <c r="M1" s="151"/>
    </row>
    <row r="2" spans="2:13" ht="9.75" customHeight="1">
      <c r="B2" s="146"/>
      <c r="C2" s="147"/>
      <c r="D2" s="147"/>
      <c r="E2" s="147"/>
      <c r="F2" s="147"/>
      <c r="G2" s="148"/>
      <c r="H2" s="37"/>
      <c r="I2" s="152"/>
      <c r="J2" s="153"/>
      <c r="K2" s="153"/>
      <c r="L2" s="153"/>
      <c r="M2" s="154"/>
    </row>
    <row r="3" spans="2:13" ht="20.25" customHeight="1">
      <c r="B3" s="96"/>
      <c r="C3" s="97"/>
      <c r="D3" s="97"/>
      <c r="E3" s="97"/>
      <c r="F3" s="97"/>
      <c r="G3" s="142"/>
      <c r="H3" s="1"/>
      <c r="I3" s="31"/>
      <c r="J3" s="31"/>
      <c r="K3" s="31"/>
      <c r="L3" s="31"/>
      <c r="M3" s="31"/>
    </row>
    <row r="4" spans="2:13" ht="20.25" customHeight="1">
      <c r="B4" s="96" t="s">
        <v>407</v>
      </c>
      <c r="C4" s="97"/>
      <c r="D4" s="97"/>
      <c r="E4" s="97"/>
      <c r="F4" s="97"/>
      <c r="G4" s="142"/>
      <c r="H4" s="1"/>
      <c r="I4" s="137" t="s">
        <v>18</v>
      </c>
      <c r="J4" s="137"/>
      <c r="K4" s="137"/>
      <c r="L4" s="137"/>
      <c r="M4" s="137"/>
    </row>
    <row r="5" spans="2:13" ht="20.25" customHeight="1">
      <c r="B5" s="96" t="s">
        <v>408</v>
      </c>
      <c r="C5" s="97"/>
      <c r="D5" s="97"/>
      <c r="E5" s="97"/>
      <c r="F5" s="97"/>
      <c r="G5" s="142"/>
      <c r="H5" s="1"/>
      <c r="I5" s="137" t="s">
        <v>19</v>
      </c>
      <c r="J5" s="137"/>
      <c r="K5" s="137"/>
      <c r="L5" s="137"/>
      <c r="M5" s="137"/>
    </row>
    <row r="6" spans="2:13" ht="20.25" customHeight="1">
      <c r="B6" s="96" t="s">
        <v>409</v>
      </c>
      <c r="C6" s="97"/>
      <c r="D6" s="97"/>
      <c r="E6" s="97"/>
      <c r="F6" s="97"/>
      <c r="G6" s="142"/>
      <c r="H6" s="1"/>
      <c r="I6" s="31" t="s">
        <v>410</v>
      </c>
      <c r="J6" s="31"/>
      <c r="K6" s="31"/>
      <c r="L6" s="31"/>
      <c r="M6" s="31"/>
    </row>
    <row r="7" spans="2:13" ht="20.25" customHeight="1">
      <c r="B7" s="96" t="s">
        <v>411</v>
      </c>
      <c r="C7" s="97"/>
      <c r="D7" s="97"/>
      <c r="E7" s="97"/>
      <c r="F7" s="97"/>
      <c r="G7" s="142"/>
      <c r="H7" s="1"/>
      <c r="I7" s="31" t="s">
        <v>412</v>
      </c>
      <c r="J7" s="31"/>
      <c r="K7" s="31"/>
      <c r="L7" s="31"/>
      <c r="M7" s="31"/>
    </row>
    <row r="8" spans="2:13" ht="20.25" customHeight="1">
      <c r="B8" s="96" t="s">
        <v>413</v>
      </c>
      <c r="C8" s="97"/>
      <c r="D8" s="97"/>
      <c r="E8" s="97"/>
      <c r="F8" s="97"/>
      <c r="G8" s="142"/>
      <c r="H8" s="1"/>
      <c r="I8" s="137" t="s">
        <v>414</v>
      </c>
      <c r="J8" s="137"/>
      <c r="K8" s="137"/>
      <c r="L8" s="137"/>
      <c r="M8" s="137"/>
    </row>
    <row r="9" spans="2:13" ht="20.25" customHeight="1">
      <c r="B9" s="96" t="s">
        <v>415</v>
      </c>
      <c r="C9" s="97"/>
      <c r="D9" s="97"/>
      <c r="E9" s="97"/>
      <c r="F9" s="97"/>
      <c r="G9" s="142"/>
      <c r="H9" s="1"/>
      <c r="I9" s="137" t="s">
        <v>416</v>
      </c>
      <c r="J9" s="137"/>
      <c r="K9" s="137"/>
      <c r="L9" s="137"/>
      <c r="M9" s="137"/>
    </row>
    <row r="10" spans="2:13" ht="20.25" customHeight="1">
      <c r="B10" s="96" t="s">
        <v>417</v>
      </c>
      <c r="C10" s="97"/>
      <c r="D10" s="97"/>
      <c r="E10" s="97"/>
      <c r="F10" s="97"/>
      <c r="G10" s="142"/>
      <c r="H10" s="1"/>
      <c r="I10" s="137" t="s">
        <v>418</v>
      </c>
      <c r="J10" s="137"/>
      <c r="K10" s="137"/>
      <c r="L10" s="137"/>
      <c r="M10" s="137"/>
    </row>
    <row r="11" spans="2:13">
      <c r="B11" s="155"/>
      <c r="C11" s="156"/>
      <c r="D11" s="156"/>
      <c r="E11" s="156"/>
      <c r="F11" s="156"/>
      <c r="G11" s="156"/>
      <c r="H11" s="1"/>
      <c r="I11" s="1"/>
      <c r="J11" s="31"/>
      <c r="K11" s="31"/>
      <c r="L11" s="31"/>
      <c r="M11" s="31"/>
    </row>
    <row r="12" spans="2:13" ht="36.75">
      <c r="B12" s="157" t="s">
        <v>419</v>
      </c>
      <c r="C12" s="158"/>
      <c r="D12" s="158"/>
      <c r="E12" s="158"/>
      <c r="F12" s="158"/>
      <c r="G12" s="158"/>
      <c r="H12" s="37"/>
      <c r="I12" s="1"/>
      <c r="J12" s="31"/>
      <c r="K12" s="31"/>
      <c r="L12" s="31"/>
      <c r="M12" s="31"/>
    </row>
    <row r="13" spans="2:13" ht="5.25" customHeight="1">
      <c r="B13" s="159"/>
      <c r="C13" s="160"/>
      <c r="D13" s="160"/>
      <c r="E13" s="160"/>
      <c r="F13" s="160"/>
      <c r="G13" s="160"/>
      <c r="H13" s="37"/>
      <c r="I13" s="1"/>
      <c r="J13" s="31"/>
      <c r="K13" s="31"/>
      <c r="L13" s="31"/>
      <c r="M13" s="31"/>
    </row>
    <row r="14" spans="2:13" ht="20.25" customHeight="1">
      <c r="B14" s="96"/>
      <c r="C14" s="97"/>
      <c r="D14" s="97"/>
      <c r="E14" s="97"/>
      <c r="F14" s="97"/>
      <c r="G14" s="97"/>
      <c r="H14" s="1"/>
      <c r="I14" s="1"/>
      <c r="J14" s="31"/>
      <c r="K14" s="31"/>
      <c r="L14" s="31"/>
      <c r="M14" s="31"/>
    </row>
    <row r="15" spans="2:13" ht="20.25" customHeight="1">
      <c r="B15" s="96" t="s">
        <v>420</v>
      </c>
      <c r="C15" s="97"/>
      <c r="D15" s="97"/>
      <c r="E15" s="97"/>
      <c r="F15" s="97"/>
      <c r="G15" s="97"/>
      <c r="H15" s="1"/>
      <c r="I15" s="1"/>
      <c r="J15" s="31"/>
      <c r="K15" s="31"/>
      <c r="L15" s="31"/>
      <c r="M15" s="31"/>
    </row>
    <row r="16" spans="2:13" ht="20.25" customHeight="1">
      <c r="B16" s="96" t="s">
        <v>421</v>
      </c>
      <c r="C16" s="97"/>
      <c r="D16" s="97"/>
      <c r="E16" s="97"/>
      <c r="F16" s="97"/>
      <c r="G16" s="97"/>
      <c r="H16" s="1"/>
      <c r="I16" s="1"/>
      <c r="J16" s="31"/>
      <c r="K16" s="31"/>
      <c r="L16" s="31"/>
      <c r="M16" s="31"/>
    </row>
    <row r="17" spans="2:13" ht="20.25" customHeight="1">
      <c r="B17" s="96" t="s">
        <v>422</v>
      </c>
      <c r="C17" s="97"/>
      <c r="D17" s="97"/>
      <c r="E17" s="97"/>
      <c r="F17" s="97"/>
      <c r="G17" s="97"/>
      <c r="H17" s="1"/>
      <c r="I17" s="1"/>
      <c r="J17" s="31"/>
      <c r="K17" s="31"/>
      <c r="L17" s="31"/>
      <c r="M17" s="31"/>
    </row>
    <row r="18" spans="2:13" ht="20.25" customHeight="1">
      <c r="B18" s="96" t="s">
        <v>423</v>
      </c>
      <c r="C18" s="97"/>
      <c r="D18" s="97"/>
      <c r="E18" s="97"/>
      <c r="F18" s="97"/>
      <c r="G18" s="97"/>
      <c r="H18" s="1"/>
      <c r="I18" s="1"/>
      <c r="J18" s="31"/>
      <c r="K18" s="31"/>
      <c r="L18" s="31"/>
      <c r="M18" s="31"/>
    </row>
    <row r="19" spans="2:13" ht="20.25" customHeight="1">
      <c r="B19" s="96" t="s">
        <v>424</v>
      </c>
      <c r="C19" s="97"/>
      <c r="D19" s="97"/>
      <c r="E19" s="97"/>
      <c r="F19" s="97"/>
      <c r="G19" s="97"/>
      <c r="H19" s="1"/>
      <c r="I19" s="1"/>
      <c r="J19" s="31"/>
      <c r="K19" s="31"/>
      <c r="L19" s="31"/>
      <c r="M19" s="31"/>
    </row>
    <row r="20" spans="2:13" ht="20.25" customHeight="1">
      <c r="B20" s="96" t="s">
        <v>425</v>
      </c>
      <c r="C20" s="97"/>
      <c r="D20" s="97"/>
      <c r="E20" s="97"/>
      <c r="F20" s="97"/>
      <c r="G20" s="97"/>
      <c r="H20" s="1"/>
      <c r="I20" s="1"/>
      <c r="J20" s="31"/>
      <c r="K20" s="31"/>
      <c r="L20" s="31"/>
      <c r="M20" s="31"/>
    </row>
    <row r="21" spans="2:13" ht="20.25" customHeight="1">
      <c r="B21" s="96" t="s">
        <v>426</v>
      </c>
      <c r="C21" s="97"/>
      <c r="D21" s="97"/>
      <c r="E21" s="97"/>
      <c r="F21" s="97"/>
      <c r="G21" s="97"/>
      <c r="H21" s="1"/>
      <c r="I21" s="1"/>
      <c r="J21" s="31"/>
      <c r="K21" s="31"/>
      <c r="L21" s="31"/>
      <c r="M21" s="31"/>
    </row>
    <row r="22" spans="2:13" ht="20.25" customHeight="1">
      <c r="B22" s="96" t="s">
        <v>427</v>
      </c>
      <c r="C22" s="97"/>
      <c r="D22" s="97"/>
      <c r="E22" s="97"/>
      <c r="F22" s="97"/>
      <c r="G22" s="97"/>
      <c r="H22" s="1"/>
      <c r="I22" s="1"/>
      <c r="J22" s="31"/>
      <c r="K22" s="31"/>
      <c r="L22" s="31"/>
      <c r="M22" s="31"/>
    </row>
    <row r="23" spans="2:13" ht="20.25" customHeight="1">
      <c r="B23" s="161" t="s">
        <v>428</v>
      </c>
      <c r="C23" s="162"/>
      <c r="D23" s="162"/>
      <c r="E23" s="162"/>
      <c r="F23" s="162"/>
      <c r="G23" s="162"/>
      <c r="H23" s="1"/>
      <c r="I23" s="1"/>
      <c r="J23" s="31"/>
      <c r="K23" s="31"/>
      <c r="L23" s="31"/>
      <c r="M23" s="31"/>
    </row>
    <row r="24" spans="2:13" s="2" customFormat="1"/>
    <row r="25" spans="2:13" s="2" customFormat="1"/>
    <row r="26" spans="2:13" s="2" customFormat="1"/>
    <row r="27" spans="2:13" s="2" customFormat="1"/>
    <row r="28" spans="2:13" s="2" customFormat="1"/>
    <row r="29" spans="2:13" s="2" customFormat="1"/>
    <row r="30" spans="2:13" s="2" customFormat="1"/>
    <row r="31" spans="2:13" s="2" customFormat="1"/>
    <row r="32" spans="2:13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mergeCells count="27">
    <mergeCell ref="B22:G22"/>
    <mergeCell ref="B23:G23"/>
    <mergeCell ref="B16:G16"/>
    <mergeCell ref="B17:G17"/>
    <mergeCell ref="B18:G18"/>
    <mergeCell ref="B19:G19"/>
    <mergeCell ref="B20:G20"/>
    <mergeCell ref="B21:G21"/>
    <mergeCell ref="B15:G15"/>
    <mergeCell ref="B6:G6"/>
    <mergeCell ref="B7:G7"/>
    <mergeCell ref="B8:G8"/>
    <mergeCell ref="I8:M8"/>
    <mergeCell ref="B9:G9"/>
    <mergeCell ref="I9:M9"/>
    <mergeCell ref="B10:G10"/>
    <mergeCell ref="I10:M10"/>
    <mergeCell ref="B11:G11"/>
    <mergeCell ref="B12:G13"/>
    <mergeCell ref="B14:G14"/>
    <mergeCell ref="B5:G5"/>
    <mergeCell ref="I5:M5"/>
    <mergeCell ref="B1:G2"/>
    <mergeCell ref="I1:M2"/>
    <mergeCell ref="B3:G3"/>
    <mergeCell ref="B4:G4"/>
    <mergeCell ref="I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ABC-CA28-48E3-B73E-4CA197803D1B}">
  <dimension ref="B1:K26"/>
  <sheetViews>
    <sheetView tabSelected="1" topLeftCell="A2" workbookViewId="0">
      <selection activeCell="E23" sqref="E23:I23"/>
    </sheetView>
  </sheetViews>
  <sheetFormatPr defaultRowHeight="15"/>
  <cols>
    <col min="1" max="1" width="9.140625" style="2"/>
    <col min="2" max="2" width="31.85546875" style="2" bestFit="1" customWidth="1"/>
    <col min="3" max="3" width="22.7109375" style="2" bestFit="1" customWidth="1"/>
    <col min="4" max="4" width="9.140625" style="2"/>
    <col min="5" max="5" width="13.42578125" style="2" bestFit="1" customWidth="1"/>
    <col min="6" max="6" width="7.42578125" style="2" bestFit="1" customWidth="1"/>
    <col min="7" max="7" width="9.140625" style="2"/>
    <col min="8" max="8" width="12.85546875" style="2" bestFit="1" customWidth="1"/>
    <col min="9" max="9" width="18" style="2" bestFit="1" customWidth="1"/>
    <col min="10" max="10" width="0" style="2" hidden="1" customWidth="1"/>
    <col min="11" max="16384" width="9.140625" style="2"/>
  </cols>
  <sheetData>
    <row r="1" spans="2:11" ht="15" customHeight="1">
      <c r="B1" s="163" t="s">
        <v>429</v>
      </c>
      <c r="C1" s="163"/>
      <c r="D1" s="163"/>
      <c r="E1" s="163"/>
      <c r="F1" s="163"/>
      <c r="G1" s="163"/>
      <c r="H1" s="163"/>
      <c r="I1" s="163"/>
      <c r="J1" s="163"/>
    </row>
    <row r="2" spans="2:11" ht="15" customHeight="1">
      <c r="B2" s="163"/>
      <c r="C2" s="163"/>
      <c r="D2" s="163"/>
      <c r="E2" s="163"/>
      <c r="F2" s="163"/>
      <c r="G2" s="163"/>
      <c r="H2" s="163"/>
      <c r="I2" s="163"/>
      <c r="J2" s="163"/>
    </row>
    <row r="4" spans="2:11" ht="21.75">
      <c r="B4" s="41" t="s">
        <v>6</v>
      </c>
      <c r="C4" s="40" t="s">
        <v>430</v>
      </c>
      <c r="D4" s="39"/>
      <c r="E4" s="44" t="s">
        <v>4</v>
      </c>
      <c r="F4" s="40" t="s">
        <v>430</v>
      </c>
      <c r="G4" s="39"/>
      <c r="H4" s="45" t="s">
        <v>8</v>
      </c>
      <c r="I4" s="40" t="s">
        <v>430</v>
      </c>
      <c r="J4" s="39"/>
      <c r="K4" s="39"/>
    </row>
    <row r="5" spans="2:11" ht="18.75">
      <c r="B5" s="48" t="s">
        <v>19</v>
      </c>
      <c r="C5" s="48">
        <v>60</v>
      </c>
      <c r="D5" s="39"/>
      <c r="E5" s="48" t="s">
        <v>18</v>
      </c>
      <c r="F5" s="48">
        <v>11</v>
      </c>
      <c r="G5" s="39"/>
      <c r="H5" s="48" t="s">
        <v>21</v>
      </c>
      <c r="I5" s="48">
        <v>98</v>
      </c>
      <c r="J5" s="39"/>
      <c r="K5" s="39"/>
    </row>
    <row r="6" spans="2:11" ht="18.75">
      <c r="B6" s="38" t="s">
        <v>31</v>
      </c>
      <c r="C6" s="38">
        <v>51</v>
      </c>
      <c r="D6" s="39"/>
      <c r="E6" s="38" t="s">
        <v>59</v>
      </c>
      <c r="F6" s="38">
        <v>10</v>
      </c>
      <c r="G6" s="39"/>
      <c r="H6" s="38" t="s">
        <v>33</v>
      </c>
      <c r="I6" s="38">
        <v>47</v>
      </c>
      <c r="J6" s="39"/>
      <c r="K6" s="39"/>
    </row>
    <row r="7" spans="2:11" ht="18.75">
      <c r="B7" s="38" t="s">
        <v>40</v>
      </c>
      <c r="C7" s="38">
        <v>20</v>
      </c>
      <c r="D7" s="39"/>
      <c r="E7" s="38" t="s">
        <v>39</v>
      </c>
      <c r="F7" s="38">
        <v>10</v>
      </c>
      <c r="G7" s="39"/>
      <c r="H7" s="38" t="s">
        <v>431</v>
      </c>
      <c r="I7" s="38">
        <v>145</v>
      </c>
      <c r="J7" s="39"/>
      <c r="K7" s="39"/>
    </row>
    <row r="8" spans="2:11" ht="18.75">
      <c r="B8" s="38" t="s">
        <v>47</v>
      </c>
      <c r="C8" s="38">
        <v>14</v>
      </c>
      <c r="D8" s="39"/>
      <c r="E8" s="38" t="s">
        <v>89</v>
      </c>
      <c r="F8" s="38">
        <v>10</v>
      </c>
      <c r="G8" s="39"/>
      <c r="H8" s="39"/>
      <c r="I8" s="39"/>
      <c r="J8" s="39"/>
      <c r="K8" s="39"/>
    </row>
    <row r="9" spans="2:11" ht="21.75">
      <c r="B9" s="38" t="s">
        <v>431</v>
      </c>
      <c r="C9" s="38">
        <v>145</v>
      </c>
      <c r="D9" s="39"/>
      <c r="E9" s="38" t="s">
        <v>30</v>
      </c>
      <c r="F9" s="38">
        <v>10</v>
      </c>
      <c r="G9" s="39"/>
      <c r="H9" s="46" t="s">
        <v>9</v>
      </c>
      <c r="I9" s="40" t="s">
        <v>430</v>
      </c>
      <c r="J9" s="39"/>
      <c r="K9" s="39"/>
    </row>
    <row r="10" spans="2:11" ht="18.75">
      <c r="B10" s="39"/>
      <c r="C10" s="39"/>
      <c r="D10" s="39"/>
      <c r="E10" s="38" t="s">
        <v>54</v>
      </c>
      <c r="F10" s="38">
        <v>10</v>
      </c>
      <c r="G10" s="39"/>
      <c r="H10" s="48" t="s">
        <v>156</v>
      </c>
      <c r="I10" s="48">
        <v>87</v>
      </c>
      <c r="J10" s="39"/>
      <c r="K10" s="39"/>
    </row>
    <row r="11" spans="2:11" ht="21.75">
      <c r="B11" s="42" t="s">
        <v>14</v>
      </c>
      <c r="C11" s="40" t="s">
        <v>430</v>
      </c>
      <c r="D11" s="39"/>
      <c r="E11" s="38" t="s">
        <v>84</v>
      </c>
      <c r="F11" s="38">
        <v>9</v>
      </c>
      <c r="G11" s="39"/>
      <c r="H11" s="38" t="s">
        <v>22</v>
      </c>
      <c r="I11" s="38">
        <v>58</v>
      </c>
      <c r="J11" s="39"/>
      <c r="K11" s="39"/>
    </row>
    <row r="12" spans="2:11" ht="18.75">
      <c r="B12" s="48" t="s">
        <v>36</v>
      </c>
      <c r="C12" s="48">
        <v>92</v>
      </c>
      <c r="D12" s="39"/>
      <c r="E12" s="38" t="s">
        <v>94</v>
      </c>
      <c r="F12" s="38">
        <v>9</v>
      </c>
      <c r="G12" s="39"/>
      <c r="H12" s="38" t="s">
        <v>431</v>
      </c>
      <c r="I12" s="38">
        <v>145</v>
      </c>
      <c r="J12" s="39"/>
      <c r="K12" s="39"/>
    </row>
    <row r="13" spans="2:11" ht="18.75">
      <c r="B13" s="38" t="s">
        <v>51</v>
      </c>
      <c r="C13" s="38">
        <v>32</v>
      </c>
      <c r="D13" s="39"/>
      <c r="E13" s="38" t="s">
        <v>104</v>
      </c>
      <c r="F13" s="38">
        <v>9</v>
      </c>
      <c r="G13" s="39"/>
      <c r="H13" s="39"/>
      <c r="I13" s="39"/>
      <c r="J13" s="39"/>
      <c r="K13" s="39"/>
    </row>
    <row r="14" spans="2:11" ht="21.75">
      <c r="B14" s="38" t="s">
        <v>26</v>
      </c>
      <c r="C14" s="38">
        <v>15</v>
      </c>
      <c r="D14" s="39"/>
      <c r="E14" s="38" t="s">
        <v>74</v>
      </c>
      <c r="F14" s="38">
        <v>9</v>
      </c>
      <c r="G14" s="39"/>
      <c r="H14" s="47" t="s">
        <v>10</v>
      </c>
      <c r="I14" s="40" t="s">
        <v>430</v>
      </c>
      <c r="J14" s="39"/>
      <c r="K14" s="39"/>
    </row>
    <row r="15" spans="2:11" ht="18.75">
      <c r="B15" s="38" t="s">
        <v>44</v>
      </c>
      <c r="C15" s="38">
        <v>6</v>
      </c>
      <c r="D15" s="39"/>
      <c r="E15" s="38" t="s">
        <v>69</v>
      </c>
      <c r="F15" s="38">
        <v>9</v>
      </c>
      <c r="G15" s="39"/>
      <c r="H15" s="48" t="s">
        <v>23</v>
      </c>
      <c r="I15" s="48">
        <v>136</v>
      </c>
      <c r="J15" s="39"/>
      <c r="K15" s="39"/>
    </row>
    <row r="16" spans="2:11" ht="18.75">
      <c r="B16" s="38" t="s">
        <v>431</v>
      </c>
      <c r="C16" s="38">
        <v>145</v>
      </c>
      <c r="D16" s="39"/>
      <c r="E16" s="38" t="s">
        <v>79</v>
      </c>
      <c r="F16" s="38">
        <v>9</v>
      </c>
      <c r="G16" s="39"/>
      <c r="H16" s="38" t="s">
        <v>370</v>
      </c>
      <c r="I16" s="38">
        <v>5</v>
      </c>
      <c r="J16" s="39"/>
      <c r="K16" s="39"/>
    </row>
    <row r="17" spans="2:11" ht="18.75">
      <c r="B17" s="39"/>
      <c r="C17" s="39"/>
      <c r="D17" s="39"/>
      <c r="E17" s="38" t="s">
        <v>64</v>
      </c>
      <c r="F17" s="38">
        <v>9</v>
      </c>
      <c r="G17" s="39"/>
      <c r="H17" s="38" t="s">
        <v>363</v>
      </c>
      <c r="I17" s="38">
        <v>2</v>
      </c>
      <c r="J17" s="39"/>
      <c r="K17" s="39"/>
    </row>
    <row r="18" spans="2:11" ht="21.75">
      <c r="B18" s="43" t="s">
        <v>13</v>
      </c>
      <c r="C18" s="40" t="s">
        <v>430</v>
      </c>
      <c r="D18" s="39"/>
      <c r="E18" s="38" t="s">
        <v>127</v>
      </c>
      <c r="F18" s="38">
        <v>8</v>
      </c>
      <c r="G18" s="39"/>
      <c r="H18" s="38" t="s">
        <v>357</v>
      </c>
      <c r="I18" s="38">
        <v>1</v>
      </c>
      <c r="J18" s="39"/>
      <c r="K18" s="39"/>
    </row>
    <row r="19" spans="2:11" ht="18.75">
      <c r="B19" s="48" t="s">
        <v>25</v>
      </c>
      <c r="C19" s="48">
        <v>45</v>
      </c>
      <c r="D19" s="39"/>
      <c r="E19" s="38" t="s">
        <v>99</v>
      </c>
      <c r="F19" s="38">
        <v>8</v>
      </c>
      <c r="G19" s="39"/>
      <c r="H19" s="38" t="s">
        <v>360</v>
      </c>
      <c r="I19" s="38">
        <v>1</v>
      </c>
      <c r="J19" s="39"/>
      <c r="K19" s="39"/>
    </row>
    <row r="20" spans="2:11" ht="18.75">
      <c r="B20" s="38" t="s">
        <v>50</v>
      </c>
      <c r="C20" s="38">
        <v>43</v>
      </c>
      <c r="D20" s="39"/>
      <c r="E20" s="38" t="s">
        <v>368</v>
      </c>
      <c r="F20" s="38">
        <v>5</v>
      </c>
      <c r="G20" s="39"/>
      <c r="H20" s="38" t="s">
        <v>431</v>
      </c>
      <c r="I20" s="38">
        <v>145</v>
      </c>
      <c r="J20" s="39"/>
      <c r="K20" s="39"/>
    </row>
    <row r="21" spans="2:11" ht="18.75">
      <c r="B21" s="38" t="s">
        <v>43</v>
      </c>
      <c r="C21" s="38">
        <v>39</v>
      </c>
      <c r="D21" s="39"/>
      <c r="E21" s="38" t="s">
        <v>431</v>
      </c>
      <c r="F21" s="38">
        <v>145</v>
      </c>
      <c r="G21" s="39"/>
      <c r="H21" s="39"/>
      <c r="I21" s="39"/>
      <c r="J21" s="39"/>
      <c r="K21" s="39"/>
    </row>
    <row r="22" spans="2:11" ht="18.75">
      <c r="B22" s="38" t="s">
        <v>35</v>
      </c>
      <c r="C22" s="38">
        <v>18</v>
      </c>
      <c r="D22" s="39"/>
      <c r="E22" s="39"/>
      <c r="F22" s="39"/>
      <c r="G22" s="39"/>
      <c r="H22" s="39"/>
      <c r="I22" s="39"/>
      <c r="J22" s="39"/>
      <c r="K22" s="39"/>
    </row>
    <row r="23" spans="2:11" ht="18.75">
      <c r="B23" s="38" t="s">
        <v>431</v>
      </c>
      <c r="C23" s="38">
        <v>145</v>
      </c>
      <c r="D23" s="39"/>
      <c r="E23" s="165" t="s">
        <v>432</v>
      </c>
      <c r="F23" s="166"/>
      <c r="G23" s="166"/>
      <c r="H23" s="166"/>
      <c r="I23" s="166"/>
      <c r="J23" s="39"/>
      <c r="K23" s="39"/>
    </row>
    <row r="24" spans="2:11" ht="18.75"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2:11" ht="18.75"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2:11" ht="18.75">
      <c r="B26" s="39"/>
      <c r="C26" s="39"/>
      <c r="D26" s="39"/>
      <c r="E26" s="39"/>
      <c r="F26" s="39"/>
      <c r="G26" s="39"/>
      <c r="H26" s="39"/>
      <c r="I26" s="39"/>
      <c r="J26" s="39"/>
      <c r="K26" s="39"/>
    </row>
  </sheetData>
  <mergeCells count="2">
    <mergeCell ref="B1:J2"/>
    <mergeCell ref="E23:I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595D-0DA7-4681-8145-805679D79E4C}">
  <dimension ref="B1:R39"/>
  <sheetViews>
    <sheetView topLeftCell="B1" workbookViewId="0">
      <selection activeCell="S32" sqref="S32"/>
    </sheetView>
  </sheetViews>
  <sheetFormatPr defaultRowHeight="15"/>
  <cols>
    <col min="1" max="16384" width="9.140625" style="2"/>
  </cols>
  <sheetData>
    <row r="1" spans="2:18" ht="15" customHeight="1">
      <c r="B1" s="163" t="s">
        <v>433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</row>
    <row r="2" spans="2:18" ht="15" customHeight="1"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</row>
    <row r="26" spans="2:9" ht="15" customHeight="1">
      <c r="B26" s="164" t="s">
        <v>434</v>
      </c>
      <c r="C26" s="164"/>
      <c r="D26" s="164"/>
      <c r="E26" s="164"/>
      <c r="F26" s="164"/>
      <c r="G26" s="164"/>
      <c r="H26" s="164"/>
      <c r="I26" s="164"/>
    </row>
    <row r="27" spans="2:9" ht="15" customHeight="1">
      <c r="B27" s="164"/>
      <c r="C27" s="164"/>
      <c r="D27" s="164"/>
      <c r="E27" s="164"/>
      <c r="F27" s="164"/>
      <c r="G27" s="164"/>
      <c r="H27" s="164"/>
      <c r="I27" s="164"/>
    </row>
    <row r="28" spans="2:9" ht="15" customHeight="1">
      <c r="B28" s="164"/>
      <c r="C28" s="164"/>
      <c r="D28" s="164"/>
      <c r="E28" s="164"/>
      <c r="F28" s="164"/>
      <c r="G28" s="164"/>
      <c r="H28" s="164"/>
      <c r="I28" s="164"/>
    </row>
    <row r="29" spans="2:9" ht="15" customHeight="1">
      <c r="B29" s="164"/>
      <c r="C29" s="164"/>
      <c r="D29" s="164"/>
      <c r="E29" s="164"/>
      <c r="F29" s="164"/>
      <c r="G29" s="164"/>
      <c r="H29" s="164"/>
      <c r="I29" s="164"/>
    </row>
    <row r="30" spans="2:9" ht="15" customHeight="1">
      <c r="B30" s="164"/>
      <c r="C30" s="164"/>
      <c r="D30" s="164"/>
      <c r="E30" s="164"/>
      <c r="F30" s="164"/>
      <c r="G30" s="164"/>
      <c r="H30" s="164"/>
      <c r="I30" s="164"/>
    </row>
    <row r="31" spans="2:9" ht="15" customHeight="1">
      <c r="B31" s="164"/>
      <c r="C31" s="164"/>
      <c r="D31" s="164"/>
      <c r="E31" s="164"/>
      <c r="F31" s="164"/>
      <c r="G31" s="164"/>
      <c r="H31" s="164"/>
      <c r="I31" s="164"/>
    </row>
    <row r="32" spans="2:9" ht="15" customHeight="1">
      <c r="B32" s="164"/>
      <c r="C32" s="164"/>
      <c r="D32" s="164"/>
      <c r="E32" s="164"/>
      <c r="F32" s="164"/>
      <c r="G32" s="164"/>
      <c r="H32" s="164"/>
      <c r="I32" s="164"/>
    </row>
    <row r="33" spans="2:9" ht="15" customHeight="1">
      <c r="B33" s="164"/>
      <c r="C33" s="164"/>
      <c r="D33" s="164"/>
      <c r="E33" s="164"/>
      <c r="F33" s="164"/>
      <c r="G33" s="164"/>
      <c r="H33" s="164"/>
      <c r="I33" s="164"/>
    </row>
    <row r="34" spans="2:9" ht="15" customHeight="1">
      <c r="B34" s="164"/>
      <c r="C34" s="164"/>
      <c r="D34" s="164"/>
      <c r="E34" s="164"/>
      <c r="F34" s="164"/>
      <c r="G34" s="164"/>
      <c r="H34" s="164"/>
      <c r="I34" s="164"/>
    </row>
    <row r="35" spans="2:9" ht="15" customHeight="1">
      <c r="B35" s="164"/>
      <c r="C35" s="164"/>
      <c r="D35" s="164"/>
      <c r="E35" s="164"/>
      <c r="F35" s="164"/>
      <c r="G35" s="164"/>
      <c r="H35" s="164"/>
      <c r="I35" s="164"/>
    </row>
    <row r="36" spans="2:9" ht="15" customHeight="1">
      <c r="B36" s="164"/>
      <c r="C36" s="164"/>
      <c r="D36" s="164"/>
      <c r="E36" s="164"/>
      <c r="F36" s="164"/>
      <c r="G36" s="164"/>
      <c r="H36" s="164"/>
      <c r="I36" s="164"/>
    </row>
    <row r="37" spans="2:9" ht="15" customHeight="1">
      <c r="B37" s="164"/>
      <c r="C37" s="164"/>
      <c r="D37" s="164"/>
      <c r="E37" s="164"/>
      <c r="F37" s="164"/>
      <c r="G37" s="164"/>
      <c r="H37" s="164"/>
      <c r="I37" s="164"/>
    </row>
    <row r="38" spans="2:9" ht="15" customHeight="1">
      <c r="B38" s="164"/>
      <c r="C38" s="164"/>
      <c r="D38" s="164"/>
      <c r="E38" s="164"/>
      <c r="F38" s="164"/>
      <c r="G38" s="164"/>
      <c r="H38" s="164"/>
      <c r="I38" s="164"/>
    </row>
    <row r="39" spans="2:9" ht="15" customHeight="1">
      <c r="B39" s="164"/>
      <c r="C39" s="164"/>
      <c r="D39" s="164"/>
      <c r="E39" s="164"/>
      <c r="F39" s="164"/>
      <c r="G39" s="164"/>
      <c r="H39" s="164"/>
      <c r="I39" s="164"/>
    </row>
  </sheetData>
  <mergeCells count="2">
    <mergeCell ref="B1:R2"/>
    <mergeCell ref="B26:I3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GZWYD2Y6B24W3KAOO5CI7AAA2CKVJV37:ms-officescript%3A%2F%2Fonedrive_business_sharinglink%2Fu!aHR0cHM6Ly91bXVjMzY1LW15LnNoYXJlcG9pbnQuY29tLzp1Oi9nL3BlcnNvbmFsL2FoYXJyaXMzMzNfc3R1ZGVudF91bWdjX2VkdS9FUjRPdVcyb0RuZEVqNEFBMEpWVTEzOEJnNnBwLXZrcVBaZ05BWTVSX0w4QkZB"/>
  <scriptId xmlns="" id="ms-officescript%3A%2F%2Fonedrive_business_itemlink%2F01GZWYD22MXIUYL5WDZFC3KRSNZGRXGAYD:ms-officescript%3A%2F%2Fonedrive_business_sharinglink%2Fu!aHR0cHM6Ly91bXVjMzY1LW15LnNoYXJlcG9pbnQuY29tLzp1Oi9nL3BlcnNvbmFsL2FoYXJyaXMzMzNfc3R1ZGVudF91bWdjX2VkdS9FVXk2S1lYMnc4bEZ0VVpOeWFOekF3TUI1c0NKVTBIMHM3TVBmVVByQzk3MzVR"/>
  <scriptId xmlns="" id="ms-officescript%3A%2F%2Fonedrive_business_itemlink%2F01GZWYD253ZNNXDRVIKRAY4VN4QOUPJNJT:ms-officescript%3A%2F%2Fonedrive_business_sharinglink%2Fu!aHR0cHM6Ly91bXVjMzY1LW15LnNoYXJlcG9pbnQuY29tLzp1Oi9nL3BlcnNvbmFsL2FoYXJyaXMzMzNfc3R1ZGVudF91bWdjX2VkdS9FYnZMVzNIR3FGUkJqbFc4ZzZqMHRUTUI4MXlsV0JOZE11ZWs0aldMSGRWNERR"/>
  <scriptId xmlns="" id="ms-officescript%3A%2F%2Fonedrive_business_itemlink%2F01GZWYD2Z62PQ2PJD2BVBL5BQHHC5U2DQL:ms-officescript%3A%2F%2Fonedrive_business_sharinglink%2Fu!aHR0cHM6Ly91bXVjMzY1LW15LnNoYXJlcG9pbnQuY29tLzp1Oi9nL3BlcnNvbmFsL2FoYXJyaXMzMzNfc3R1ZGVudF91bWdjX2VkdS9FVDdUNGFla2VnMUN2b1lIT0x0TkRnc0JOWFZWbFZ3T1huOG9MQk85WG11LUp3"/>
</scriptIds>
</file>

<file path=customXml/itemProps1.xml><?xml version="1.0" encoding="utf-8"?>
<ds:datastoreItem xmlns:ds="http://schemas.openxmlformats.org/officeDocument/2006/customXml" ds:itemID="{7A0FBE42-6BDB-4D6B-953E-9E0BA8B2B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2024-12-31T19:46:59Z</dcterms:created>
  <dcterms:modified xsi:type="dcterms:W3CDTF">2025-01-17T17:34:23Z</dcterms:modified>
  <cp:category/>
  <cp:contentStatus/>
</cp:coreProperties>
</file>