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j22/Dropbox/Kent/teaching/COMP6481/COMP6or8481 cw/"/>
    </mc:Choice>
  </mc:AlternateContent>
  <xr:revisionPtr revIDLastSave="0" documentId="13_ncr:1_{B0F9A779-42B9-C74B-B87B-F305DAC9B257}" xr6:coauthVersionLast="47" xr6:coauthVersionMax="47" xr10:uidLastSave="{00000000-0000-0000-0000-000000000000}"/>
  <bookViews>
    <workbookView xWindow="21760" yWindow="500" windowWidth="19720" windowHeight="20500" xr2:uid="{F77AB548-6C7B-4D93-8364-DE37B33C5798}"/>
  </bookViews>
  <sheets>
    <sheet name="SELECTION + explanation" sheetId="3" r:id="rId1"/>
    <sheet name="selected all results" sheetId="2" r:id="rId2"/>
  </sheets>
  <definedNames>
    <definedName name="_xlnm._FilterDatabase" localSheetId="1" hidden="1">'selected all results'!$A$1:$O$77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3" l="1"/>
  <c r="C22" i="3"/>
  <c r="E77" i="2"/>
  <c r="E76" i="2" s="1"/>
  <c r="E73" i="2"/>
  <c r="E72" i="2" s="1"/>
  <c r="E69" i="2"/>
  <c r="E68" i="2" s="1"/>
  <c r="E65" i="2"/>
  <c r="E64" i="2" s="1"/>
  <c r="E61" i="2"/>
  <c r="E60" i="2" s="1"/>
  <c r="E57" i="2"/>
  <c r="E56" i="2" s="1"/>
  <c r="E53" i="2"/>
  <c r="E52" i="2" s="1"/>
  <c r="E49" i="2"/>
  <c r="E48" i="2" s="1"/>
  <c r="E45" i="2"/>
  <c r="E44" i="2" s="1"/>
  <c r="E41" i="2"/>
  <c r="E40" i="2" s="1"/>
  <c r="E37" i="2"/>
  <c r="E36" i="2" s="1"/>
  <c r="E33" i="2"/>
  <c r="E32" i="2" s="1"/>
  <c r="E29" i="2"/>
  <c r="E28" i="2" s="1"/>
  <c r="E25" i="2"/>
  <c r="E24" i="2" s="1"/>
  <c r="E21" i="2"/>
  <c r="E20" i="2" s="1"/>
  <c r="E17" i="2"/>
  <c r="E16" i="2" s="1"/>
  <c r="E13" i="2"/>
  <c r="E12" i="2" s="1"/>
  <c r="E9" i="2"/>
  <c r="E8" i="2"/>
  <c r="E7" i="2"/>
  <c r="E6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P46" i="2" s="1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O2" i="2"/>
  <c r="P2" i="2" s="1"/>
  <c r="E10" i="2" l="1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P38" i="2"/>
  <c r="P50" i="2"/>
  <c r="P62" i="2"/>
  <c r="P70" i="2"/>
  <c r="P35" i="2"/>
  <c r="P39" i="2"/>
  <c r="P43" i="2"/>
  <c r="P47" i="2"/>
  <c r="P51" i="2"/>
  <c r="P55" i="2"/>
  <c r="P59" i="2"/>
  <c r="P63" i="2"/>
  <c r="P67" i="2"/>
  <c r="P71" i="2"/>
  <c r="P75" i="2"/>
  <c r="P42" i="2"/>
  <c r="P54" i="2"/>
  <c r="P58" i="2"/>
  <c r="P74" i="2"/>
  <c r="P36" i="2"/>
  <c r="P40" i="2"/>
  <c r="P44" i="2"/>
  <c r="P48" i="2"/>
  <c r="P52" i="2"/>
  <c r="P56" i="2"/>
  <c r="P60" i="2"/>
  <c r="P64" i="2"/>
  <c r="P68" i="2"/>
  <c r="P72" i="2"/>
  <c r="P76" i="2"/>
  <c r="P34" i="2"/>
  <c r="P66" i="2"/>
  <c r="P37" i="2"/>
  <c r="P41" i="2"/>
  <c r="P45" i="2"/>
  <c r="P49" i="2"/>
  <c r="P53" i="2"/>
  <c r="P57" i="2"/>
  <c r="P61" i="2"/>
  <c r="P65" i="2"/>
  <c r="P69" i="2"/>
  <c r="P73" i="2"/>
  <c r="P77" i="2"/>
  <c r="E5" i="2"/>
  <c r="E2" i="2" l="1"/>
  <c r="E3" i="2"/>
  <c r="E4" i="2"/>
</calcChain>
</file>

<file path=xl/sharedStrings.xml><?xml version="1.0" encoding="utf-8"?>
<sst xmlns="http://schemas.openxmlformats.org/spreadsheetml/2006/main" count="302" uniqueCount="64">
  <si>
    <t>Institution code (UKPRN)</t>
  </si>
  <si>
    <t>Institution name</t>
  </si>
  <si>
    <t>Institution sort order</t>
  </si>
  <si>
    <t>Profile</t>
  </si>
  <si>
    <t>FTE of submitted staff</t>
  </si>
  <si>
    <t>% of eligible staff submitted</t>
  </si>
  <si>
    <t>4*</t>
  </si>
  <si>
    <t>3*</t>
  </si>
  <si>
    <t>2*</t>
  </si>
  <si>
    <t>1*</t>
  </si>
  <si>
    <t>Unclassified</t>
  </si>
  <si>
    <t>Overall</t>
  </si>
  <si>
    <t>Outputs</t>
  </si>
  <si>
    <t>Impact</t>
  </si>
  <si>
    <t>Environment</t>
  </si>
  <si>
    <t>Aston University</t>
  </si>
  <si>
    <t>Birkbeck College</t>
  </si>
  <si>
    <t>The University of Birmingham</t>
  </si>
  <si>
    <t>University of Bristol</t>
  </si>
  <si>
    <t>University of Dundee</t>
  </si>
  <si>
    <t>University of East London</t>
  </si>
  <si>
    <t>The University of Huddersfield</t>
  </si>
  <si>
    <t>The University of Kent</t>
  </si>
  <si>
    <t>The University of Lancaster</t>
  </si>
  <si>
    <t>Liverpool John Moores University</t>
  </si>
  <si>
    <t>The University of Manchester</t>
  </si>
  <si>
    <t>Manchester Metropolitan University</t>
  </si>
  <si>
    <t>Nottingham Trent University</t>
  </si>
  <si>
    <t>University of Nottingham, The</t>
  </si>
  <si>
    <t>The University of Sheffield</t>
  </si>
  <si>
    <t>University of Southampton</t>
  </si>
  <si>
    <t>University of Stirling</t>
  </si>
  <si>
    <t>The University of West London</t>
  </si>
  <si>
    <t>University of York</t>
  </si>
  <si>
    <t>TYPE</t>
  </si>
  <si>
    <t>KENT</t>
  </si>
  <si>
    <t>ENV WORSE THAN KENT</t>
  </si>
  <si>
    <t>ENV BETTER THAN KENT</t>
  </si>
  <si>
    <t>staff +- kent</t>
  </si>
  <si>
    <t>weighted * score</t>
  </si>
  <si>
    <t>environment better than Kent</t>
  </si>
  <si>
    <t>environment worse than Kent</t>
  </si>
  <si>
    <t>ave env deficit</t>
  </si>
  <si>
    <t>ave env improvement</t>
  </si>
  <si>
    <t>diff from Kent</t>
  </si>
  <si>
    <t>Environment +-</t>
  </si>
  <si>
    <t>Selection criteria</t>
  </si>
  <si>
    <t>ENV better than Kent</t>
  </si>
  <si>
    <t>outputs within 0.05 of Kent</t>
  </si>
  <si>
    <t>both:</t>
  </si>
  <si>
    <t>ENV worse than Kent</t>
  </si>
  <si>
    <t>outputs within 0.25 of Kent</t>
  </si>
  <si>
    <t>* observation: those with output scores close to Kent tended to do better overall in environment</t>
  </si>
  <si>
    <t>size +- 25 of Kent FTE (full time equivalent, where a single full time employee is 1.0, and part time employees are a fraction of an FTE between 0 and 1 exclusive)</t>
  </si>
  <si>
    <t>9 (10% of 90) selected to represent each set of samples, keeping similar distributions for better-than and worse-than samples</t>
  </si>
  <si>
    <t>Scoring for REF2021</t>
  </si>
  <si>
    <t>From https://ref.ac.uk/guidance-on-results/guidance-on-ref-2021-results/</t>
  </si>
  <si>
    <t>Multiply 4* ratings by 4</t>
  </si>
  <si>
    <t>Multiply 3* ratings by 1</t>
  </si>
  <si>
    <t>Rationale behind weighted score:</t>
  </si>
  <si>
    <t>(no income from these in REF2014)</t>
  </si>
  <si>
    <t>(these contributed a small part of income in REF2014)</t>
  </si>
  <si>
    <t>(these contributed the majority of income in REF2014)</t>
  </si>
  <si>
    <t>Disregard 2*, 1*, unclassified entirely from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</si>
</sst>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2" xfId="0" applyBorder="1"/>
    <xf numFmtId="4" fontId="0" fillId="0" borderId="2" xfId="0" applyNumberFormat="1" applyBorder="1"/>
    <xf numFmtId="0" fontId="0" fillId="0" borderId="2" xfId="0" applyBorder="1" applyAlignment="1">
      <alignment horizontal="right"/>
    </xf>
    <xf numFmtId="0" fontId="0" fillId="2" borderId="2" xfId="0" applyFill="1" applyBorder="1"/>
    <xf numFmtId="4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0" xfId="0" applyFill="1"/>
    <xf numFmtId="0" fontId="2" fillId="3" borderId="2" xfId="0" applyFont="1" applyFill="1" applyBorder="1"/>
    <xf numFmtId="0" fontId="0" fillId="2" borderId="3" xfId="0" applyFill="1" applyBorder="1"/>
    <xf numFmtId="0" fontId="0" fillId="2" borderId="0" xfId="0" applyFill="1" applyAlignment="1">
      <alignment horizontal="center" wrapText="1"/>
    </xf>
    <xf numFmtId="0" fontId="1" fillId="0" borderId="0" xfId="0" applyFont="1"/>
    <xf numFmtId="0" fontId="3" fillId="0" borderId="0" xfId="0" applyFont="1"/>
    <xf numFmtId="0" fontId="0" fillId="0" borderId="0" xfId="0" applyBorder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4" formatCode="0.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6</xdr:col>
      <xdr:colOff>495300</xdr:colOff>
      <xdr:row>66</xdr:row>
      <xdr:rowOff>25400</xdr:rowOff>
    </xdr:to>
    <xdr:pic>
      <xdr:nvPicPr>
        <xdr:cNvPr id="2" name="Picture 1" descr="Image showing the breakdown of the overall quality profile into its 3 components of outputs (60%), impact (25%) and environment (15%)">
          <a:extLst>
            <a:ext uri="{FF2B5EF4-FFF2-40B4-BE49-F238E27FC236}">
              <a16:creationId xmlns:a16="http://schemas.microsoft.com/office/drawing/2014/main" id="{84B99F2F-4E7E-68DB-2647-22CC98447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8178800" cy="535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BE44-F26A-994E-A6F0-4F78A1E28B01}">
  <dimension ref="A1:C73"/>
  <sheetViews>
    <sheetView tabSelected="1" workbookViewId="0">
      <selection activeCell="B25" sqref="B25"/>
    </sheetView>
  </sheetViews>
  <sheetFormatPr baseColWidth="10" defaultRowHeight="15" x14ac:dyDescent="0.2"/>
  <cols>
    <col min="1" max="1" width="38.6640625" customWidth="1"/>
    <col min="2" max="2" width="18.83203125" bestFit="1" customWidth="1"/>
  </cols>
  <sheetData>
    <row r="1" spans="1:3" x14ac:dyDescent="0.2">
      <c r="A1" s="14" t="s">
        <v>46</v>
      </c>
    </row>
    <row r="2" spans="1:3" x14ac:dyDescent="0.2">
      <c r="A2" s="15" t="s">
        <v>47</v>
      </c>
    </row>
    <row r="3" spans="1:3" x14ac:dyDescent="0.2">
      <c r="A3" t="s">
        <v>48</v>
      </c>
    </row>
    <row r="5" spans="1:3" x14ac:dyDescent="0.2">
      <c r="A5" s="15" t="s">
        <v>50</v>
      </c>
    </row>
    <row r="6" spans="1:3" x14ac:dyDescent="0.2">
      <c r="A6" t="s">
        <v>51</v>
      </c>
      <c r="B6" t="s">
        <v>52</v>
      </c>
    </row>
    <row r="8" spans="1:3" x14ac:dyDescent="0.2">
      <c r="A8" s="14" t="s">
        <v>49</v>
      </c>
    </row>
    <row r="9" spans="1:3" x14ac:dyDescent="0.2">
      <c r="A9" t="s">
        <v>53</v>
      </c>
    </row>
    <row r="10" spans="1:3" x14ac:dyDescent="0.2">
      <c r="A10" t="s">
        <v>54</v>
      </c>
    </row>
    <row r="12" spans="1:3" x14ac:dyDescent="0.2">
      <c r="A12" s="4" t="s">
        <v>40</v>
      </c>
    </row>
    <row r="13" spans="1:3" x14ac:dyDescent="0.2">
      <c r="A13" s="4" t="s">
        <v>17</v>
      </c>
      <c r="B13" s="11" t="s">
        <v>37</v>
      </c>
      <c r="C13" s="4">
        <v>0.40625</v>
      </c>
    </row>
    <row r="14" spans="1:3" x14ac:dyDescent="0.2">
      <c r="A14" s="4" t="s">
        <v>23</v>
      </c>
      <c r="B14" s="11" t="s">
        <v>37</v>
      </c>
      <c r="C14" s="4">
        <v>0.375</v>
      </c>
    </row>
    <row r="15" spans="1:3" x14ac:dyDescent="0.2">
      <c r="A15" s="4" t="s">
        <v>25</v>
      </c>
      <c r="B15" s="11" t="s">
        <v>37</v>
      </c>
      <c r="C15" s="4">
        <v>0.4375</v>
      </c>
    </row>
    <row r="16" spans="1:3" x14ac:dyDescent="0.2">
      <c r="A16" s="4" t="s">
        <v>29</v>
      </c>
      <c r="B16" s="11" t="s">
        <v>37</v>
      </c>
      <c r="C16" s="4">
        <v>0.40625</v>
      </c>
    </row>
    <row r="17" spans="1:3" x14ac:dyDescent="0.2">
      <c r="A17" s="4" t="s">
        <v>18</v>
      </c>
      <c r="B17" s="11" t="s">
        <v>37</v>
      </c>
      <c r="C17" s="4">
        <v>0.375</v>
      </c>
    </row>
    <row r="18" spans="1:3" x14ac:dyDescent="0.2">
      <c r="A18" s="4" t="s">
        <v>19</v>
      </c>
      <c r="B18" s="11" t="s">
        <v>37</v>
      </c>
      <c r="C18" s="4">
        <v>0.21875</v>
      </c>
    </row>
    <row r="19" spans="1:3" x14ac:dyDescent="0.2">
      <c r="A19" s="4" t="s">
        <v>28</v>
      </c>
      <c r="B19" s="4" t="s">
        <v>37</v>
      </c>
      <c r="C19" s="4">
        <v>0.4375</v>
      </c>
    </row>
    <row r="20" spans="1:3" x14ac:dyDescent="0.2">
      <c r="A20" s="4" t="s">
        <v>30</v>
      </c>
      <c r="B20" s="11" t="s">
        <v>37</v>
      </c>
      <c r="C20" s="4">
        <v>0.4375</v>
      </c>
    </row>
    <row r="21" spans="1:3" x14ac:dyDescent="0.2">
      <c r="A21" s="4" t="s">
        <v>33</v>
      </c>
      <c r="B21" s="4" t="s">
        <v>37</v>
      </c>
      <c r="C21" s="4">
        <v>0.40625</v>
      </c>
    </row>
    <row r="22" spans="1:3" x14ac:dyDescent="0.2">
      <c r="B22" s="10" t="s">
        <v>43</v>
      </c>
      <c r="C22" s="10">
        <f>AVERAGE(C13:C21)</f>
        <v>0.3888888888888889</v>
      </c>
    </row>
    <row r="24" spans="1:3" x14ac:dyDescent="0.2">
      <c r="A24" t="s">
        <v>41</v>
      </c>
    </row>
    <row r="25" spans="1:3" x14ac:dyDescent="0.2">
      <c r="A25" s="4" t="s">
        <v>15</v>
      </c>
      <c r="B25" s="4" t="s">
        <v>36</v>
      </c>
      <c r="C25" s="4">
        <v>-0.46875</v>
      </c>
    </row>
    <row r="26" spans="1:3" x14ac:dyDescent="0.2">
      <c r="A26" s="4" t="s">
        <v>16</v>
      </c>
      <c r="B26" s="4" t="s">
        <v>36</v>
      </c>
      <c r="C26" s="4">
        <v>-0.1875</v>
      </c>
    </row>
    <row r="27" spans="1:3" x14ac:dyDescent="0.2">
      <c r="A27" s="4" t="s">
        <v>24</v>
      </c>
      <c r="B27" s="4" t="s">
        <v>36</v>
      </c>
      <c r="C27" s="4">
        <v>-0.375</v>
      </c>
    </row>
    <row r="28" spans="1:3" x14ac:dyDescent="0.2">
      <c r="A28" s="4" t="s">
        <v>26</v>
      </c>
      <c r="B28" s="4" t="s">
        <v>36</v>
      </c>
      <c r="C28" s="4">
        <v>-0.46875</v>
      </c>
    </row>
    <row r="29" spans="1:3" x14ac:dyDescent="0.2">
      <c r="A29" s="4" t="s">
        <v>27</v>
      </c>
      <c r="B29" s="4" t="s">
        <v>36</v>
      </c>
      <c r="C29" s="4">
        <v>-0.375</v>
      </c>
    </row>
    <row r="30" spans="1:3" x14ac:dyDescent="0.2">
      <c r="A30" s="4" t="s">
        <v>21</v>
      </c>
      <c r="B30" s="4" t="s">
        <v>36</v>
      </c>
      <c r="C30" s="4">
        <v>-0.5625</v>
      </c>
    </row>
    <row r="31" spans="1:3" x14ac:dyDescent="0.2">
      <c r="A31" s="4" t="s">
        <v>32</v>
      </c>
      <c r="B31" s="4" t="s">
        <v>36</v>
      </c>
      <c r="C31" s="4">
        <v>-0.5625</v>
      </c>
    </row>
    <row r="32" spans="1:3" x14ac:dyDescent="0.2">
      <c r="A32" s="4" t="s">
        <v>20</v>
      </c>
      <c r="B32" s="4" t="s">
        <v>36</v>
      </c>
      <c r="C32" s="4">
        <v>-0.5625</v>
      </c>
    </row>
    <row r="33" spans="1:3" x14ac:dyDescent="0.2">
      <c r="A33" s="4" t="s">
        <v>31</v>
      </c>
      <c r="B33" s="16" t="s">
        <v>36</v>
      </c>
      <c r="C33" s="16">
        <v>-0.375</v>
      </c>
    </row>
    <row r="34" spans="1:3" x14ac:dyDescent="0.2">
      <c r="B34" s="12" t="s">
        <v>42</v>
      </c>
      <c r="C34" s="12">
        <f>AVERAGE(C25:C33)</f>
        <v>-0.4375</v>
      </c>
    </row>
    <row r="37" spans="1:3" x14ac:dyDescent="0.2">
      <c r="A37" t="s">
        <v>55</v>
      </c>
      <c r="B37" t="s">
        <v>56</v>
      </c>
    </row>
    <row r="70" spans="1:2" x14ac:dyDescent="0.2">
      <c r="A70" s="14" t="s">
        <v>59</v>
      </c>
    </row>
    <row r="71" spans="1:2" x14ac:dyDescent="0.2">
      <c r="A71" t="s">
        <v>57</v>
      </c>
      <c r="B71" t="s">
        <v>62</v>
      </c>
    </row>
    <row r="72" spans="1:2" x14ac:dyDescent="0.2">
      <c r="A72" t="s">
        <v>58</v>
      </c>
      <c r="B72" t="s">
        <v>61</v>
      </c>
    </row>
    <row r="73" spans="1:2" x14ac:dyDescent="0.2">
      <c r="A73" t="s">
        <v>63</v>
      </c>
      <c r="B73" t="s">
        <v>60</v>
      </c>
    </row>
  </sheetData>
  <sortState xmlns:xlrd2="http://schemas.microsoft.com/office/spreadsheetml/2017/richdata2" ref="A25:C33">
    <sortCondition ref="A25:A33"/>
  </sortState>
  <conditionalFormatting sqref="A12 A24">
    <cfRule type="containsText" dxfId="11" priority="7" stopIfTrue="1" operator="containsText" text="WORSE">
      <formula>NOT(ISERROR(SEARCH("WORSE",A12)))</formula>
    </cfRule>
    <cfRule type="containsText" dxfId="10" priority="8" stopIfTrue="1" operator="containsText" text="BETTER">
      <formula>NOT(ISERROR(SEARCH("BETTER",A12)))</formula>
    </cfRule>
  </conditionalFormatting>
  <conditionalFormatting sqref="B21 B16:B19">
    <cfRule type="containsText" dxfId="9" priority="5" stopIfTrue="1" operator="containsText" text="WORSE">
      <formula>NOT(ISERROR(SEARCH("WORSE",B16)))</formula>
    </cfRule>
    <cfRule type="containsText" dxfId="8" priority="6" stopIfTrue="1" operator="containsText" text="BETTER">
      <formula>NOT(ISERROR(SEARCH("BETTER",B16)))</formula>
    </cfRule>
  </conditionalFormatting>
  <conditionalFormatting sqref="B25:B33">
    <cfRule type="containsText" dxfId="7" priority="3" stopIfTrue="1" operator="containsText" text="WORSE">
      <formula>NOT(ISERROR(SEARCH("WORSE",B25)))</formula>
    </cfRule>
    <cfRule type="containsText" dxfId="6" priority="4" stopIfTrue="1" operator="containsText" text="BETTER">
      <formula>NOT(ISERROR(SEARCH("BETTER",B25)))</formula>
    </cfRule>
  </conditionalFormatting>
  <conditionalFormatting sqref="B15">
    <cfRule type="containsText" dxfId="1" priority="1" stopIfTrue="1" operator="containsText" text="WORSE">
      <formula>NOT(ISERROR(SEARCH("WORSE",B15)))</formula>
    </cfRule>
    <cfRule type="containsText" dxfId="0" priority="2" stopIfTrue="1" operator="containsText" text="BETTER">
      <formula>NOT(ISERROR(SEARCH("BETTER",B15)))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F396-F4FB-1943-95EE-A54265D8E40F}">
  <dimension ref="A1:P77"/>
  <sheetViews>
    <sheetView workbookViewId="0">
      <selection activeCell="G21" sqref="G21"/>
    </sheetView>
  </sheetViews>
  <sheetFormatPr baseColWidth="10" defaultRowHeight="15" x14ac:dyDescent="0.2"/>
  <cols>
    <col min="2" max="2" width="29" bestFit="1" customWidth="1"/>
  </cols>
  <sheetData>
    <row r="1" spans="1:16" ht="49" thickBot="1" x14ac:dyDescent="0.25">
      <c r="A1" s="1" t="s">
        <v>0</v>
      </c>
      <c r="B1" s="2" t="s">
        <v>1</v>
      </c>
      <c r="C1" s="1" t="s">
        <v>2</v>
      </c>
      <c r="D1" s="1" t="s">
        <v>34</v>
      </c>
      <c r="E1" s="1" t="s">
        <v>45</v>
      </c>
      <c r="F1" s="1" t="s">
        <v>3</v>
      </c>
      <c r="G1" s="1" t="s">
        <v>4</v>
      </c>
      <c r="H1" s="1" t="s">
        <v>38</v>
      </c>
      <c r="I1" s="1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1" t="s">
        <v>10</v>
      </c>
      <c r="O1" s="13" t="s">
        <v>39</v>
      </c>
      <c r="P1" s="13" t="s">
        <v>44</v>
      </c>
    </row>
    <row r="2" spans="1:16" x14ac:dyDescent="0.2">
      <c r="A2" s="4">
        <v>10007759</v>
      </c>
      <c r="B2" s="4" t="s">
        <v>15</v>
      </c>
      <c r="C2" s="4">
        <v>8</v>
      </c>
      <c r="D2" s="4" t="s">
        <v>36</v>
      </c>
      <c r="E2" s="4">
        <f>E5</f>
        <v>-0.46875</v>
      </c>
      <c r="F2" s="4" t="s">
        <v>11</v>
      </c>
      <c r="G2" s="5">
        <v>34</v>
      </c>
      <c r="H2" s="5">
        <v>-0.70000000000000284</v>
      </c>
      <c r="I2" s="6">
        <v>100</v>
      </c>
      <c r="J2" s="6">
        <v>16</v>
      </c>
      <c r="K2" s="6">
        <v>53</v>
      </c>
      <c r="L2" s="6">
        <v>30</v>
      </c>
      <c r="M2" s="6">
        <v>1</v>
      </c>
      <c r="N2" s="6">
        <v>0</v>
      </c>
      <c r="O2" s="10">
        <f>((4*J2)+(3*K2))/400</f>
        <v>0.5575</v>
      </c>
      <c r="P2" s="10">
        <f>O2-$O$30</f>
        <v>-0.26</v>
      </c>
    </row>
    <row r="3" spans="1:16" x14ac:dyDescent="0.2">
      <c r="A3" s="4">
        <v>10007759</v>
      </c>
      <c r="B3" s="4" t="s">
        <v>15</v>
      </c>
      <c r="C3" s="4">
        <v>8</v>
      </c>
      <c r="D3" s="4" t="s">
        <v>36</v>
      </c>
      <c r="E3" s="4">
        <f>E5</f>
        <v>-0.46875</v>
      </c>
      <c r="F3" s="4" t="s">
        <v>12</v>
      </c>
      <c r="G3" s="5">
        <v>34</v>
      </c>
      <c r="H3" s="5">
        <v>-0.70000000000000284</v>
      </c>
      <c r="I3" s="6">
        <v>100</v>
      </c>
      <c r="J3" s="6">
        <v>25.9</v>
      </c>
      <c r="K3" s="6">
        <v>58.8</v>
      </c>
      <c r="L3" s="6">
        <v>14.1</v>
      </c>
      <c r="M3" s="6">
        <v>1.2</v>
      </c>
      <c r="N3" s="6">
        <v>0</v>
      </c>
      <c r="O3" s="10">
        <f t="shared" ref="O3:O66" si="0">((4*J3)+(3*K3))/400</f>
        <v>0.7</v>
      </c>
      <c r="P3" s="10">
        <f>O3-$O$31</f>
        <v>-0.15675000000000006</v>
      </c>
    </row>
    <row r="4" spans="1:16" x14ac:dyDescent="0.2">
      <c r="A4" s="4">
        <v>10007759</v>
      </c>
      <c r="B4" s="4" t="s">
        <v>15</v>
      </c>
      <c r="C4" s="4">
        <v>8</v>
      </c>
      <c r="D4" s="4" t="s">
        <v>36</v>
      </c>
      <c r="E4" s="4">
        <f>E5</f>
        <v>-0.46875</v>
      </c>
      <c r="F4" s="4" t="s">
        <v>13</v>
      </c>
      <c r="G4" s="5">
        <v>34</v>
      </c>
      <c r="H4" s="5">
        <v>-0.70000000000000284</v>
      </c>
      <c r="I4" s="6">
        <v>100</v>
      </c>
      <c r="J4" s="6">
        <v>0</v>
      </c>
      <c r="K4" s="6">
        <v>66.7</v>
      </c>
      <c r="L4" s="6">
        <v>33.299999999999997</v>
      </c>
      <c r="M4" s="6">
        <v>0</v>
      </c>
      <c r="N4" s="6">
        <v>0</v>
      </c>
      <c r="O4" s="10">
        <f t="shared" si="0"/>
        <v>0.50025000000000008</v>
      </c>
      <c r="P4" s="10">
        <f>O4-$O$32</f>
        <v>-0.37474999999999992</v>
      </c>
    </row>
    <row r="5" spans="1:16" x14ac:dyDescent="0.2">
      <c r="A5" s="4">
        <v>10007759</v>
      </c>
      <c r="B5" s="4" t="s">
        <v>15</v>
      </c>
      <c r="C5" s="4">
        <v>8</v>
      </c>
      <c r="D5" s="4" t="s">
        <v>36</v>
      </c>
      <c r="E5" s="4">
        <f>P5</f>
        <v>-0.46875</v>
      </c>
      <c r="F5" s="4" t="s">
        <v>14</v>
      </c>
      <c r="G5" s="5">
        <v>34</v>
      </c>
      <c r="H5" s="5">
        <v>-0.70000000000000284</v>
      </c>
      <c r="I5" s="6">
        <v>100</v>
      </c>
      <c r="J5" s="6">
        <v>0</v>
      </c>
      <c r="K5" s="6">
        <v>12.5</v>
      </c>
      <c r="L5" s="6">
        <v>87.5</v>
      </c>
      <c r="M5" s="6">
        <v>0</v>
      </c>
      <c r="N5" s="6">
        <v>0</v>
      </c>
      <c r="O5" s="10">
        <f t="shared" si="0"/>
        <v>9.375E-2</v>
      </c>
      <c r="P5" s="10">
        <f>O5-$O$33</f>
        <v>-0.46875</v>
      </c>
    </row>
    <row r="6" spans="1:16" x14ac:dyDescent="0.2">
      <c r="A6" s="4">
        <v>10007760</v>
      </c>
      <c r="B6" s="4" t="s">
        <v>16</v>
      </c>
      <c r="C6" s="4">
        <v>13</v>
      </c>
      <c r="D6" s="4" t="s">
        <v>36</v>
      </c>
      <c r="E6" s="4">
        <f>E9</f>
        <v>-0.1875</v>
      </c>
      <c r="F6" s="4" t="s">
        <v>11</v>
      </c>
      <c r="G6" s="5">
        <v>25.6</v>
      </c>
      <c r="H6" s="5">
        <v>-9.1000000000000014</v>
      </c>
      <c r="I6" s="6">
        <v>100</v>
      </c>
      <c r="J6" s="6">
        <v>50</v>
      </c>
      <c r="K6" s="6">
        <v>41</v>
      </c>
      <c r="L6" s="6">
        <v>9</v>
      </c>
      <c r="M6" s="6">
        <v>0</v>
      </c>
      <c r="N6" s="6">
        <v>0</v>
      </c>
      <c r="O6" s="10">
        <f t="shared" si="0"/>
        <v>0.8075</v>
      </c>
      <c r="P6" s="10">
        <f t="shared" ref="P6" si="1">O6-$O$30</f>
        <v>-1.0000000000000009E-2</v>
      </c>
    </row>
    <row r="7" spans="1:16" x14ac:dyDescent="0.2">
      <c r="A7" s="4">
        <v>10007760</v>
      </c>
      <c r="B7" s="4" t="s">
        <v>16</v>
      </c>
      <c r="C7" s="4">
        <v>13</v>
      </c>
      <c r="D7" s="4" t="s">
        <v>36</v>
      </c>
      <c r="E7" s="4">
        <f>E9</f>
        <v>-0.1875</v>
      </c>
      <c r="F7" s="4" t="s">
        <v>12</v>
      </c>
      <c r="G7" s="5">
        <v>25.6</v>
      </c>
      <c r="H7" s="5">
        <v>-9.1000000000000014</v>
      </c>
      <c r="I7" s="6">
        <v>100</v>
      </c>
      <c r="J7" s="6">
        <v>55</v>
      </c>
      <c r="K7" s="6">
        <v>41.7</v>
      </c>
      <c r="L7" s="6">
        <v>3.3</v>
      </c>
      <c r="M7" s="6">
        <v>0</v>
      </c>
      <c r="N7" s="6">
        <v>0</v>
      </c>
      <c r="O7" s="10">
        <f t="shared" si="0"/>
        <v>0.86275000000000002</v>
      </c>
      <c r="P7" s="10">
        <f t="shared" ref="P7" si="2">O7-$O$31</f>
        <v>6.0000000000000053E-3</v>
      </c>
    </row>
    <row r="8" spans="1:16" x14ac:dyDescent="0.2">
      <c r="A8" s="4">
        <v>10007760</v>
      </c>
      <c r="B8" s="4" t="s">
        <v>16</v>
      </c>
      <c r="C8" s="4">
        <v>13</v>
      </c>
      <c r="D8" s="4" t="s">
        <v>36</v>
      </c>
      <c r="E8" s="4">
        <f>E9</f>
        <v>-0.1875</v>
      </c>
      <c r="F8" s="4" t="s">
        <v>13</v>
      </c>
      <c r="G8" s="5">
        <v>25.6</v>
      </c>
      <c r="H8" s="5">
        <v>-9.1000000000000014</v>
      </c>
      <c r="I8" s="6">
        <v>100</v>
      </c>
      <c r="J8" s="6">
        <v>66.7</v>
      </c>
      <c r="K8" s="6">
        <v>33.299999999999997</v>
      </c>
      <c r="L8" s="6">
        <v>0</v>
      </c>
      <c r="M8" s="6">
        <v>0</v>
      </c>
      <c r="N8" s="6">
        <v>0</v>
      </c>
      <c r="O8" s="10">
        <f t="shared" si="0"/>
        <v>0.91674999999999995</v>
      </c>
      <c r="P8" s="10">
        <f t="shared" ref="P8" si="3">O8-$O$32</f>
        <v>4.1749999999999954E-2</v>
      </c>
    </row>
    <row r="9" spans="1:16" x14ac:dyDescent="0.2">
      <c r="A9" s="4">
        <v>10007760</v>
      </c>
      <c r="B9" s="4" t="s">
        <v>16</v>
      </c>
      <c r="C9" s="4">
        <v>13</v>
      </c>
      <c r="D9" s="4" t="s">
        <v>36</v>
      </c>
      <c r="E9" s="4">
        <f>P9</f>
        <v>-0.1875</v>
      </c>
      <c r="F9" s="4" t="s">
        <v>14</v>
      </c>
      <c r="G9" s="5">
        <v>25.6</v>
      </c>
      <c r="H9" s="5">
        <v>-9.1000000000000014</v>
      </c>
      <c r="I9" s="6">
        <v>100</v>
      </c>
      <c r="J9" s="6">
        <v>0</v>
      </c>
      <c r="K9" s="6">
        <v>50</v>
      </c>
      <c r="L9" s="6">
        <v>50</v>
      </c>
      <c r="M9" s="6">
        <v>0</v>
      </c>
      <c r="N9" s="6">
        <v>0</v>
      </c>
      <c r="O9" s="10">
        <f t="shared" si="0"/>
        <v>0.375</v>
      </c>
      <c r="P9" s="10">
        <f t="shared" ref="P9" si="4">O9-$O$33</f>
        <v>-0.1875</v>
      </c>
    </row>
    <row r="10" spans="1:16" x14ac:dyDescent="0.2">
      <c r="A10" s="4">
        <v>10006840</v>
      </c>
      <c r="B10" s="4" t="s">
        <v>17</v>
      </c>
      <c r="C10" s="4">
        <v>14</v>
      </c>
      <c r="D10" s="11" t="s">
        <v>37</v>
      </c>
      <c r="E10" s="4">
        <f t="shared" ref="E10" si="5">E13</f>
        <v>0.40625</v>
      </c>
      <c r="F10" s="4" t="s">
        <v>11</v>
      </c>
      <c r="G10" s="5">
        <v>42.7</v>
      </c>
      <c r="H10" s="5">
        <v>8</v>
      </c>
      <c r="I10" s="6">
        <v>100</v>
      </c>
      <c r="J10" s="6">
        <v>77</v>
      </c>
      <c r="K10" s="6">
        <v>23</v>
      </c>
      <c r="L10" s="6">
        <v>0</v>
      </c>
      <c r="M10" s="6">
        <v>0</v>
      </c>
      <c r="N10" s="6">
        <v>0</v>
      </c>
      <c r="O10" s="10">
        <f t="shared" si="0"/>
        <v>0.9425</v>
      </c>
      <c r="P10" s="10">
        <f t="shared" ref="P10" si="6">O10-$O$30</f>
        <v>0.125</v>
      </c>
    </row>
    <row r="11" spans="1:16" x14ac:dyDescent="0.2">
      <c r="A11" s="4">
        <v>10006840</v>
      </c>
      <c r="B11" s="4" t="s">
        <v>17</v>
      </c>
      <c r="C11" s="4">
        <v>14</v>
      </c>
      <c r="D11" s="11" t="s">
        <v>37</v>
      </c>
      <c r="E11" s="4">
        <f t="shared" ref="E11" si="7">E13</f>
        <v>0.40625</v>
      </c>
      <c r="F11" s="4" t="s">
        <v>12</v>
      </c>
      <c r="G11" s="5">
        <v>42.7</v>
      </c>
      <c r="H11" s="5">
        <v>8</v>
      </c>
      <c r="I11" s="6">
        <v>100</v>
      </c>
      <c r="J11" s="6">
        <v>65.400000000000006</v>
      </c>
      <c r="K11" s="6">
        <v>34.6</v>
      </c>
      <c r="L11" s="6">
        <v>0</v>
      </c>
      <c r="M11" s="6">
        <v>0</v>
      </c>
      <c r="N11" s="6">
        <v>0</v>
      </c>
      <c r="O11" s="10">
        <f t="shared" si="0"/>
        <v>0.91350000000000009</v>
      </c>
      <c r="P11" s="10">
        <f t="shared" ref="P11" si="8">O11-$O$31</f>
        <v>5.6750000000000078E-2</v>
      </c>
    </row>
    <row r="12" spans="1:16" x14ac:dyDescent="0.2">
      <c r="A12" s="4">
        <v>10006840</v>
      </c>
      <c r="B12" s="4" t="s">
        <v>17</v>
      </c>
      <c r="C12" s="4">
        <v>14</v>
      </c>
      <c r="D12" s="11" t="s">
        <v>37</v>
      </c>
      <c r="E12" s="4">
        <f t="shared" ref="E12" si="9">E13</f>
        <v>0.40625</v>
      </c>
      <c r="F12" s="4" t="s">
        <v>13</v>
      </c>
      <c r="G12" s="5">
        <v>42.7</v>
      </c>
      <c r="H12" s="5">
        <v>8</v>
      </c>
      <c r="I12" s="6">
        <v>100</v>
      </c>
      <c r="J12" s="6">
        <v>100</v>
      </c>
      <c r="K12" s="6">
        <v>0</v>
      </c>
      <c r="L12" s="6">
        <v>0</v>
      </c>
      <c r="M12" s="6">
        <v>0</v>
      </c>
      <c r="N12" s="6">
        <v>0</v>
      </c>
      <c r="O12" s="10">
        <f t="shared" si="0"/>
        <v>1</v>
      </c>
      <c r="P12" s="10">
        <f t="shared" ref="P12" si="10">O12-$O$32</f>
        <v>0.125</v>
      </c>
    </row>
    <row r="13" spans="1:16" x14ac:dyDescent="0.2">
      <c r="A13" s="4">
        <v>10006840</v>
      </c>
      <c r="B13" s="4" t="s">
        <v>17</v>
      </c>
      <c r="C13" s="4">
        <v>14</v>
      </c>
      <c r="D13" s="11" t="s">
        <v>37</v>
      </c>
      <c r="E13" s="4">
        <f t="shared" ref="E13" si="11">P13</f>
        <v>0.40625</v>
      </c>
      <c r="F13" s="4" t="s">
        <v>14</v>
      </c>
      <c r="G13" s="5">
        <v>42.7</v>
      </c>
      <c r="H13" s="5">
        <v>8</v>
      </c>
      <c r="I13" s="6">
        <v>100</v>
      </c>
      <c r="J13" s="6">
        <v>87.5</v>
      </c>
      <c r="K13" s="6">
        <v>12.5</v>
      </c>
      <c r="L13" s="6">
        <v>0</v>
      </c>
      <c r="M13" s="6">
        <v>0</v>
      </c>
      <c r="N13" s="6">
        <v>0</v>
      </c>
      <c r="O13" s="10">
        <f t="shared" si="0"/>
        <v>0.96875</v>
      </c>
      <c r="P13" s="10">
        <f t="shared" ref="P13" si="12">O13-$O$33</f>
        <v>0.40625</v>
      </c>
    </row>
    <row r="14" spans="1:16" x14ac:dyDescent="0.2">
      <c r="A14" s="4">
        <v>10007786</v>
      </c>
      <c r="B14" s="4" t="s">
        <v>18</v>
      </c>
      <c r="C14" s="4">
        <v>21</v>
      </c>
      <c r="D14" s="11" t="s">
        <v>37</v>
      </c>
      <c r="E14" s="4">
        <f t="shared" ref="E14" si="13">E17</f>
        <v>0.375</v>
      </c>
      <c r="F14" s="4" t="s">
        <v>11</v>
      </c>
      <c r="G14" s="5">
        <v>59.15</v>
      </c>
      <c r="H14" s="5">
        <v>24.449999999999996</v>
      </c>
      <c r="I14" s="6">
        <v>100</v>
      </c>
      <c r="J14" s="6">
        <v>68</v>
      </c>
      <c r="K14" s="6">
        <v>32</v>
      </c>
      <c r="L14" s="6">
        <v>0</v>
      </c>
      <c r="M14" s="6">
        <v>0</v>
      </c>
      <c r="N14" s="6">
        <v>0</v>
      </c>
      <c r="O14" s="10">
        <f t="shared" si="0"/>
        <v>0.92</v>
      </c>
      <c r="P14" s="10">
        <f t="shared" ref="P14" si="14">O14-$O$30</f>
        <v>0.10250000000000004</v>
      </c>
    </row>
    <row r="15" spans="1:16" x14ac:dyDescent="0.2">
      <c r="A15" s="4">
        <v>10007786</v>
      </c>
      <c r="B15" s="4" t="s">
        <v>18</v>
      </c>
      <c r="C15" s="4">
        <v>21</v>
      </c>
      <c r="D15" s="11" t="s">
        <v>37</v>
      </c>
      <c r="E15" s="4">
        <f t="shared" ref="E15" si="15">E17</f>
        <v>0.375</v>
      </c>
      <c r="F15" s="4" t="s">
        <v>12</v>
      </c>
      <c r="G15" s="5">
        <v>59.15</v>
      </c>
      <c r="H15" s="5">
        <v>24.449999999999996</v>
      </c>
      <c r="I15" s="6">
        <v>100</v>
      </c>
      <c r="J15" s="6">
        <v>57.4</v>
      </c>
      <c r="K15" s="6">
        <v>42.6</v>
      </c>
      <c r="L15" s="6">
        <v>0</v>
      </c>
      <c r="M15" s="6">
        <v>0</v>
      </c>
      <c r="N15" s="6">
        <v>0</v>
      </c>
      <c r="O15" s="10">
        <f t="shared" si="0"/>
        <v>0.89349999999999996</v>
      </c>
      <c r="P15" s="10">
        <f t="shared" ref="P15" si="16">O15-$O$31</f>
        <v>3.6749999999999949E-2</v>
      </c>
    </row>
    <row r="16" spans="1:16" x14ac:dyDescent="0.2">
      <c r="A16" s="4">
        <v>10007786</v>
      </c>
      <c r="B16" s="4" t="s">
        <v>18</v>
      </c>
      <c r="C16" s="4">
        <v>21</v>
      </c>
      <c r="D16" s="11" t="s">
        <v>37</v>
      </c>
      <c r="E16" s="4">
        <f t="shared" ref="E16" si="17">E17</f>
        <v>0.375</v>
      </c>
      <c r="F16" s="4" t="s">
        <v>13</v>
      </c>
      <c r="G16" s="5">
        <v>59.15</v>
      </c>
      <c r="H16" s="5">
        <v>24.449999999999996</v>
      </c>
      <c r="I16" s="6">
        <v>100</v>
      </c>
      <c r="J16" s="6">
        <v>90</v>
      </c>
      <c r="K16" s="6">
        <v>10</v>
      </c>
      <c r="L16" s="6">
        <v>0</v>
      </c>
      <c r="M16" s="6">
        <v>0</v>
      </c>
      <c r="N16" s="6">
        <v>0</v>
      </c>
      <c r="O16" s="10">
        <f t="shared" si="0"/>
        <v>0.97499999999999998</v>
      </c>
      <c r="P16" s="10">
        <f t="shared" ref="P16" si="18">O16-$O$32</f>
        <v>9.9999999999999978E-2</v>
      </c>
    </row>
    <row r="17" spans="1:16" x14ac:dyDescent="0.2">
      <c r="A17" s="4">
        <v>10007786</v>
      </c>
      <c r="B17" s="4" t="s">
        <v>18</v>
      </c>
      <c r="C17" s="4">
        <v>21</v>
      </c>
      <c r="D17" s="11" t="s">
        <v>37</v>
      </c>
      <c r="E17" s="4">
        <f t="shared" ref="E17" si="19">P17</f>
        <v>0.375</v>
      </c>
      <c r="F17" s="4" t="s">
        <v>14</v>
      </c>
      <c r="G17" s="5">
        <v>59.15</v>
      </c>
      <c r="H17" s="5">
        <v>24.449999999999996</v>
      </c>
      <c r="I17" s="6">
        <v>100</v>
      </c>
      <c r="J17" s="6">
        <v>75</v>
      </c>
      <c r="K17" s="6">
        <v>25</v>
      </c>
      <c r="L17" s="6">
        <v>0</v>
      </c>
      <c r="M17" s="6">
        <v>0</v>
      </c>
      <c r="N17" s="6">
        <v>0</v>
      </c>
      <c r="O17" s="10">
        <f t="shared" si="0"/>
        <v>0.9375</v>
      </c>
      <c r="P17" s="10">
        <f t="shared" ref="P17" si="20">O17-$O$33</f>
        <v>0.375</v>
      </c>
    </row>
    <row r="18" spans="1:16" x14ac:dyDescent="0.2">
      <c r="A18" s="4">
        <v>10007852</v>
      </c>
      <c r="B18" s="4" t="s">
        <v>19</v>
      </c>
      <c r="C18" s="4">
        <v>39</v>
      </c>
      <c r="D18" s="11" t="s">
        <v>37</v>
      </c>
      <c r="E18" s="4">
        <f t="shared" ref="E18" si="21">E21</f>
        <v>0.21875</v>
      </c>
      <c r="F18" s="4" t="s">
        <v>11</v>
      </c>
      <c r="G18" s="5">
        <v>13.5</v>
      </c>
      <c r="H18" s="5">
        <v>-21.200000000000003</v>
      </c>
      <c r="I18" s="6">
        <v>100</v>
      </c>
      <c r="J18" s="6">
        <v>38</v>
      </c>
      <c r="K18" s="6">
        <v>62</v>
      </c>
      <c r="L18" s="6">
        <v>0</v>
      </c>
      <c r="M18" s="6">
        <v>0</v>
      </c>
      <c r="N18" s="6">
        <v>0</v>
      </c>
      <c r="O18" s="10">
        <f t="shared" si="0"/>
        <v>0.84499999999999997</v>
      </c>
      <c r="P18" s="10">
        <f t="shared" ref="P18" si="22">O18-$O$30</f>
        <v>2.7499999999999969E-2</v>
      </c>
    </row>
    <row r="19" spans="1:16" x14ac:dyDescent="0.2">
      <c r="A19" s="4">
        <v>10007852</v>
      </c>
      <c r="B19" s="4" t="s">
        <v>19</v>
      </c>
      <c r="C19" s="4">
        <v>39</v>
      </c>
      <c r="D19" s="11" t="s">
        <v>37</v>
      </c>
      <c r="E19" s="4">
        <f t="shared" ref="E19" si="23">E21</f>
        <v>0.21875</v>
      </c>
      <c r="F19" s="4" t="s">
        <v>12</v>
      </c>
      <c r="G19" s="5">
        <v>13.5</v>
      </c>
      <c r="H19" s="5">
        <v>-21.200000000000003</v>
      </c>
      <c r="I19" s="6">
        <v>100</v>
      </c>
      <c r="J19" s="6">
        <v>40</v>
      </c>
      <c r="K19" s="6">
        <v>60</v>
      </c>
      <c r="L19" s="6">
        <v>0</v>
      </c>
      <c r="M19" s="6">
        <v>0</v>
      </c>
      <c r="N19" s="6">
        <v>0</v>
      </c>
      <c r="O19" s="10">
        <f t="shared" si="0"/>
        <v>0.85</v>
      </c>
      <c r="P19" s="10">
        <f t="shared" ref="P19" si="24">O19-$O$31</f>
        <v>-6.7500000000000338E-3</v>
      </c>
    </row>
    <row r="20" spans="1:16" x14ac:dyDescent="0.2">
      <c r="A20" s="4">
        <v>10007852</v>
      </c>
      <c r="B20" s="4" t="s">
        <v>19</v>
      </c>
      <c r="C20" s="4">
        <v>39</v>
      </c>
      <c r="D20" s="11" t="s">
        <v>37</v>
      </c>
      <c r="E20" s="4">
        <f t="shared" ref="E20" si="25">E21</f>
        <v>0.21875</v>
      </c>
      <c r="F20" s="4" t="s">
        <v>13</v>
      </c>
      <c r="G20" s="5">
        <v>13.5</v>
      </c>
      <c r="H20" s="5">
        <v>-21.200000000000003</v>
      </c>
      <c r="I20" s="6">
        <v>100</v>
      </c>
      <c r="J20" s="6">
        <v>50</v>
      </c>
      <c r="K20" s="6">
        <v>50</v>
      </c>
      <c r="L20" s="6">
        <v>0</v>
      </c>
      <c r="M20" s="6">
        <v>0</v>
      </c>
      <c r="N20" s="6">
        <v>0</v>
      </c>
      <c r="O20" s="10">
        <f t="shared" si="0"/>
        <v>0.875</v>
      </c>
      <c r="P20" s="10">
        <f t="shared" ref="P20" si="26">O20-$O$32</f>
        <v>0</v>
      </c>
    </row>
    <row r="21" spans="1:16" x14ac:dyDescent="0.2">
      <c r="A21" s="4">
        <v>10007852</v>
      </c>
      <c r="B21" s="4" t="s">
        <v>19</v>
      </c>
      <c r="C21" s="4">
        <v>39</v>
      </c>
      <c r="D21" s="11" t="s">
        <v>37</v>
      </c>
      <c r="E21" s="4">
        <f t="shared" ref="E21" si="27">P21</f>
        <v>0.21875</v>
      </c>
      <c r="F21" s="4" t="s">
        <v>14</v>
      </c>
      <c r="G21" s="5">
        <v>13.5</v>
      </c>
      <c r="H21" s="5">
        <v>-21.200000000000003</v>
      </c>
      <c r="I21" s="6">
        <v>100</v>
      </c>
      <c r="J21" s="6">
        <v>12.5</v>
      </c>
      <c r="K21" s="6">
        <v>87.5</v>
      </c>
      <c r="L21" s="6">
        <v>0</v>
      </c>
      <c r="M21" s="6">
        <v>0</v>
      </c>
      <c r="N21" s="6">
        <v>0</v>
      </c>
      <c r="O21" s="10">
        <f t="shared" si="0"/>
        <v>0.78125</v>
      </c>
      <c r="P21" s="10">
        <f t="shared" ref="P21" si="28">O21-$O$33</f>
        <v>0.21875</v>
      </c>
    </row>
    <row r="22" spans="1:16" x14ac:dyDescent="0.2">
      <c r="A22" s="4">
        <v>10007144</v>
      </c>
      <c r="B22" s="4" t="s">
        <v>20</v>
      </c>
      <c r="C22" s="4">
        <v>42</v>
      </c>
      <c r="D22" s="4" t="s">
        <v>36</v>
      </c>
      <c r="E22" s="4">
        <f t="shared" ref="E22" si="29">E25</f>
        <v>-0.5625</v>
      </c>
      <c r="F22" s="4" t="s">
        <v>11</v>
      </c>
      <c r="G22" s="5">
        <v>12.2</v>
      </c>
      <c r="H22" s="5">
        <v>-22.500000000000004</v>
      </c>
      <c r="I22" s="6">
        <v>60</v>
      </c>
      <c r="J22" s="6">
        <v>14</v>
      </c>
      <c r="K22" s="6">
        <v>59</v>
      </c>
      <c r="L22" s="6">
        <v>20</v>
      </c>
      <c r="M22" s="6">
        <v>7</v>
      </c>
      <c r="N22" s="6">
        <v>0</v>
      </c>
      <c r="O22" s="10">
        <f t="shared" si="0"/>
        <v>0.58250000000000002</v>
      </c>
      <c r="P22" s="10">
        <f t="shared" ref="P22" si="30">O22-$O$30</f>
        <v>-0.23499999999999999</v>
      </c>
    </row>
    <row r="23" spans="1:16" x14ac:dyDescent="0.2">
      <c r="A23" s="4">
        <v>10007144</v>
      </c>
      <c r="B23" s="4" t="s">
        <v>20</v>
      </c>
      <c r="C23" s="4">
        <v>42</v>
      </c>
      <c r="D23" s="4" t="s">
        <v>36</v>
      </c>
      <c r="E23" s="4">
        <f t="shared" ref="E23" si="31">E25</f>
        <v>-0.5625</v>
      </c>
      <c r="F23" s="4" t="s">
        <v>12</v>
      </c>
      <c r="G23" s="5">
        <v>12.2</v>
      </c>
      <c r="H23" s="5">
        <v>-22.500000000000004</v>
      </c>
      <c r="I23" s="6">
        <v>60</v>
      </c>
      <c r="J23" s="6">
        <v>12.9</v>
      </c>
      <c r="K23" s="6">
        <v>67.7</v>
      </c>
      <c r="L23" s="6">
        <v>19.399999999999999</v>
      </c>
      <c r="M23" s="6">
        <v>0</v>
      </c>
      <c r="N23" s="6">
        <v>0</v>
      </c>
      <c r="O23" s="10">
        <f t="shared" si="0"/>
        <v>0.63675000000000004</v>
      </c>
      <c r="P23" s="10">
        <f t="shared" ref="P23" si="32">O23-$O$31</f>
        <v>-0.21999999999999997</v>
      </c>
    </row>
    <row r="24" spans="1:16" x14ac:dyDescent="0.2">
      <c r="A24" s="4">
        <v>10007144</v>
      </c>
      <c r="B24" s="4" t="s">
        <v>20</v>
      </c>
      <c r="C24" s="4">
        <v>42</v>
      </c>
      <c r="D24" s="4" t="s">
        <v>36</v>
      </c>
      <c r="E24" s="4">
        <f t="shared" ref="E24" si="33">E25</f>
        <v>-0.5625</v>
      </c>
      <c r="F24" s="4" t="s">
        <v>13</v>
      </c>
      <c r="G24" s="5">
        <v>12.2</v>
      </c>
      <c r="H24" s="5">
        <v>-22.500000000000004</v>
      </c>
      <c r="I24" s="6">
        <v>60</v>
      </c>
      <c r="J24" s="6">
        <v>25</v>
      </c>
      <c r="K24" s="6">
        <v>75</v>
      </c>
      <c r="L24" s="6">
        <v>0</v>
      </c>
      <c r="M24" s="6">
        <v>0</v>
      </c>
      <c r="N24" s="6">
        <v>0</v>
      </c>
      <c r="O24" s="10">
        <f t="shared" si="0"/>
        <v>0.8125</v>
      </c>
      <c r="P24" s="10">
        <f t="shared" ref="P24" si="34">O24-$O$32</f>
        <v>-6.25E-2</v>
      </c>
    </row>
    <row r="25" spans="1:16" x14ac:dyDescent="0.2">
      <c r="A25" s="4">
        <v>10007144</v>
      </c>
      <c r="B25" s="4" t="s">
        <v>20</v>
      </c>
      <c r="C25" s="4">
        <v>42</v>
      </c>
      <c r="D25" s="4" t="s">
        <v>36</v>
      </c>
      <c r="E25" s="4">
        <f t="shared" ref="E25" si="35">P25</f>
        <v>-0.5625</v>
      </c>
      <c r="F25" s="4" t="s">
        <v>14</v>
      </c>
      <c r="G25" s="5">
        <v>12.2</v>
      </c>
      <c r="H25" s="5">
        <v>-22.500000000000004</v>
      </c>
      <c r="I25" s="6">
        <v>60</v>
      </c>
      <c r="J25" s="6">
        <v>0</v>
      </c>
      <c r="K25" s="6">
        <v>0</v>
      </c>
      <c r="L25" s="6">
        <v>50</v>
      </c>
      <c r="M25" s="6">
        <v>50</v>
      </c>
      <c r="N25" s="6">
        <v>0</v>
      </c>
      <c r="O25" s="10">
        <f t="shared" si="0"/>
        <v>0</v>
      </c>
      <c r="P25" s="10">
        <f t="shared" ref="P25" si="36">O25-$O$33</f>
        <v>-0.5625</v>
      </c>
    </row>
    <row r="26" spans="1:16" x14ac:dyDescent="0.2">
      <c r="A26" s="4">
        <v>10007148</v>
      </c>
      <c r="B26" s="4" t="s">
        <v>21</v>
      </c>
      <c r="C26" s="4">
        <v>62</v>
      </c>
      <c r="D26" s="4" t="s">
        <v>36</v>
      </c>
      <c r="E26" s="4">
        <f t="shared" ref="E26" si="37">E29</f>
        <v>-0.5625</v>
      </c>
      <c r="F26" s="4" t="s">
        <v>11</v>
      </c>
      <c r="G26" s="5">
        <v>27.2</v>
      </c>
      <c r="H26" s="5">
        <v>-7.5000000000000036</v>
      </c>
      <c r="I26" s="6">
        <v>85</v>
      </c>
      <c r="J26" s="6">
        <v>13</v>
      </c>
      <c r="K26" s="6">
        <v>54</v>
      </c>
      <c r="L26" s="6">
        <v>28</v>
      </c>
      <c r="M26" s="6">
        <v>4</v>
      </c>
      <c r="N26" s="6">
        <v>1</v>
      </c>
      <c r="O26" s="10">
        <f t="shared" si="0"/>
        <v>0.53500000000000003</v>
      </c>
      <c r="P26" s="10">
        <f t="shared" ref="P26" si="38">O26-$O$30</f>
        <v>-0.28249999999999997</v>
      </c>
    </row>
    <row r="27" spans="1:16" x14ac:dyDescent="0.2">
      <c r="A27" s="4">
        <v>10007148</v>
      </c>
      <c r="B27" s="4" t="s">
        <v>21</v>
      </c>
      <c r="C27" s="4">
        <v>62</v>
      </c>
      <c r="D27" s="4" t="s">
        <v>36</v>
      </c>
      <c r="E27" s="4">
        <f t="shared" ref="E27" si="39">E29</f>
        <v>-0.5625</v>
      </c>
      <c r="F27" s="4" t="s">
        <v>12</v>
      </c>
      <c r="G27" s="5">
        <v>27.2</v>
      </c>
      <c r="H27" s="5">
        <v>-7.5000000000000036</v>
      </c>
      <c r="I27" s="6">
        <v>85</v>
      </c>
      <c r="J27" s="6">
        <v>14.7</v>
      </c>
      <c r="K27" s="6">
        <v>61.8</v>
      </c>
      <c r="L27" s="6">
        <v>20.6</v>
      </c>
      <c r="M27" s="6">
        <v>1.4</v>
      </c>
      <c r="N27" s="6">
        <v>1.5</v>
      </c>
      <c r="O27" s="10">
        <f t="shared" si="0"/>
        <v>0.61049999999999993</v>
      </c>
      <c r="P27" s="10">
        <f t="shared" ref="P27" si="40">O27-$O$31</f>
        <v>-0.24625000000000008</v>
      </c>
    </row>
    <row r="28" spans="1:16" x14ac:dyDescent="0.2">
      <c r="A28" s="4">
        <v>10007148</v>
      </c>
      <c r="B28" s="4" t="s">
        <v>21</v>
      </c>
      <c r="C28" s="4">
        <v>62</v>
      </c>
      <c r="D28" s="4" t="s">
        <v>36</v>
      </c>
      <c r="E28" s="4">
        <f t="shared" ref="E28" si="41">E29</f>
        <v>-0.5625</v>
      </c>
      <c r="F28" s="4" t="s">
        <v>13</v>
      </c>
      <c r="G28" s="5">
        <v>27.2</v>
      </c>
      <c r="H28" s="5">
        <v>-7.5000000000000036</v>
      </c>
      <c r="I28" s="6">
        <v>85</v>
      </c>
      <c r="J28" s="6">
        <v>16.7</v>
      </c>
      <c r="K28" s="6">
        <v>66.599999999999994</v>
      </c>
      <c r="L28" s="6">
        <v>16.7</v>
      </c>
      <c r="M28" s="6">
        <v>0</v>
      </c>
      <c r="N28" s="6">
        <v>0</v>
      </c>
      <c r="O28" s="10">
        <f t="shared" si="0"/>
        <v>0.66649999999999987</v>
      </c>
      <c r="P28" s="10">
        <f t="shared" ref="P28" si="42">O28-$O$32</f>
        <v>-0.20850000000000013</v>
      </c>
    </row>
    <row r="29" spans="1:16" x14ac:dyDescent="0.2">
      <c r="A29" s="4">
        <v>10007148</v>
      </c>
      <c r="B29" s="4" t="s">
        <v>21</v>
      </c>
      <c r="C29" s="4">
        <v>62</v>
      </c>
      <c r="D29" s="4" t="s">
        <v>36</v>
      </c>
      <c r="E29" s="4">
        <f t="shared" ref="E29" si="43">P29</f>
        <v>-0.5625</v>
      </c>
      <c r="F29" s="4" t="s">
        <v>14</v>
      </c>
      <c r="G29" s="5">
        <v>27.2</v>
      </c>
      <c r="H29" s="5">
        <v>-7.5000000000000036</v>
      </c>
      <c r="I29" s="6">
        <v>85</v>
      </c>
      <c r="J29" s="6">
        <v>0</v>
      </c>
      <c r="K29" s="6">
        <v>0</v>
      </c>
      <c r="L29" s="6">
        <v>75</v>
      </c>
      <c r="M29" s="6">
        <v>25</v>
      </c>
      <c r="N29" s="6">
        <v>0</v>
      </c>
      <c r="O29" s="10">
        <f t="shared" si="0"/>
        <v>0</v>
      </c>
      <c r="P29" s="10">
        <f t="shared" ref="P29" si="44">O29-$O$33</f>
        <v>-0.5625</v>
      </c>
    </row>
    <row r="30" spans="1:16" x14ac:dyDescent="0.2">
      <c r="A30" s="7">
        <v>10007150</v>
      </c>
      <c r="B30" s="7" t="s">
        <v>22</v>
      </c>
      <c r="C30" s="7">
        <v>68</v>
      </c>
      <c r="D30" s="7" t="s">
        <v>35</v>
      </c>
      <c r="E30" s="4">
        <f t="shared" ref="E30" si="45">E33</f>
        <v>0</v>
      </c>
      <c r="F30" s="7" t="s">
        <v>11</v>
      </c>
      <c r="G30" s="8">
        <v>34.700000000000003</v>
      </c>
      <c r="H30" s="5">
        <v>0</v>
      </c>
      <c r="I30" s="9">
        <v>100</v>
      </c>
      <c r="J30" s="9">
        <v>45</v>
      </c>
      <c r="K30" s="9">
        <v>49</v>
      </c>
      <c r="L30" s="9">
        <v>6</v>
      </c>
      <c r="M30" s="9">
        <v>0</v>
      </c>
      <c r="N30" s="9">
        <v>0</v>
      </c>
      <c r="O30" s="10">
        <f t="shared" si="0"/>
        <v>0.8175</v>
      </c>
      <c r="P30" s="10">
        <f t="shared" ref="P30" si="46">O30-$O$30</f>
        <v>0</v>
      </c>
    </row>
    <row r="31" spans="1:16" x14ac:dyDescent="0.2">
      <c r="A31" s="7">
        <v>10007150</v>
      </c>
      <c r="B31" s="7" t="s">
        <v>22</v>
      </c>
      <c r="C31" s="7">
        <v>68</v>
      </c>
      <c r="D31" s="7" t="s">
        <v>35</v>
      </c>
      <c r="E31" s="4">
        <f t="shared" ref="E31" si="47">E33</f>
        <v>0</v>
      </c>
      <c r="F31" s="7" t="s">
        <v>12</v>
      </c>
      <c r="G31" s="8">
        <v>34.700000000000003</v>
      </c>
      <c r="H31" s="5">
        <v>0</v>
      </c>
      <c r="I31" s="9">
        <v>100</v>
      </c>
      <c r="J31" s="9">
        <v>53.8</v>
      </c>
      <c r="K31" s="9">
        <v>42.5</v>
      </c>
      <c r="L31" s="9">
        <v>3.7</v>
      </c>
      <c r="M31" s="9">
        <v>0</v>
      </c>
      <c r="N31" s="9">
        <v>0</v>
      </c>
      <c r="O31" s="10">
        <f t="shared" si="0"/>
        <v>0.85675000000000001</v>
      </c>
      <c r="P31" s="10">
        <f t="shared" ref="P31" si="48">O31-$O$31</f>
        <v>0</v>
      </c>
    </row>
    <row r="32" spans="1:16" x14ac:dyDescent="0.2">
      <c r="A32" s="7">
        <v>10007150</v>
      </c>
      <c r="B32" s="7" t="s">
        <v>22</v>
      </c>
      <c r="C32" s="7">
        <v>68</v>
      </c>
      <c r="D32" s="7" t="s">
        <v>35</v>
      </c>
      <c r="E32" s="4">
        <f t="shared" ref="E32" si="49">E33</f>
        <v>0</v>
      </c>
      <c r="F32" s="7" t="s">
        <v>13</v>
      </c>
      <c r="G32" s="8">
        <v>34.700000000000003</v>
      </c>
      <c r="H32" s="5">
        <v>0</v>
      </c>
      <c r="I32" s="9">
        <v>100</v>
      </c>
      <c r="J32" s="9">
        <v>50</v>
      </c>
      <c r="K32" s="9">
        <v>50</v>
      </c>
      <c r="L32" s="9">
        <v>0</v>
      </c>
      <c r="M32" s="9">
        <v>0</v>
      </c>
      <c r="N32" s="9">
        <v>0</v>
      </c>
      <c r="O32" s="10">
        <f t="shared" si="0"/>
        <v>0.875</v>
      </c>
      <c r="P32" s="10">
        <f t="shared" ref="P32" si="50">O32-$O$32</f>
        <v>0</v>
      </c>
    </row>
    <row r="33" spans="1:16" x14ac:dyDescent="0.2">
      <c r="A33" s="7">
        <v>10007150</v>
      </c>
      <c r="B33" s="7" t="s">
        <v>22</v>
      </c>
      <c r="C33" s="7">
        <v>68</v>
      </c>
      <c r="D33" s="7" t="s">
        <v>35</v>
      </c>
      <c r="E33" s="4">
        <f t="shared" ref="E33" si="51">P33</f>
        <v>0</v>
      </c>
      <c r="F33" s="7" t="s">
        <v>14</v>
      </c>
      <c r="G33" s="8">
        <v>34.700000000000003</v>
      </c>
      <c r="H33" s="5">
        <v>0</v>
      </c>
      <c r="I33" s="9">
        <v>100</v>
      </c>
      <c r="J33" s="9">
        <v>0</v>
      </c>
      <c r="K33" s="9">
        <v>75</v>
      </c>
      <c r="L33" s="9">
        <v>25</v>
      </c>
      <c r="M33" s="9">
        <v>0</v>
      </c>
      <c r="N33" s="9">
        <v>0</v>
      </c>
      <c r="O33" s="10">
        <f t="shared" si="0"/>
        <v>0.5625</v>
      </c>
      <c r="P33" s="10">
        <f t="shared" ref="P33" si="52">O33-$O$33</f>
        <v>0</v>
      </c>
    </row>
    <row r="34" spans="1:16" x14ac:dyDescent="0.2">
      <c r="A34" s="4">
        <v>10007768</v>
      </c>
      <c r="B34" s="4" t="s">
        <v>23</v>
      </c>
      <c r="C34" s="4">
        <v>71</v>
      </c>
      <c r="D34" s="11" t="s">
        <v>37</v>
      </c>
      <c r="E34" s="4">
        <f t="shared" ref="E34" si="53">E37</f>
        <v>0.375</v>
      </c>
      <c r="F34" s="4" t="s">
        <v>11</v>
      </c>
      <c r="G34" s="5">
        <v>49.45</v>
      </c>
      <c r="H34" s="5">
        <v>14.75</v>
      </c>
      <c r="I34" s="6">
        <v>100</v>
      </c>
      <c r="J34" s="6">
        <v>55</v>
      </c>
      <c r="K34" s="6">
        <v>39</v>
      </c>
      <c r="L34" s="6">
        <v>6</v>
      </c>
      <c r="M34" s="6">
        <v>0</v>
      </c>
      <c r="N34" s="6">
        <v>0</v>
      </c>
      <c r="O34" s="10">
        <f t="shared" si="0"/>
        <v>0.84250000000000003</v>
      </c>
      <c r="P34" s="10">
        <f t="shared" ref="P34" si="54">O34-$O$30</f>
        <v>2.5000000000000022E-2</v>
      </c>
    </row>
    <row r="35" spans="1:16" x14ac:dyDescent="0.2">
      <c r="A35" s="4">
        <v>10007768</v>
      </c>
      <c r="B35" s="4" t="s">
        <v>23</v>
      </c>
      <c r="C35" s="4">
        <v>71</v>
      </c>
      <c r="D35" s="11" t="s">
        <v>37</v>
      </c>
      <c r="E35" s="4">
        <f t="shared" ref="E35" si="55">E37</f>
        <v>0.375</v>
      </c>
      <c r="F35" s="4" t="s">
        <v>12</v>
      </c>
      <c r="G35" s="5">
        <v>49.45</v>
      </c>
      <c r="H35" s="5">
        <v>14.75</v>
      </c>
      <c r="I35" s="6">
        <v>100</v>
      </c>
      <c r="J35" s="6">
        <v>42.2</v>
      </c>
      <c r="K35" s="6">
        <v>48</v>
      </c>
      <c r="L35" s="6">
        <v>9.8000000000000007</v>
      </c>
      <c r="M35" s="6">
        <v>0</v>
      </c>
      <c r="N35" s="6">
        <v>0</v>
      </c>
      <c r="O35" s="10">
        <f t="shared" si="0"/>
        <v>0.78200000000000003</v>
      </c>
      <c r="P35" s="10">
        <f t="shared" ref="P35" si="56">O35-$O$31</f>
        <v>-7.4749999999999983E-2</v>
      </c>
    </row>
    <row r="36" spans="1:16" x14ac:dyDescent="0.2">
      <c r="A36" s="4">
        <v>10007768</v>
      </c>
      <c r="B36" s="4" t="s">
        <v>23</v>
      </c>
      <c r="C36" s="4">
        <v>71</v>
      </c>
      <c r="D36" s="11" t="s">
        <v>37</v>
      </c>
      <c r="E36" s="4">
        <f t="shared" ref="E36" si="57">E37</f>
        <v>0.375</v>
      </c>
      <c r="F36" s="4" t="s">
        <v>13</v>
      </c>
      <c r="G36" s="5">
        <v>49.45</v>
      </c>
      <c r="H36" s="5">
        <v>14.75</v>
      </c>
      <c r="I36" s="6">
        <v>100</v>
      </c>
      <c r="J36" s="6">
        <v>75</v>
      </c>
      <c r="K36" s="6">
        <v>25</v>
      </c>
      <c r="L36" s="6">
        <v>0</v>
      </c>
      <c r="M36" s="6">
        <v>0</v>
      </c>
      <c r="N36" s="6">
        <v>0</v>
      </c>
      <c r="O36" s="10">
        <f t="shared" si="0"/>
        <v>0.9375</v>
      </c>
      <c r="P36" s="10">
        <f t="shared" ref="P36" si="58">O36-$O$32</f>
        <v>6.25E-2</v>
      </c>
    </row>
    <row r="37" spans="1:16" x14ac:dyDescent="0.2">
      <c r="A37" s="4">
        <v>10007768</v>
      </c>
      <c r="B37" s="4" t="s">
        <v>23</v>
      </c>
      <c r="C37" s="4">
        <v>71</v>
      </c>
      <c r="D37" s="11" t="s">
        <v>37</v>
      </c>
      <c r="E37" s="4">
        <f t="shared" ref="E37" si="59">P37</f>
        <v>0.375</v>
      </c>
      <c r="F37" s="4" t="s">
        <v>14</v>
      </c>
      <c r="G37" s="5">
        <v>49.45</v>
      </c>
      <c r="H37" s="5">
        <v>14.75</v>
      </c>
      <c r="I37" s="6">
        <v>100</v>
      </c>
      <c r="J37" s="6">
        <v>75</v>
      </c>
      <c r="K37" s="6">
        <v>25</v>
      </c>
      <c r="L37" s="6">
        <v>0</v>
      </c>
      <c r="M37" s="6">
        <v>0</v>
      </c>
      <c r="N37" s="6">
        <v>0</v>
      </c>
      <c r="O37" s="10">
        <f t="shared" si="0"/>
        <v>0.9375</v>
      </c>
      <c r="P37" s="10">
        <f t="shared" ref="P37" si="60">O37-$O$33</f>
        <v>0.375</v>
      </c>
    </row>
    <row r="38" spans="1:16" x14ac:dyDescent="0.2">
      <c r="A38" s="4">
        <v>10003957</v>
      </c>
      <c r="B38" s="4" t="s">
        <v>24</v>
      </c>
      <c r="C38" s="4">
        <v>80</v>
      </c>
      <c r="D38" s="4" t="s">
        <v>36</v>
      </c>
      <c r="E38" s="4">
        <f t="shared" ref="E38" si="61">E41</f>
        <v>-0.375</v>
      </c>
      <c r="F38" s="4" t="s">
        <v>11</v>
      </c>
      <c r="G38" s="5">
        <v>42</v>
      </c>
      <c r="H38" s="5">
        <v>7.2999999999999972</v>
      </c>
      <c r="I38" s="6">
        <v>70</v>
      </c>
      <c r="J38" s="6">
        <v>11</v>
      </c>
      <c r="K38" s="6">
        <v>60</v>
      </c>
      <c r="L38" s="6">
        <v>29</v>
      </c>
      <c r="M38" s="6">
        <v>0</v>
      </c>
      <c r="N38" s="6">
        <v>0</v>
      </c>
      <c r="O38" s="10">
        <f t="shared" si="0"/>
        <v>0.56000000000000005</v>
      </c>
      <c r="P38" s="10">
        <f t="shared" ref="P38" si="62">O38-$O$30</f>
        <v>-0.25749999999999995</v>
      </c>
    </row>
    <row r="39" spans="1:16" x14ac:dyDescent="0.2">
      <c r="A39" s="4">
        <v>10003957</v>
      </c>
      <c r="B39" s="4" t="s">
        <v>24</v>
      </c>
      <c r="C39" s="4">
        <v>80</v>
      </c>
      <c r="D39" s="4" t="s">
        <v>36</v>
      </c>
      <c r="E39" s="4">
        <f t="shared" ref="E39" si="63">E41</f>
        <v>-0.375</v>
      </c>
      <c r="F39" s="4" t="s">
        <v>12</v>
      </c>
      <c r="G39" s="5">
        <v>42</v>
      </c>
      <c r="H39" s="5">
        <v>7.2999999999999972</v>
      </c>
      <c r="I39" s="6">
        <v>70</v>
      </c>
      <c r="J39" s="6">
        <v>19</v>
      </c>
      <c r="K39" s="6">
        <v>61</v>
      </c>
      <c r="L39" s="6">
        <v>20</v>
      </c>
      <c r="M39" s="6">
        <v>0</v>
      </c>
      <c r="N39" s="6">
        <v>0</v>
      </c>
      <c r="O39" s="10">
        <f t="shared" si="0"/>
        <v>0.64749999999999996</v>
      </c>
      <c r="P39" s="10">
        <f t="shared" ref="P39" si="64">O39-$O$31</f>
        <v>-0.20925000000000005</v>
      </c>
    </row>
    <row r="40" spans="1:16" x14ac:dyDescent="0.2">
      <c r="A40" s="4">
        <v>10003957</v>
      </c>
      <c r="B40" s="4" t="s">
        <v>24</v>
      </c>
      <c r="C40" s="4">
        <v>80</v>
      </c>
      <c r="D40" s="4" t="s">
        <v>36</v>
      </c>
      <c r="E40" s="4">
        <f t="shared" ref="E40" si="65">E41</f>
        <v>-0.375</v>
      </c>
      <c r="F40" s="4" t="s">
        <v>13</v>
      </c>
      <c r="G40" s="5">
        <v>42</v>
      </c>
      <c r="H40" s="5">
        <v>7.2999999999999972</v>
      </c>
      <c r="I40" s="6">
        <v>70</v>
      </c>
      <c r="J40" s="6">
        <v>0</v>
      </c>
      <c r="K40" s="6">
        <v>75</v>
      </c>
      <c r="L40" s="6">
        <v>25</v>
      </c>
      <c r="M40" s="6">
        <v>0</v>
      </c>
      <c r="N40" s="6">
        <v>0</v>
      </c>
      <c r="O40" s="10">
        <f t="shared" si="0"/>
        <v>0.5625</v>
      </c>
      <c r="P40" s="10">
        <f t="shared" ref="P40" si="66">O40-$O$32</f>
        <v>-0.3125</v>
      </c>
    </row>
    <row r="41" spans="1:16" x14ac:dyDescent="0.2">
      <c r="A41" s="4">
        <v>10003957</v>
      </c>
      <c r="B41" s="4" t="s">
        <v>24</v>
      </c>
      <c r="C41" s="4">
        <v>80</v>
      </c>
      <c r="D41" s="4" t="s">
        <v>36</v>
      </c>
      <c r="E41" s="4">
        <f t="shared" ref="E41" si="67">P41</f>
        <v>-0.375</v>
      </c>
      <c r="F41" s="4" t="s">
        <v>14</v>
      </c>
      <c r="G41" s="5">
        <v>42</v>
      </c>
      <c r="H41" s="5">
        <v>7.2999999999999972</v>
      </c>
      <c r="I41" s="6">
        <v>70</v>
      </c>
      <c r="J41" s="6">
        <v>0</v>
      </c>
      <c r="K41" s="6">
        <v>25</v>
      </c>
      <c r="L41" s="6">
        <v>75</v>
      </c>
      <c r="M41" s="6">
        <v>0</v>
      </c>
      <c r="N41" s="6">
        <v>0</v>
      </c>
      <c r="O41" s="10">
        <f t="shared" si="0"/>
        <v>0.1875</v>
      </c>
      <c r="P41" s="10">
        <f t="shared" ref="P41" si="68">O41-$O$33</f>
        <v>-0.375</v>
      </c>
    </row>
    <row r="42" spans="1:16" x14ac:dyDescent="0.2">
      <c r="A42" s="4">
        <v>10007798</v>
      </c>
      <c r="B42" s="4" t="s">
        <v>25</v>
      </c>
      <c r="C42" s="4">
        <v>88</v>
      </c>
      <c r="D42" s="4" t="s">
        <v>37</v>
      </c>
      <c r="E42" s="4">
        <f t="shared" ref="E42" si="69">E45</f>
        <v>0.4375</v>
      </c>
      <c r="F42" s="4" t="s">
        <v>11</v>
      </c>
      <c r="G42" s="5">
        <v>53.1</v>
      </c>
      <c r="H42" s="5">
        <v>18.399999999999999</v>
      </c>
      <c r="I42" s="6">
        <v>100</v>
      </c>
      <c r="J42" s="6">
        <v>62</v>
      </c>
      <c r="K42" s="6">
        <v>37</v>
      </c>
      <c r="L42" s="6">
        <v>1</v>
      </c>
      <c r="M42" s="6">
        <v>0</v>
      </c>
      <c r="N42" s="6">
        <v>0</v>
      </c>
      <c r="O42" s="10">
        <f t="shared" si="0"/>
        <v>0.89749999999999996</v>
      </c>
      <c r="P42" s="10">
        <f t="shared" ref="P42" si="70">O42-$O$30</f>
        <v>7.999999999999996E-2</v>
      </c>
    </row>
    <row r="43" spans="1:16" x14ac:dyDescent="0.2">
      <c r="A43" s="4">
        <v>10007798</v>
      </c>
      <c r="B43" s="4" t="s">
        <v>25</v>
      </c>
      <c r="C43" s="4">
        <v>88</v>
      </c>
      <c r="D43" s="4" t="s">
        <v>37</v>
      </c>
      <c r="E43" s="4">
        <f t="shared" ref="E43" si="71">E45</f>
        <v>0.4375</v>
      </c>
      <c r="F43" s="4" t="s">
        <v>12</v>
      </c>
      <c r="G43" s="5">
        <v>53.1</v>
      </c>
      <c r="H43" s="5">
        <v>18.399999999999999</v>
      </c>
      <c r="I43" s="6">
        <v>100</v>
      </c>
      <c r="J43" s="6">
        <v>48.9</v>
      </c>
      <c r="K43" s="6">
        <v>48.8</v>
      </c>
      <c r="L43" s="6">
        <v>2.2999999999999998</v>
      </c>
      <c r="M43" s="6">
        <v>0</v>
      </c>
      <c r="N43" s="6">
        <v>0</v>
      </c>
      <c r="O43" s="10">
        <f t="shared" si="0"/>
        <v>0.85499999999999998</v>
      </c>
      <c r="P43" s="10">
        <f t="shared" ref="P43" si="72">O43-$O$31</f>
        <v>-1.7500000000000293E-3</v>
      </c>
    </row>
    <row r="44" spans="1:16" x14ac:dyDescent="0.2">
      <c r="A44" s="4">
        <v>10007798</v>
      </c>
      <c r="B44" s="4" t="s">
        <v>25</v>
      </c>
      <c r="C44" s="4">
        <v>88</v>
      </c>
      <c r="D44" s="4" t="s">
        <v>37</v>
      </c>
      <c r="E44" s="4">
        <f t="shared" ref="E44" si="73">E45</f>
        <v>0.4375</v>
      </c>
      <c r="F44" s="4" t="s">
        <v>13</v>
      </c>
      <c r="G44" s="5">
        <v>53.1</v>
      </c>
      <c r="H44" s="5">
        <v>18.399999999999999</v>
      </c>
      <c r="I44" s="6">
        <v>100</v>
      </c>
      <c r="J44" s="6">
        <v>70</v>
      </c>
      <c r="K44" s="6">
        <v>30</v>
      </c>
      <c r="L44" s="6">
        <v>0</v>
      </c>
      <c r="M44" s="6">
        <v>0</v>
      </c>
      <c r="N44" s="6">
        <v>0</v>
      </c>
      <c r="O44" s="10">
        <f t="shared" si="0"/>
        <v>0.92500000000000004</v>
      </c>
      <c r="P44" s="10">
        <f t="shared" ref="P44" si="74">O44-$O$32</f>
        <v>5.0000000000000044E-2</v>
      </c>
    </row>
    <row r="45" spans="1:16" x14ac:dyDescent="0.2">
      <c r="A45" s="4">
        <v>10007798</v>
      </c>
      <c r="B45" s="4" t="s">
        <v>25</v>
      </c>
      <c r="C45" s="4">
        <v>88</v>
      </c>
      <c r="D45" s="4" t="s">
        <v>37</v>
      </c>
      <c r="E45" s="4">
        <f t="shared" ref="E45" si="75">P45</f>
        <v>0.4375</v>
      </c>
      <c r="F45" s="4" t="s">
        <v>14</v>
      </c>
      <c r="G45" s="5">
        <v>53.1</v>
      </c>
      <c r="H45" s="5">
        <v>18.399999999999999</v>
      </c>
      <c r="I45" s="6">
        <v>100</v>
      </c>
      <c r="J45" s="6">
        <v>100</v>
      </c>
      <c r="K45" s="6">
        <v>0</v>
      </c>
      <c r="L45" s="6">
        <v>0</v>
      </c>
      <c r="M45" s="6">
        <v>0</v>
      </c>
      <c r="N45" s="6">
        <v>0</v>
      </c>
      <c r="O45" s="10">
        <f t="shared" si="0"/>
        <v>1</v>
      </c>
      <c r="P45" s="10">
        <f t="shared" ref="P45" si="76">O45-$O$33</f>
        <v>0.4375</v>
      </c>
    </row>
    <row r="46" spans="1:16" x14ac:dyDescent="0.2">
      <c r="A46" s="4">
        <v>10004180</v>
      </c>
      <c r="B46" s="4" t="s">
        <v>26</v>
      </c>
      <c r="C46" s="4">
        <v>89</v>
      </c>
      <c r="D46" s="4" t="s">
        <v>36</v>
      </c>
      <c r="E46" s="4">
        <f t="shared" ref="E46" si="77">E49</f>
        <v>-0.46875</v>
      </c>
      <c r="F46" s="4" t="s">
        <v>11</v>
      </c>
      <c r="G46" s="5">
        <v>23</v>
      </c>
      <c r="H46" s="5">
        <v>-11.700000000000003</v>
      </c>
      <c r="I46" s="6">
        <v>40</v>
      </c>
      <c r="J46" s="6">
        <v>17</v>
      </c>
      <c r="K46" s="6">
        <v>49</v>
      </c>
      <c r="L46" s="6">
        <v>26</v>
      </c>
      <c r="M46" s="6">
        <v>8</v>
      </c>
      <c r="N46" s="6">
        <v>0</v>
      </c>
      <c r="O46" s="10">
        <f t="shared" si="0"/>
        <v>0.53749999999999998</v>
      </c>
      <c r="P46" s="10">
        <f t="shared" ref="P46" si="78">O46-$O$30</f>
        <v>-0.28000000000000003</v>
      </c>
    </row>
    <row r="47" spans="1:16" x14ac:dyDescent="0.2">
      <c r="A47" s="4">
        <v>10004180</v>
      </c>
      <c r="B47" s="4" t="s">
        <v>26</v>
      </c>
      <c r="C47" s="4">
        <v>89</v>
      </c>
      <c r="D47" s="4" t="s">
        <v>36</v>
      </c>
      <c r="E47" s="4">
        <f t="shared" ref="E47" si="79">E49</f>
        <v>-0.46875</v>
      </c>
      <c r="F47" s="4" t="s">
        <v>12</v>
      </c>
      <c r="G47" s="5">
        <v>23</v>
      </c>
      <c r="H47" s="5">
        <v>-11.700000000000003</v>
      </c>
      <c r="I47" s="6">
        <v>40</v>
      </c>
      <c r="J47" s="6">
        <v>27.6</v>
      </c>
      <c r="K47" s="6">
        <v>58.6</v>
      </c>
      <c r="L47" s="6">
        <v>13.8</v>
      </c>
      <c r="M47" s="6">
        <v>0</v>
      </c>
      <c r="N47" s="6">
        <v>0</v>
      </c>
      <c r="O47" s="10">
        <f t="shared" si="0"/>
        <v>0.71550000000000014</v>
      </c>
      <c r="P47" s="10">
        <f t="shared" ref="P47" si="80">O47-$O$31</f>
        <v>-0.14124999999999988</v>
      </c>
    </row>
    <row r="48" spans="1:16" x14ac:dyDescent="0.2">
      <c r="A48" s="4">
        <v>10004180</v>
      </c>
      <c r="B48" s="4" t="s">
        <v>26</v>
      </c>
      <c r="C48" s="4">
        <v>89</v>
      </c>
      <c r="D48" s="4" t="s">
        <v>36</v>
      </c>
      <c r="E48" s="4">
        <f t="shared" ref="E48" si="81">E49</f>
        <v>-0.46875</v>
      </c>
      <c r="F48" s="4" t="s">
        <v>13</v>
      </c>
      <c r="G48" s="5">
        <v>23</v>
      </c>
      <c r="H48" s="5">
        <v>-11.700000000000003</v>
      </c>
      <c r="I48" s="6">
        <v>40</v>
      </c>
      <c r="J48" s="6">
        <v>0</v>
      </c>
      <c r="K48" s="6">
        <v>50</v>
      </c>
      <c r="L48" s="6">
        <v>16.7</v>
      </c>
      <c r="M48" s="6">
        <v>33.299999999999997</v>
      </c>
      <c r="N48" s="6">
        <v>0</v>
      </c>
      <c r="O48" s="10">
        <f t="shared" si="0"/>
        <v>0.375</v>
      </c>
      <c r="P48" s="10">
        <f t="shared" ref="P48" si="82">O48-$O$32</f>
        <v>-0.5</v>
      </c>
    </row>
    <row r="49" spans="1:16" x14ac:dyDescent="0.2">
      <c r="A49" s="4">
        <v>10004180</v>
      </c>
      <c r="B49" s="4" t="s">
        <v>26</v>
      </c>
      <c r="C49" s="4">
        <v>89</v>
      </c>
      <c r="D49" s="4" t="s">
        <v>36</v>
      </c>
      <c r="E49" s="4">
        <f t="shared" ref="E49" si="83">P49</f>
        <v>-0.46875</v>
      </c>
      <c r="F49" s="4" t="s">
        <v>14</v>
      </c>
      <c r="G49" s="5">
        <v>23</v>
      </c>
      <c r="H49" s="5">
        <v>-11.700000000000003</v>
      </c>
      <c r="I49" s="6">
        <v>40</v>
      </c>
      <c r="J49" s="6">
        <v>0</v>
      </c>
      <c r="K49" s="6">
        <v>12.5</v>
      </c>
      <c r="L49" s="6">
        <v>87.5</v>
      </c>
      <c r="M49" s="6">
        <v>0</v>
      </c>
      <c r="N49" s="6">
        <v>0</v>
      </c>
      <c r="O49" s="10">
        <f t="shared" si="0"/>
        <v>9.375E-2</v>
      </c>
      <c r="P49" s="10">
        <f t="shared" ref="P49" si="84">O49-$O$33</f>
        <v>-0.46875</v>
      </c>
    </row>
    <row r="50" spans="1:16" x14ac:dyDescent="0.2">
      <c r="A50" s="4">
        <v>10004797</v>
      </c>
      <c r="B50" s="4" t="s">
        <v>27</v>
      </c>
      <c r="C50" s="4">
        <v>97</v>
      </c>
      <c r="D50" s="4" t="s">
        <v>36</v>
      </c>
      <c r="E50" s="4">
        <f t="shared" ref="E50" si="85">E53</f>
        <v>-0.375</v>
      </c>
      <c r="F50" s="4" t="s">
        <v>11</v>
      </c>
      <c r="G50" s="5">
        <v>15.4</v>
      </c>
      <c r="H50" s="5">
        <v>-19.300000000000004</v>
      </c>
      <c r="I50" s="6">
        <v>70</v>
      </c>
      <c r="J50" s="6">
        <v>8</v>
      </c>
      <c r="K50" s="6">
        <v>72</v>
      </c>
      <c r="L50" s="6">
        <v>20</v>
      </c>
      <c r="M50" s="6">
        <v>0</v>
      </c>
      <c r="N50" s="6">
        <v>0</v>
      </c>
      <c r="O50" s="10">
        <f t="shared" si="0"/>
        <v>0.62</v>
      </c>
      <c r="P50" s="10">
        <f t="shared" ref="P50" si="86">O50-$O$30</f>
        <v>-0.19750000000000001</v>
      </c>
    </row>
    <row r="51" spans="1:16" x14ac:dyDescent="0.2">
      <c r="A51" s="4">
        <v>10004797</v>
      </c>
      <c r="B51" s="4" t="s">
        <v>27</v>
      </c>
      <c r="C51" s="4">
        <v>97</v>
      </c>
      <c r="D51" s="4" t="s">
        <v>36</v>
      </c>
      <c r="E51" s="4">
        <f t="shared" ref="E51" si="87">E53</f>
        <v>-0.375</v>
      </c>
      <c r="F51" s="4" t="s">
        <v>12</v>
      </c>
      <c r="G51" s="5">
        <v>15.4</v>
      </c>
      <c r="H51" s="5">
        <v>-19.300000000000004</v>
      </c>
      <c r="I51" s="6">
        <v>70</v>
      </c>
      <c r="J51" s="6">
        <v>12.8</v>
      </c>
      <c r="K51" s="6">
        <v>71.8</v>
      </c>
      <c r="L51" s="6">
        <v>15.4</v>
      </c>
      <c r="M51" s="6">
        <v>0</v>
      </c>
      <c r="N51" s="6">
        <v>0</v>
      </c>
      <c r="O51" s="10">
        <f t="shared" si="0"/>
        <v>0.66649999999999987</v>
      </c>
      <c r="P51" s="10">
        <f t="shared" ref="P51" si="88">O51-$O$31</f>
        <v>-0.19025000000000014</v>
      </c>
    </row>
    <row r="52" spans="1:16" x14ac:dyDescent="0.2">
      <c r="A52" s="4">
        <v>10004797</v>
      </c>
      <c r="B52" s="4" t="s">
        <v>27</v>
      </c>
      <c r="C52" s="4">
        <v>97</v>
      </c>
      <c r="D52" s="4" t="s">
        <v>36</v>
      </c>
      <c r="E52" s="4">
        <f t="shared" ref="E52" si="89">E53</f>
        <v>-0.375</v>
      </c>
      <c r="F52" s="4" t="s">
        <v>13</v>
      </c>
      <c r="G52" s="5">
        <v>15.4</v>
      </c>
      <c r="H52" s="5">
        <v>-19.300000000000004</v>
      </c>
      <c r="I52" s="6">
        <v>70</v>
      </c>
      <c r="J52" s="6">
        <v>0</v>
      </c>
      <c r="K52" s="6">
        <v>100</v>
      </c>
      <c r="L52" s="6">
        <v>0</v>
      </c>
      <c r="M52" s="6">
        <v>0</v>
      </c>
      <c r="N52" s="6">
        <v>0</v>
      </c>
      <c r="O52" s="10">
        <f t="shared" si="0"/>
        <v>0.75</v>
      </c>
      <c r="P52" s="10">
        <f t="shared" ref="P52" si="90">O52-$O$32</f>
        <v>-0.125</v>
      </c>
    </row>
    <row r="53" spans="1:16" x14ac:dyDescent="0.2">
      <c r="A53" s="4">
        <v>10004797</v>
      </c>
      <c r="B53" s="4" t="s">
        <v>27</v>
      </c>
      <c r="C53" s="4">
        <v>97</v>
      </c>
      <c r="D53" s="4" t="s">
        <v>36</v>
      </c>
      <c r="E53" s="4">
        <f t="shared" ref="E53" si="91">P53</f>
        <v>-0.375</v>
      </c>
      <c r="F53" s="4" t="s">
        <v>14</v>
      </c>
      <c r="G53" s="5">
        <v>15.4</v>
      </c>
      <c r="H53" s="5">
        <v>-19.300000000000004</v>
      </c>
      <c r="I53" s="6">
        <v>70</v>
      </c>
      <c r="J53" s="6">
        <v>0</v>
      </c>
      <c r="K53" s="6">
        <v>25</v>
      </c>
      <c r="L53" s="6">
        <v>75</v>
      </c>
      <c r="M53" s="6">
        <v>0</v>
      </c>
      <c r="N53" s="6">
        <v>0</v>
      </c>
      <c r="O53" s="10">
        <f t="shared" si="0"/>
        <v>0.1875</v>
      </c>
      <c r="P53" s="10">
        <f t="shared" ref="P53" si="92">O53-$O$33</f>
        <v>-0.375</v>
      </c>
    </row>
    <row r="54" spans="1:16" x14ac:dyDescent="0.2">
      <c r="A54" s="4">
        <v>10007154</v>
      </c>
      <c r="B54" s="4" t="s">
        <v>28</v>
      </c>
      <c r="C54" s="4">
        <v>98</v>
      </c>
      <c r="D54" s="4" t="s">
        <v>37</v>
      </c>
      <c r="E54" s="4">
        <f t="shared" ref="E54" si="93">E57</f>
        <v>0.4375</v>
      </c>
      <c r="F54" s="4" t="s">
        <v>11</v>
      </c>
      <c r="G54" s="5">
        <v>46.2</v>
      </c>
      <c r="H54" s="5">
        <v>11.5</v>
      </c>
      <c r="I54" s="6">
        <v>100</v>
      </c>
      <c r="J54" s="6">
        <v>52</v>
      </c>
      <c r="K54" s="6">
        <v>46</v>
      </c>
      <c r="L54" s="6">
        <v>2</v>
      </c>
      <c r="M54" s="6">
        <v>0</v>
      </c>
      <c r="N54" s="6">
        <v>0</v>
      </c>
      <c r="O54" s="10">
        <f t="shared" si="0"/>
        <v>0.86499999999999999</v>
      </c>
      <c r="P54" s="10">
        <f t="shared" ref="P54" si="94">O54-$O$30</f>
        <v>4.7499999999999987E-2</v>
      </c>
    </row>
    <row r="55" spans="1:16" x14ac:dyDescent="0.2">
      <c r="A55" s="4">
        <v>10007154</v>
      </c>
      <c r="B55" s="4" t="s">
        <v>28</v>
      </c>
      <c r="C55" s="4">
        <v>98</v>
      </c>
      <c r="D55" s="4" t="s">
        <v>37</v>
      </c>
      <c r="E55" s="4">
        <f t="shared" ref="E55" si="95">E57</f>
        <v>0.4375</v>
      </c>
      <c r="F55" s="4" t="s">
        <v>12</v>
      </c>
      <c r="G55" s="5">
        <v>46.2</v>
      </c>
      <c r="H55" s="5">
        <v>11.5</v>
      </c>
      <c r="I55" s="6">
        <v>100</v>
      </c>
      <c r="J55" s="6">
        <v>41.4</v>
      </c>
      <c r="K55" s="6">
        <v>56</v>
      </c>
      <c r="L55" s="6">
        <v>2.6</v>
      </c>
      <c r="M55" s="6">
        <v>0</v>
      </c>
      <c r="N55" s="6">
        <v>0</v>
      </c>
      <c r="O55" s="10">
        <f t="shared" si="0"/>
        <v>0.83400000000000007</v>
      </c>
      <c r="P55" s="10">
        <f t="shared" ref="P55" si="96">O55-$O$31</f>
        <v>-2.2749999999999937E-2</v>
      </c>
    </row>
    <row r="56" spans="1:16" x14ac:dyDescent="0.2">
      <c r="A56" s="4">
        <v>10007154</v>
      </c>
      <c r="B56" s="4" t="s">
        <v>28</v>
      </c>
      <c r="C56" s="4">
        <v>98</v>
      </c>
      <c r="D56" s="4" t="s">
        <v>37</v>
      </c>
      <c r="E56" s="4">
        <f t="shared" ref="E56" si="97">E57</f>
        <v>0.4375</v>
      </c>
      <c r="F56" s="4" t="s">
        <v>13</v>
      </c>
      <c r="G56" s="5">
        <v>46.2</v>
      </c>
      <c r="H56" s="5">
        <v>11.5</v>
      </c>
      <c r="I56" s="6">
        <v>100</v>
      </c>
      <c r="J56" s="6">
        <v>50</v>
      </c>
      <c r="K56" s="6">
        <v>50</v>
      </c>
      <c r="L56" s="6">
        <v>0</v>
      </c>
      <c r="M56" s="6">
        <v>0</v>
      </c>
      <c r="N56" s="6">
        <v>0</v>
      </c>
      <c r="O56" s="10">
        <f t="shared" si="0"/>
        <v>0.875</v>
      </c>
      <c r="P56" s="10">
        <f t="shared" ref="P56" si="98">O56-$O$32</f>
        <v>0</v>
      </c>
    </row>
    <row r="57" spans="1:16" x14ac:dyDescent="0.2">
      <c r="A57" s="4">
        <v>10007154</v>
      </c>
      <c r="B57" s="4" t="s">
        <v>28</v>
      </c>
      <c r="C57" s="4">
        <v>98</v>
      </c>
      <c r="D57" s="4" t="s">
        <v>37</v>
      </c>
      <c r="E57" s="4">
        <f t="shared" ref="E57" si="99">P57</f>
        <v>0.4375</v>
      </c>
      <c r="F57" s="4" t="s">
        <v>14</v>
      </c>
      <c r="G57" s="5">
        <v>46.2</v>
      </c>
      <c r="H57" s="5">
        <v>11.5</v>
      </c>
      <c r="I57" s="6">
        <v>100</v>
      </c>
      <c r="J57" s="6">
        <v>100</v>
      </c>
      <c r="K57" s="6">
        <v>0</v>
      </c>
      <c r="L57" s="6">
        <v>0</v>
      </c>
      <c r="M57" s="6">
        <v>0</v>
      </c>
      <c r="N57" s="6">
        <v>0</v>
      </c>
      <c r="O57" s="10">
        <f t="shared" si="0"/>
        <v>1</v>
      </c>
      <c r="P57" s="10">
        <f t="shared" ref="P57" si="100">O57-$O$33</f>
        <v>0.4375</v>
      </c>
    </row>
    <row r="58" spans="1:16" x14ac:dyDescent="0.2">
      <c r="A58" s="4">
        <v>10007157</v>
      </c>
      <c r="B58" s="4" t="s">
        <v>29</v>
      </c>
      <c r="C58" s="4">
        <v>123</v>
      </c>
      <c r="D58" s="4" t="s">
        <v>37</v>
      </c>
      <c r="E58" s="4">
        <f t="shared" ref="E58" si="101">E61</f>
        <v>0.40625</v>
      </c>
      <c r="F58" s="4" t="s">
        <v>11</v>
      </c>
      <c r="G58" s="5">
        <v>56.75</v>
      </c>
      <c r="H58" s="5">
        <v>22.049999999999997</v>
      </c>
      <c r="I58" s="6">
        <v>100</v>
      </c>
      <c r="J58" s="6">
        <v>60</v>
      </c>
      <c r="K58" s="6">
        <v>39</v>
      </c>
      <c r="L58" s="6">
        <v>1</v>
      </c>
      <c r="M58" s="6">
        <v>0</v>
      </c>
      <c r="N58" s="6">
        <v>0</v>
      </c>
      <c r="O58" s="10">
        <f t="shared" si="0"/>
        <v>0.89249999999999996</v>
      </c>
      <c r="P58" s="10">
        <f t="shared" ref="P58" si="102">O58-$O$30</f>
        <v>7.4999999999999956E-2</v>
      </c>
    </row>
    <row r="59" spans="1:16" x14ac:dyDescent="0.2">
      <c r="A59" s="4">
        <v>10007157</v>
      </c>
      <c r="B59" s="4" t="s">
        <v>29</v>
      </c>
      <c r="C59" s="4">
        <v>123</v>
      </c>
      <c r="D59" s="4" t="s">
        <v>37</v>
      </c>
      <c r="E59" s="4">
        <f t="shared" ref="E59" si="103">E61</f>
        <v>0.40625</v>
      </c>
      <c r="F59" s="4" t="s">
        <v>12</v>
      </c>
      <c r="G59" s="5">
        <v>56.75</v>
      </c>
      <c r="H59" s="5">
        <v>22.049999999999997</v>
      </c>
      <c r="I59" s="6">
        <v>100</v>
      </c>
      <c r="J59" s="6">
        <v>49.6</v>
      </c>
      <c r="K59" s="6">
        <v>48</v>
      </c>
      <c r="L59" s="6">
        <v>2.4</v>
      </c>
      <c r="M59" s="6">
        <v>0</v>
      </c>
      <c r="N59" s="6">
        <v>0</v>
      </c>
      <c r="O59" s="10">
        <f t="shared" si="0"/>
        <v>0.85599999999999998</v>
      </c>
      <c r="P59" s="10">
        <f t="shared" ref="P59" si="104">O59-$O$31</f>
        <v>-7.5000000000002842E-4</v>
      </c>
    </row>
    <row r="60" spans="1:16" x14ac:dyDescent="0.2">
      <c r="A60" s="4">
        <v>10007157</v>
      </c>
      <c r="B60" s="4" t="s">
        <v>29</v>
      </c>
      <c r="C60" s="4">
        <v>123</v>
      </c>
      <c r="D60" s="4" t="s">
        <v>37</v>
      </c>
      <c r="E60" s="4">
        <f t="shared" ref="E60" si="105">E61</f>
        <v>0.40625</v>
      </c>
      <c r="F60" s="4" t="s">
        <v>13</v>
      </c>
      <c r="G60" s="5">
        <v>56.75</v>
      </c>
      <c r="H60" s="5">
        <v>22.049999999999997</v>
      </c>
      <c r="I60" s="6">
        <v>100</v>
      </c>
      <c r="J60" s="6">
        <v>70</v>
      </c>
      <c r="K60" s="6">
        <v>30</v>
      </c>
      <c r="L60" s="6">
        <v>0</v>
      </c>
      <c r="M60" s="6">
        <v>0</v>
      </c>
      <c r="N60" s="6">
        <v>0</v>
      </c>
      <c r="O60" s="10">
        <f t="shared" si="0"/>
        <v>0.92500000000000004</v>
      </c>
      <c r="P60" s="10">
        <f t="shared" ref="P60" si="106">O60-$O$32</f>
        <v>5.0000000000000044E-2</v>
      </c>
    </row>
    <row r="61" spans="1:16" x14ac:dyDescent="0.2">
      <c r="A61" s="4">
        <v>10007157</v>
      </c>
      <c r="B61" s="4" t="s">
        <v>29</v>
      </c>
      <c r="C61" s="4">
        <v>123</v>
      </c>
      <c r="D61" s="4" t="s">
        <v>37</v>
      </c>
      <c r="E61" s="4">
        <f t="shared" ref="E61" si="107">P61</f>
        <v>0.40625</v>
      </c>
      <c r="F61" s="4" t="s">
        <v>14</v>
      </c>
      <c r="G61" s="5">
        <v>56.75</v>
      </c>
      <c r="H61" s="5">
        <v>22.049999999999997</v>
      </c>
      <c r="I61" s="6">
        <v>100</v>
      </c>
      <c r="J61" s="6">
        <v>87.5</v>
      </c>
      <c r="K61" s="6">
        <v>12.5</v>
      </c>
      <c r="L61" s="6">
        <v>0</v>
      </c>
      <c r="M61" s="6">
        <v>0</v>
      </c>
      <c r="N61" s="6">
        <v>0</v>
      </c>
      <c r="O61" s="10">
        <f t="shared" si="0"/>
        <v>0.96875</v>
      </c>
      <c r="P61" s="10">
        <f t="shared" ref="P61" si="108">O61-$O$33</f>
        <v>0.40625</v>
      </c>
    </row>
    <row r="62" spans="1:16" x14ac:dyDescent="0.2">
      <c r="A62" s="4">
        <v>10007158</v>
      </c>
      <c r="B62" s="4" t="s">
        <v>30</v>
      </c>
      <c r="C62" s="4">
        <v>127</v>
      </c>
      <c r="D62" s="11" t="s">
        <v>37</v>
      </c>
      <c r="E62" s="4">
        <f t="shared" ref="E62" si="109">E65</f>
        <v>0.4375</v>
      </c>
      <c r="F62" s="4" t="s">
        <v>11</v>
      </c>
      <c r="G62" s="5">
        <v>47.26</v>
      </c>
      <c r="H62" s="5">
        <v>12.559999999999995</v>
      </c>
      <c r="I62" s="6">
        <v>100</v>
      </c>
      <c r="J62" s="6">
        <v>62</v>
      </c>
      <c r="K62" s="6">
        <v>35</v>
      </c>
      <c r="L62" s="6">
        <v>3</v>
      </c>
      <c r="M62" s="6">
        <v>0</v>
      </c>
      <c r="N62" s="6">
        <v>0</v>
      </c>
      <c r="O62" s="10">
        <f t="shared" si="0"/>
        <v>0.88249999999999995</v>
      </c>
      <c r="P62" s="10">
        <f t="shared" ref="P62" si="110">O62-$O$30</f>
        <v>6.4999999999999947E-2</v>
      </c>
    </row>
    <row r="63" spans="1:16" x14ac:dyDescent="0.2">
      <c r="A63" s="4">
        <v>10007158</v>
      </c>
      <c r="B63" s="4" t="s">
        <v>30</v>
      </c>
      <c r="C63" s="4">
        <v>127</v>
      </c>
      <c r="D63" s="11" t="s">
        <v>37</v>
      </c>
      <c r="E63" s="4">
        <f t="shared" ref="E63" si="111">E65</f>
        <v>0.4375</v>
      </c>
      <c r="F63" s="4" t="s">
        <v>12</v>
      </c>
      <c r="G63" s="5">
        <v>47.26</v>
      </c>
      <c r="H63" s="5">
        <v>12.559999999999995</v>
      </c>
      <c r="I63" s="6">
        <v>100</v>
      </c>
      <c r="J63" s="6">
        <v>37.299999999999997</v>
      </c>
      <c r="K63" s="6">
        <v>57.6</v>
      </c>
      <c r="L63" s="6">
        <v>5.0999999999999996</v>
      </c>
      <c r="M63" s="6">
        <v>0</v>
      </c>
      <c r="N63" s="6">
        <v>0</v>
      </c>
      <c r="O63" s="10">
        <f t="shared" si="0"/>
        <v>0.80500000000000005</v>
      </c>
      <c r="P63" s="10">
        <f t="shared" ref="P63" si="112">O63-$O$31</f>
        <v>-5.1749999999999963E-2</v>
      </c>
    </row>
    <row r="64" spans="1:16" x14ac:dyDescent="0.2">
      <c r="A64" s="4">
        <v>10007158</v>
      </c>
      <c r="B64" s="4" t="s">
        <v>30</v>
      </c>
      <c r="C64" s="4">
        <v>127</v>
      </c>
      <c r="D64" s="11" t="s">
        <v>37</v>
      </c>
      <c r="E64" s="4">
        <f t="shared" ref="E64" si="113">E65</f>
        <v>0.4375</v>
      </c>
      <c r="F64" s="4" t="s">
        <v>13</v>
      </c>
      <c r="G64" s="5">
        <v>47.26</v>
      </c>
      <c r="H64" s="5">
        <v>12.559999999999995</v>
      </c>
      <c r="I64" s="6">
        <v>100</v>
      </c>
      <c r="J64" s="6">
        <v>100</v>
      </c>
      <c r="K64" s="6">
        <v>0</v>
      </c>
      <c r="L64" s="6">
        <v>0</v>
      </c>
      <c r="M64" s="6">
        <v>0</v>
      </c>
      <c r="N64" s="6">
        <v>0</v>
      </c>
      <c r="O64" s="10">
        <f t="shared" si="0"/>
        <v>1</v>
      </c>
      <c r="P64" s="10">
        <f t="shared" ref="P64" si="114">O64-$O$32</f>
        <v>0.125</v>
      </c>
    </row>
    <row r="65" spans="1:16" x14ac:dyDescent="0.2">
      <c r="A65" s="4">
        <v>10007158</v>
      </c>
      <c r="B65" s="4" t="s">
        <v>30</v>
      </c>
      <c r="C65" s="4">
        <v>127</v>
      </c>
      <c r="D65" s="11" t="s">
        <v>37</v>
      </c>
      <c r="E65" s="4">
        <f t="shared" ref="E65" si="115">P65</f>
        <v>0.4375</v>
      </c>
      <c r="F65" s="4" t="s">
        <v>14</v>
      </c>
      <c r="G65" s="5">
        <v>47.26</v>
      </c>
      <c r="H65" s="5">
        <v>12.559999999999995</v>
      </c>
      <c r="I65" s="6">
        <v>100</v>
      </c>
      <c r="J65" s="6">
        <v>100</v>
      </c>
      <c r="K65" s="6">
        <v>0</v>
      </c>
      <c r="L65" s="6">
        <v>0</v>
      </c>
      <c r="M65" s="6">
        <v>0</v>
      </c>
      <c r="N65" s="6">
        <v>0</v>
      </c>
      <c r="O65" s="10">
        <f t="shared" si="0"/>
        <v>1</v>
      </c>
      <c r="P65" s="10">
        <f t="shared" ref="P65" si="116">O65-$O$33</f>
        <v>0.4375</v>
      </c>
    </row>
    <row r="66" spans="1:16" x14ac:dyDescent="0.2">
      <c r="A66" s="4">
        <v>10007804</v>
      </c>
      <c r="B66" s="4" t="s">
        <v>31</v>
      </c>
      <c r="C66" s="4">
        <v>134</v>
      </c>
      <c r="D66" s="4" t="s">
        <v>36</v>
      </c>
      <c r="E66" s="4">
        <f t="shared" ref="E66" si="117">E69</f>
        <v>-0.375</v>
      </c>
      <c r="F66" s="4" t="s">
        <v>11</v>
      </c>
      <c r="G66" s="5">
        <v>18</v>
      </c>
      <c r="H66" s="5">
        <v>-16.700000000000003</v>
      </c>
      <c r="I66" s="6">
        <v>100</v>
      </c>
      <c r="J66" s="6">
        <v>8</v>
      </c>
      <c r="K66" s="6">
        <v>64</v>
      </c>
      <c r="L66" s="6">
        <v>28</v>
      </c>
      <c r="M66" s="6">
        <v>0</v>
      </c>
      <c r="N66" s="6">
        <v>0</v>
      </c>
      <c r="O66" s="10">
        <f t="shared" si="0"/>
        <v>0.56000000000000005</v>
      </c>
      <c r="P66" s="10">
        <f t="shared" ref="P66" si="118">O66-$O$30</f>
        <v>-0.25749999999999995</v>
      </c>
    </row>
    <row r="67" spans="1:16" x14ac:dyDescent="0.2">
      <c r="A67" s="4">
        <v>10007804</v>
      </c>
      <c r="B67" s="4" t="s">
        <v>31</v>
      </c>
      <c r="C67" s="4">
        <v>134</v>
      </c>
      <c r="D67" s="4" t="s">
        <v>36</v>
      </c>
      <c r="E67" s="4">
        <f t="shared" ref="E67" si="119">E69</f>
        <v>-0.375</v>
      </c>
      <c r="F67" s="4" t="s">
        <v>12</v>
      </c>
      <c r="G67" s="5">
        <v>18</v>
      </c>
      <c r="H67" s="5">
        <v>-16.700000000000003</v>
      </c>
      <c r="I67" s="6">
        <v>100</v>
      </c>
      <c r="J67" s="6">
        <v>13.3</v>
      </c>
      <c r="K67" s="6">
        <v>68.900000000000006</v>
      </c>
      <c r="L67" s="6">
        <v>17.8</v>
      </c>
      <c r="M67" s="6">
        <v>0</v>
      </c>
      <c r="N67" s="6">
        <v>0</v>
      </c>
      <c r="O67" s="10">
        <f t="shared" ref="O67:O77" si="120">((4*J67)+(3*K67))/400</f>
        <v>0.64975000000000005</v>
      </c>
      <c r="P67" s="10">
        <f t="shared" ref="P67" si="121">O67-$O$31</f>
        <v>-0.20699999999999996</v>
      </c>
    </row>
    <row r="68" spans="1:16" x14ac:dyDescent="0.2">
      <c r="A68" s="4">
        <v>10007804</v>
      </c>
      <c r="B68" s="4" t="s">
        <v>31</v>
      </c>
      <c r="C68" s="4">
        <v>134</v>
      </c>
      <c r="D68" s="4" t="s">
        <v>36</v>
      </c>
      <c r="E68" s="4">
        <f t="shared" ref="E68" si="122">E69</f>
        <v>-0.375</v>
      </c>
      <c r="F68" s="4" t="s">
        <v>13</v>
      </c>
      <c r="G68" s="5">
        <v>18</v>
      </c>
      <c r="H68" s="5">
        <v>-16.700000000000003</v>
      </c>
      <c r="I68" s="6">
        <v>100</v>
      </c>
      <c r="J68" s="6">
        <v>0</v>
      </c>
      <c r="K68" s="6">
        <v>75</v>
      </c>
      <c r="L68" s="6">
        <v>25</v>
      </c>
      <c r="M68" s="6">
        <v>0</v>
      </c>
      <c r="N68" s="6">
        <v>0</v>
      </c>
      <c r="O68" s="10">
        <f t="shared" si="120"/>
        <v>0.5625</v>
      </c>
      <c r="P68" s="10">
        <f t="shared" ref="P68" si="123">O68-$O$32</f>
        <v>-0.3125</v>
      </c>
    </row>
    <row r="69" spans="1:16" x14ac:dyDescent="0.2">
      <c r="A69" s="4">
        <v>10007804</v>
      </c>
      <c r="B69" s="4" t="s">
        <v>31</v>
      </c>
      <c r="C69" s="4">
        <v>134</v>
      </c>
      <c r="D69" s="4" t="s">
        <v>36</v>
      </c>
      <c r="E69" s="4">
        <f t="shared" ref="E69" si="124">P69</f>
        <v>-0.375</v>
      </c>
      <c r="F69" s="4" t="s">
        <v>14</v>
      </c>
      <c r="G69" s="5">
        <v>18</v>
      </c>
      <c r="H69" s="5">
        <v>-16.700000000000003</v>
      </c>
      <c r="I69" s="6">
        <v>100</v>
      </c>
      <c r="J69" s="6">
        <v>0</v>
      </c>
      <c r="K69" s="6">
        <v>25</v>
      </c>
      <c r="L69" s="6">
        <v>75</v>
      </c>
      <c r="M69" s="6">
        <v>0</v>
      </c>
      <c r="N69" s="6">
        <v>0</v>
      </c>
      <c r="O69" s="10">
        <f t="shared" si="120"/>
        <v>0.1875</v>
      </c>
      <c r="P69" s="10">
        <f t="shared" ref="P69" si="125">O69-$O$33</f>
        <v>-0.375</v>
      </c>
    </row>
    <row r="70" spans="1:16" x14ac:dyDescent="0.2">
      <c r="A70" s="4">
        <v>10006566</v>
      </c>
      <c r="B70" s="4" t="s">
        <v>32</v>
      </c>
      <c r="C70" s="4">
        <v>150</v>
      </c>
      <c r="D70" s="4" t="s">
        <v>36</v>
      </c>
      <c r="E70" s="4">
        <f t="shared" ref="E70" si="126">E73</f>
        <v>-0.5625</v>
      </c>
      <c r="F70" s="4" t="s">
        <v>11</v>
      </c>
      <c r="G70" s="5">
        <v>9.8000000000000007</v>
      </c>
      <c r="H70" s="5">
        <v>-24.900000000000002</v>
      </c>
      <c r="I70" s="6">
        <v>70</v>
      </c>
      <c r="J70" s="6">
        <v>10</v>
      </c>
      <c r="K70" s="6">
        <v>40</v>
      </c>
      <c r="L70" s="6">
        <v>18</v>
      </c>
      <c r="M70" s="6">
        <v>32</v>
      </c>
      <c r="N70" s="6">
        <v>0</v>
      </c>
      <c r="O70" s="10">
        <f t="shared" si="120"/>
        <v>0.4</v>
      </c>
      <c r="P70" s="10">
        <f t="shared" ref="P70" si="127">O70-$O$30</f>
        <v>-0.41749999999999998</v>
      </c>
    </row>
    <row r="71" spans="1:16" x14ac:dyDescent="0.2">
      <c r="A71" s="4">
        <v>10006566</v>
      </c>
      <c r="B71" s="4" t="s">
        <v>32</v>
      </c>
      <c r="C71" s="4">
        <v>150</v>
      </c>
      <c r="D71" s="4" t="s">
        <v>36</v>
      </c>
      <c r="E71" s="4">
        <f t="shared" ref="E71" si="128">E73</f>
        <v>-0.5625</v>
      </c>
      <c r="F71" s="4" t="s">
        <v>12</v>
      </c>
      <c r="G71" s="5">
        <v>9.8000000000000007</v>
      </c>
      <c r="H71" s="5">
        <v>-24.900000000000002</v>
      </c>
      <c r="I71" s="6">
        <v>70</v>
      </c>
      <c r="J71" s="6">
        <v>16</v>
      </c>
      <c r="K71" s="6">
        <v>68</v>
      </c>
      <c r="L71" s="6">
        <v>16</v>
      </c>
      <c r="M71" s="6">
        <v>0</v>
      </c>
      <c r="N71" s="6">
        <v>0</v>
      </c>
      <c r="O71" s="10">
        <f t="shared" si="120"/>
        <v>0.67</v>
      </c>
      <c r="P71" s="10">
        <f t="shared" ref="P71" si="129">O71-$O$31</f>
        <v>-0.18674999999999997</v>
      </c>
    </row>
    <row r="72" spans="1:16" x14ac:dyDescent="0.2">
      <c r="A72" s="4">
        <v>10006566</v>
      </c>
      <c r="B72" s="4" t="s">
        <v>32</v>
      </c>
      <c r="C72" s="4">
        <v>150</v>
      </c>
      <c r="D72" s="4" t="s">
        <v>36</v>
      </c>
      <c r="E72" s="4">
        <f t="shared" ref="E72" si="130">E73</f>
        <v>-0.5625</v>
      </c>
      <c r="F72" s="4" t="s">
        <v>13</v>
      </c>
      <c r="G72" s="5">
        <v>9.8000000000000007</v>
      </c>
      <c r="H72" s="5">
        <v>-24.900000000000002</v>
      </c>
      <c r="I72" s="6">
        <v>70</v>
      </c>
      <c r="J72" s="6">
        <v>0</v>
      </c>
      <c r="K72" s="6">
        <v>0</v>
      </c>
      <c r="L72" s="6">
        <v>0</v>
      </c>
      <c r="M72" s="6">
        <v>100</v>
      </c>
      <c r="N72" s="6">
        <v>0</v>
      </c>
      <c r="O72" s="10">
        <f t="shared" si="120"/>
        <v>0</v>
      </c>
      <c r="P72" s="10">
        <f t="shared" ref="P72" si="131">O72-$O$32</f>
        <v>-0.875</v>
      </c>
    </row>
    <row r="73" spans="1:16" x14ac:dyDescent="0.2">
      <c r="A73" s="4">
        <v>10006566</v>
      </c>
      <c r="B73" s="4" t="s">
        <v>32</v>
      </c>
      <c r="C73" s="4">
        <v>150</v>
      </c>
      <c r="D73" s="4" t="s">
        <v>36</v>
      </c>
      <c r="E73" s="4">
        <f t="shared" ref="E73" si="132">P73</f>
        <v>-0.5625</v>
      </c>
      <c r="F73" s="4" t="s">
        <v>14</v>
      </c>
      <c r="G73" s="5">
        <v>9.8000000000000007</v>
      </c>
      <c r="H73" s="5">
        <v>-24.900000000000002</v>
      </c>
      <c r="I73" s="6">
        <v>70</v>
      </c>
      <c r="J73" s="6">
        <v>0</v>
      </c>
      <c r="K73" s="6">
        <v>0</v>
      </c>
      <c r="L73" s="6">
        <v>50</v>
      </c>
      <c r="M73" s="6">
        <v>50</v>
      </c>
      <c r="N73" s="6">
        <v>0</v>
      </c>
      <c r="O73" s="10">
        <f t="shared" si="120"/>
        <v>0</v>
      </c>
      <c r="P73" s="10">
        <f t="shared" ref="P73" si="133">O73-$O$33</f>
        <v>-0.5625</v>
      </c>
    </row>
    <row r="74" spans="1:16" x14ac:dyDescent="0.2">
      <c r="A74" s="4">
        <v>10007167</v>
      </c>
      <c r="B74" s="4" t="s">
        <v>33</v>
      </c>
      <c r="C74" s="4">
        <v>157</v>
      </c>
      <c r="D74" s="4" t="s">
        <v>37</v>
      </c>
      <c r="E74" s="4">
        <f t="shared" ref="E74" si="134">E77</f>
        <v>0.40625</v>
      </c>
      <c r="F74" s="4" t="s">
        <v>11</v>
      </c>
      <c r="G74" s="5">
        <v>44.4</v>
      </c>
      <c r="H74" s="5">
        <v>9.6999999999999957</v>
      </c>
      <c r="I74" s="6">
        <v>100</v>
      </c>
      <c r="J74" s="6">
        <v>64</v>
      </c>
      <c r="K74" s="6">
        <v>34</v>
      </c>
      <c r="L74" s="6">
        <v>2</v>
      </c>
      <c r="M74" s="6">
        <v>0</v>
      </c>
      <c r="N74" s="6">
        <v>0</v>
      </c>
      <c r="O74" s="10">
        <f t="shared" si="120"/>
        <v>0.89500000000000002</v>
      </c>
      <c r="P74" s="10">
        <f t="shared" ref="P74" si="135">O74-$O$30</f>
        <v>7.7500000000000013E-2</v>
      </c>
    </row>
    <row r="75" spans="1:16" x14ac:dyDescent="0.2">
      <c r="A75" s="4">
        <v>10007167</v>
      </c>
      <c r="B75" s="4" t="s">
        <v>33</v>
      </c>
      <c r="C75" s="4">
        <v>157</v>
      </c>
      <c r="D75" s="4" t="s">
        <v>37</v>
      </c>
      <c r="E75" s="4">
        <f t="shared" ref="E75" si="136">E77</f>
        <v>0.40625</v>
      </c>
      <c r="F75" s="4" t="s">
        <v>12</v>
      </c>
      <c r="G75" s="5">
        <v>44.4</v>
      </c>
      <c r="H75" s="5">
        <v>9.6999999999999957</v>
      </c>
      <c r="I75" s="6">
        <v>100</v>
      </c>
      <c r="J75" s="6">
        <v>53.4</v>
      </c>
      <c r="K75" s="6">
        <v>42.7</v>
      </c>
      <c r="L75" s="6">
        <v>3.9</v>
      </c>
      <c r="M75" s="6">
        <v>0</v>
      </c>
      <c r="N75" s="6">
        <v>0</v>
      </c>
      <c r="O75" s="10">
        <f t="shared" si="120"/>
        <v>0.85425000000000006</v>
      </c>
      <c r="P75" s="10">
        <f t="shared" ref="P75" si="137">O75-$O$31</f>
        <v>-2.4999999999999467E-3</v>
      </c>
    </row>
    <row r="76" spans="1:16" x14ac:dyDescent="0.2">
      <c r="A76" s="4">
        <v>10007167</v>
      </c>
      <c r="B76" s="4" t="s">
        <v>33</v>
      </c>
      <c r="C76" s="4">
        <v>157</v>
      </c>
      <c r="D76" s="4" t="s">
        <v>37</v>
      </c>
      <c r="E76" s="4">
        <f t="shared" ref="E76" si="138">E77</f>
        <v>0.40625</v>
      </c>
      <c r="F76" s="4" t="s">
        <v>13</v>
      </c>
      <c r="G76" s="5">
        <v>44.4</v>
      </c>
      <c r="H76" s="5">
        <v>9.6999999999999957</v>
      </c>
      <c r="I76" s="6">
        <v>100</v>
      </c>
      <c r="J76" s="6">
        <v>75</v>
      </c>
      <c r="K76" s="6">
        <v>25</v>
      </c>
      <c r="L76" s="6">
        <v>0</v>
      </c>
      <c r="M76" s="6">
        <v>0</v>
      </c>
      <c r="N76" s="6">
        <v>0</v>
      </c>
      <c r="O76" s="10">
        <f t="shared" si="120"/>
        <v>0.9375</v>
      </c>
      <c r="P76" s="10">
        <f t="shared" ref="P76" si="139">O76-$O$32</f>
        <v>6.25E-2</v>
      </c>
    </row>
    <row r="77" spans="1:16" x14ac:dyDescent="0.2">
      <c r="A77" s="4">
        <v>10007167</v>
      </c>
      <c r="B77" s="4" t="s">
        <v>33</v>
      </c>
      <c r="C77" s="4">
        <v>157</v>
      </c>
      <c r="D77" s="4" t="s">
        <v>37</v>
      </c>
      <c r="E77" s="4">
        <f t="shared" ref="E77" si="140">P77</f>
        <v>0.40625</v>
      </c>
      <c r="F77" s="4" t="s">
        <v>14</v>
      </c>
      <c r="G77" s="5">
        <v>44.4</v>
      </c>
      <c r="H77" s="5">
        <v>9.6999999999999957</v>
      </c>
      <c r="I77" s="6">
        <v>100</v>
      </c>
      <c r="J77" s="6">
        <v>87.5</v>
      </c>
      <c r="K77" s="6">
        <v>12.5</v>
      </c>
      <c r="L77" s="6">
        <v>0</v>
      </c>
      <c r="M77" s="6">
        <v>0</v>
      </c>
      <c r="N77" s="6">
        <v>0</v>
      </c>
      <c r="O77" s="10">
        <f t="shared" si="120"/>
        <v>0.96875</v>
      </c>
      <c r="P77" s="10">
        <f t="shared" ref="P77" si="141">O77-$O$33</f>
        <v>0.40625</v>
      </c>
    </row>
  </sheetData>
  <autoFilter ref="A1:O77" xr:uid="{81A2F396-F4FB-1943-95EE-A54265D8E40F}"/>
  <conditionalFormatting sqref="D66:D77 D38:D61 D22:D33 D1:D9">
    <cfRule type="containsText" dxfId="5" priority="9" stopIfTrue="1" operator="containsText" text="WORSE">
      <formula>NOT(ISERROR(SEARCH("WORSE",D1)))</formula>
    </cfRule>
    <cfRule type="containsText" dxfId="4" priority="10" stopIfTrue="1" operator="containsText" text="BETTER">
      <formula>NOT(ISERROR(SEARCH("BETTER",D1)))</formula>
    </cfRule>
  </conditionalFormatting>
  <conditionalFormatting sqref="J2:N77">
    <cfRule type="expression" dxfId="3" priority="7">
      <formula>$J2&lt;&gt;"Overall"</formula>
    </cfRule>
    <cfRule type="expression" dxfId="2" priority="8">
      <formula>$J2="Overall"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 + explanation</vt:lpstr>
      <vt:lpstr>selected 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 - UKRI RE</dc:creator>
  <cp:lastModifiedBy>Anna Jordanous</cp:lastModifiedBy>
  <dcterms:created xsi:type="dcterms:W3CDTF">2022-02-23T16:15:59Z</dcterms:created>
  <dcterms:modified xsi:type="dcterms:W3CDTF">2023-03-05T17:25:42Z</dcterms:modified>
</cp:coreProperties>
</file>