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2700" yWindow="0" windowWidth="28880" windowHeight="19680"/>
  </bookViews>
  <sheets>
    <sheet name="Sheet2" sheetId="2" r:id="rId1"/>
    <sheet name="Sheet3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2" l="1"/>
  <c r="D21" i="2"/>
  <c r="F21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22" i="2"/>
  <c r="C21" i="2"/>
  <c r="B2" i="2"/>
  <c r="H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22" i="2"/>
  <c r="J21" i="2"/>
  <c r="B14" i="2"/>
  <c r="B13" i="2"/>
  <c r="H2" i="3"/>
  <c r="B8" i="2"/>
  <c r="B5" i="2"/>
  <c r="E476" i="2"/>
  <c r="E480" i="2"/>
  <c r="E484" i="2"/>
  <c r="E488" i="2"/>
  <c r="E492" i="2"/>
  <c r="E498" i="2"/>
  <c r="E478" i="2"/>
  <c r="E482" i="2"/>
  <c r="E486" i="2"/>
  <c r="E490" i="2"/>
  <c r="E494" i="2"/>
  <c r="E496" i="2"/>
  <c r="E500" i="2"/>
  <c r="E26" i="2"/>
  <c r="E30" i="2"/>
  <c r="E34" i="2"/>
  <c r="E38" i="2"/>
  <c r="E42" i="2"/>
  <c r="E46" i="2"/>
  <c r="E50" i="2"/>
  <c r="E54" i="2"/>
  <c r="E58" i="2"/>
  <c r="E62" i="2"/>
  <c r="E66" i="2"/>
  <c r="E70" i="2"/>
  <c r="E74" i="2"/>
  <c r="E78" i="2"/>
  <c r="E82" i="2"/>
  <c r="E86" i="2"/>
  <c r="E90" i="2"/>
  <c r="E94" i="2"/>
  <c r="E98" i="2"/>
  <c r="E102" i="2"/>
  <c r="E106" i="2"/>
  <c r="E110" i="2"/>
  <c r="E114" i="2"/>
  <c r="E118" i="2"/>
  <c r="E122" i="2"/>
  <c r="E126" i="2"/>
  <c r="E130" i="2"/>
  <c r="E134" i="2"/>
  <c r="E138" i="2"/>
  <c r="E142" i="2"/>
  <c r="E146" i="2"/>
  <c r="E150" i="2"/>
  <c r="E154" i="2"/>
  <c r="E158" i="2"/>
  <c r="E162" i="2"/>
  <c r="E166" i="2"/>
  <c r="E170" i="2"/>
  <c r="E174" i="2"/>
  <c r="E178" i="2"/>
  <c r="E182" i="2"/>
  <c r="E186" i="2"/>
  <c r="E25" i="2"/>
  <c r="E33" i="2"/>
  <c r="E41" i="2"/>
  <c r="E49" i="2"/>
  <c r="E57" i="2"/>
  <c r="E65" i="2"/>
  <c r="E73" i="2"/>
  <c r="E81" i="2"/>
  <c r="E89" i="2"/>
  <c r="E97" i="2"/>
  <c r="E105" i="2"/>
  <c r="E113" i="2"/>
  <c r="E121" i="2"/>
  <c r="E129" i="2"/>
  <c r="E137" i="2"/>
  <c r="E145" i="2"/>
  <c r="E153" i="2"/>
  <c r="E161" i="2"/>
  <c r="E169" i="2"/>
  <c r="E177" i="2"/>
  <c r="E185" i="2"/>
  <c r="E191" i="2"/>
  <c r="E195" i="2"/>
  <c r="E199" i="2"/>
  <c r="E203" i="2"/>
  <c r="E207" i="2"/>
  <c r="E211" i="2"/>
  <c r="E215" i="2"/>
  <c r="E219" i="2"/>
  <c r="E223" i="2"/>
  <c r="E227" i="2"/>
  <c r="E231" i="2"/>
  <c r="E235" i="2"/>
  <c r="E239" i="2"/>
  <c r="E243" i="2"/>
  <c r="E247" i="2"/>
  <c r="E251" i="2"/>
  <c r="E255" i="2"/>
  <c r="E259" i="2"/>
  <c r="E263" i="2"/>
  <c r="E267" i="2"/>
  <c r="E271" i="2"/>
  <c r="E275" i="2"/>
  <c r="E23" i="2"/>
  <c r="E31" i="2"/>
  <c r="E39" i="2"/>
  <c r="E47" i="2"/>
  <c r="E55" i="2"/>
  <c r="E63" i="2"/>
  <c r="E71" i="2"/>
  <c r="E79" i="2"/>
  <c r="E87" i="2"/>
  <c r="E95" i="2"/>
  <c r="E103" i="2"/>
  <c r="E111" i="2"/>
  <c r="E119" i="2"/>
  <c r="E127" i="2"/>
  <c r="E135" i="2"/>
  <c r="E143" i="2"/>
  <c r="E151" i="2"/>
  <c r="E159" i="2"/>
  <c r="E167" i="2"/>
  <c r="E175" i="2"/>
  <c r="E183" i="2"/>
  <c r="E190" i="2"/>
  <c r="E194" i="2"/>
  <c r="E198" i="2"/>
  <c r="E202" i="2"/>
  <c r="E206" i="2"/>
  <c r="E210" i="2"/>
  <c r="E214" i="2"/>
  <c r="E218" i="2"/>
  <c r="E222" i="2"/>
  <c r="E226" i="2"/>
  <c r="E230" i="2"/>
  <c r="E234" i="2"/>
  <c r="E238" i="2"/>
  <c r="E242" i="2"/>
  <c r="E246" i="2"/>
  <c r="E250" i="2"/>
  <c r="E254" i="2"/>
  <c r="E258" i="2"/>
  <c r="E262" i="2"/>
  <c r="E266" i="2"/>
  <c r="E270" i="2"/>
  <c r="E274" i="2"/>
  <c r="E497" i="2"/>
  <c r="E493" i="2"/>
  <c r="E489" i="2"/>
  <c r="E485" i="2"/>
  <c r="E481" i="2"/>
  <c r="E477" i="2"/>
  <c r="E473" i="2"/>
  <c r="E469" i="2"/>
  <c r="E465" i="2"/>
  <c r="E461" i="2"/>
  <c r="E457" i="2"/>
  <c r="E453" i="2"/>
  <c r="E449" i="2"/>
  <c r="E445" i="2"/>
  <c r="E441" i="2"/>
  <c r="E437" i="2"/>
  <c r="E433" i="2"/>
  <c r="E24" i="2"/>
  <c r="E28" i="2"/>
  <c r="E32" i="2"/>
  <c r="E36" i="2"/>
  <c r="E40" i="2"/>
  <c r="E44" i="2"/>
  <c r="E48" i="2"/>
  <c r="E52" i="2"/>
  <c r="E56" i="2"/>
  <c r="E60" i="2"/>
  <c r="E64" i="2"/>
  <c r="E68" i="2"/>
  <c r="E72" i="2"/>
  <c r="E76" i="2"/>
  <c r="E80" i="2"/>
  <c r="E84" i="2"/>
  <c r="E88" i="2"/>
  <c r="E92" i="2"/>
  <c r="E96" i="2"/>
  <c r="E100" i="2"/>
  <c r="E104" i="2"/>
  <c r="E108" i="2"/>
  <c r="E112" i="2"/>
  <c r="E116" i="2"/>
  <c r="E120" i="2"/>
  <c r="E124" i="2"/>
  <c r="E128" i="2"/>
  <c r="E132" i="2"/>
  <c r="E136" i="2"/>
  <c r="E140" i="2"/>
  <c r="E144" i="2"/>
  <c r="E148" i="2"/>
  <c r="E152" i="2"/>
  <c r="E156" i="2"/>
  <c r="E160" i="2"/>
  <c r="E164" i="2"/>
  <c r="E168" i="2"/>
  <c r="E172" i="2"/>
  <c r="E176" i="2"/>
  <c r="E180" i="2"/>
  <c r="E184" i="2"/>
  <c r="E188" i="2"/>
  <c r="E29" i="2"/>
  <c r="E37" i="2"/>
  <c r="E45" i="2"/>
  <c r="E53" i="2"/>
  <c r="E61" i="2"/>
  <c r="E69" i="2"/>
  <c r="E77" i="2"/>
  <c r="E85" i="2"/>
  <c r="E93" i="2"/>
  <c r="E101" i="2"/>
  <c r="E109" i="2"/>
  <c r="E117" i="2"/>
  <c r="E125" i="2"/>
  <c r="E133" i="2"/>
  <c r="E141" i="2"/>
  <c r="E149" i="2"/>
  <c r="E157" i="2"/>
  <c r="E165" i="2"/>
  <c r="E173" i="2"/>
  <c r="E181" i="2"/>
  <c r="E189" i="2"/>
  <c r="E193" i="2"/>
  <c r="E197" i="2"/>
  <c r="E201" i="2"/>
  <c r="E205" i="2"/>
  <c r="E209" i="2"/>
  <c r="E213" i="2"/>
  <c r="E217" i="2"/>
  <c r="E221" i="2"/>
  <c r="E225" i="2"/>
  <c r="E229" i="2"/>
  <c r="E233" i="2"/>
  <c r="E237" i="2"/>
  <c r="E241" i="2"/>
  <c r="E245" i="2"/>
  <c r="E249" i="2"/>
  <c r="E253" i="2"/>
  <c r="E257" i="2"/>
  <c r="E261" i="2"/>
  <c r="E265" i="2"/>
  <c r="E269" i="2"/>
  <c r="E273" i="2"/>
  <c r="E277" i="2"/>
  <c r="E27" i="2"/>
  <c r="E35" i="2"/>
  <c r="E43" i="2"/>
  <c r="E51" i="2"/>
  <c r="E59" i="2"/>
  <c r="E67" i="2"/>
  <c r="E75" i="2"/>
  <c r="E83" i="2"/>
  <c r="E91" i="2"/>
  <c r="E99" i="2"/>
  <c r="E107" i="2"/>
  <c r="E115" i="2"/>
  <c r="E123" i="2"/>
  <c r="E131" i="2"/>
  <c r="E139" i="2"/>
  <c r="E147" i="2"/>
  <c r="E155" i="2"/>
  <c r="E163" i="2"/>
  <c r="E171" i="2"/>
  <c r="E179" i="2"/>
  <c r="E187" i="2"/>
  <c r="E192" i="2"/>
  <c r="E196" i="2"/>
  <c r="E200" i="2"/>
  <c r="E204" i="2"/>
  <c r="E208" i="2"/>
  <c r="E212" i="2"/>
  <c r="E216" i="2"/>
  <c r="E220" i="2"/>
  <c r="E224" i="2"/>
  <c r="E228" i="2"/>
  <c r="E232" i="2"/>
  <c r="E236" i="2"/>
  <c r="E240" i="2"/>
  <c r="E244" i="2"/>
  <c r="E248" i="2"/>
  <c r="E252" i="2"/>
  <c r="E256" i="2"/>
  <c r="E260" i="2"/>
  <c r="E264" i="2"/>
  <c r="E268" i="2"/>
  <c r="E272" i="2"/>
  <c r="E499" i="2"/>
  <c r="E495" i="2"/>
  <c r="E491" i="2"/>
  <c r="E487" i="2"/>
  <c r="E483" i="2"/>
  <c r="E479" i="2"/>
  <c r="E475" i="2"/>
  <c r="E471" i="2"/>
  <c r="E467" i="2"/>
  <c r="E463" i="2"/>
  <c r="E459" i="2"/>
  <c r="E455" i="2"/>
  <c r="E451" i="2"/>
  <c r="E447" i="2"/>
  <c r="E443" i="2"/>
  <c r="E439" i="2"/>
  <c r="E435" i="2"/>
  <c r="E431" i="2"/>
  <c r="E427" i="2"/>
  <c r="E423" i="2"/>
  <c r="E419" i="2"/>
  <c r="E415" i="2"/>
  <c r="E411" i="2"/>
  <c r="E407" i="2"/>
  <c r="E403" i="2"/>
  <c r="E399" i="2"/>
  <c r="E395" i="2"/>
  <c r="E391" i="2"/>
  <c r="E387" i="2"/>
  <c r="E383" i="2"/>
  <c r="E379" i="2"/>
  <c r="E375" i="2"/>
  <c r="E371" i="2"/>
  <c r="E367" i="2"/>
  <c r="E363" i="2"/>
  <c r="E359" i="2"/>
  <c r="E355" i="2"/>
  <c r="E351" i="2"/>
  <c r="E347" i="2"/>
  <c r="E343" i="2"/>
  <c r="E339" i="2"/>
  <c r="E335" i="2"/>
  <c r="E331" i="2"/>
  <c r="E425" i="2"/>
  <c r="E417" i="2"/>
  <c r="E409" i="2"/>
  <c r="E401" i="2"/>
  <c r="E393" i="2"/>
  <c r="E385" i="2"/>
  <c r="E377" i="2"/>
  <c r="E369" i="2"/>
  <c r="E361" i="2"/>
  <c r="E353" i="2"/>
  <c r="E345" i="2"/>
  <c r="E337" i="2"/>
  <c r="E329" i="2"/>
  <c r="E325" i="2"/>
  <c r="E321" i="2"/>
  <c r="E317" i="2"/>
  <c r="E313" i="2"/>
  <c r="E309" i="2"/>
  <c r="E305" i="2"/>
  <c r="E301" i="2"/>
  <c r="E297" i="2"/>
  <c r="E293" i="2"/>
  <c r="E289" i="2"/>
  <c r="E285" i="2"/>
  <c r="E281" i="2"/>
  <c r="E276" i="2"/>
  <c r="E472" i="2"/>
  <c r="E468" i="2"/>
  <c r="E464" i="2"/>
  <c r="E460" i="2"/>
  <c r="E456" i="2"/>
  <c r="E452" i="2"/>
  <c r="E448" i="2"/>
  <c r="E444" i="2"/>
  <c r="E440" i="2"/>
  <c r="E436" i="2"/>
  <c r="E432" i="2"/>
  <c r="E428" i="2"/>
  <c r="E424" i="2"/>
  <c r="E420" i="2"/>
  <c r="E416" i="2"/>
  <c r="E412" i="2"/>
  <c r="E408" i="2"/>
  <c r="E404" i="2"/>
  <c r="E400" i="2"/>
  <c r="E396" i="2"/>
  <c r="E392" i="2"/>
  <c r="E388" i="2"/>
  <c r="E384" i="2"/>
  <c r="E380" i="2"/>
  <c r="E376" i="2"/>
  <c r="E372" i="2"/>
  <c r="E368" i="2"/>
  <c r="E364" i="2"/>
  <c r="E360" i="2"/>
  <c r="E356" i="2"/>
  <c r="E352" i="2"/>
  <c r="E348" i="2"/>
  <c r="E344" i="2"/>
  <c r="E340" i="2"/>
  <c r="E336" i="2"/>
  <c r="E332" i="2"/>
  <c r="E324" i="2"/>
  <c r="E312" i="2"/>
  <c r="E304" i="2"/>
  <c r="E296" i="2"/>
  <c r="E288" i="2"/>
  <c r="E284" i="2"/>
  <c r="E22" i="2"/>
  <c r="E429" i="2"/>
  <c r="E421" i="2"/>
  <c r="E413" i="2"/>
  <c r="E405" i="2"/>
  <c r="E397" i="2"/>
  <c r="E389" i="2"/>
  <c r="E381" i="2"/>
  <c r="E373" i="2"/>
  <c r="E365" i="2"/>
  <c r="E357" i="2"/>
  <c r="E349" i="2"/>
  <c r="E341" i="2"/>
  <c r="E333" i="2"/>
  <c r="E327" i="2"/>
  <c r="E323" i="2"/>
  <c r="E319" i="2"/>
  <c r="E315" i="2"/>
  <c r="E311" i="2"/>
  <c r="E307" i="2"/>
  <c r="E303" i="2"/>
  <c r="E299" i="2"/>
  <c r="E295" i="2"/>
  <c r="E291" i="2"/>
  <c r="E287" i="2"/>
  <c r="E283" i="2"/>
  <c r="E279" i="2"/>
  <c r="E474" i="2"/>
  <c r="E470" i="2"/>
  <c r="E466" i="2"/>
  <c r="E462" i="2"/>
  <c r="E458" i="2"/>
  <c r="E454" i="2"/>
  <c r="E450" i="2"/>
  <c r="E446" i="2"/>
  <c r="E442" i="2"/>
  <c r="E438" i="2"/>
  <c r="E434" i="2"/>
  <c r="E430" i="2"/>
  <c r="E426" i="2"/>
  <c r="E422" i="2"/>
  <c r="E418" i="2"/>
  <c r="E414" i="2"/>
  <c r="E410" i="2"/>
  <c r="E406" i="2"/>
  <c r="E402" i="2"/>
  <c r="E398" i="2"/>
  <c r="E394" i="2"/>
  <c r="E390" i="2"/>
  <c r="E386" i="2"/>
  <c r="E382" i="2"/>
  <c r="E378" i="2"/>
  <c r="E374" i="2"/>
  <c r="E370" i="2"/>
  <c r="E366" i="2"/>
  <c r="E362" i="2"/>
  <c r="E358" i="2"/>
  <c r="E354" i="2"/>
  <c r="E350" i="2"/>
  <c r="E346" i="2"/>
  <c r="E342" i="2"/>
  <c r="E338" i="2"/>
  <c r="E334" i="2"/>
  <c r="E330" i="2"/>
  <c r="E326" i="2"/>
  <c r="E322" i="2"/>
  <c r="E318" i="2"/>
  <c r="E314" i="2"/>
  <c r="E310" i="2"/>
  <c r="E306" i="2"/>
  <c r="E302" i="2"/>
  <c r="E298" i="2"/>
  <c r="E294" i="2"/>
  <c r="E290" i="2"/>
  <c r="E286" i="2"/>
  <c r="E282" i="2"/>
  <c r="E278" i="2"/>
  <c r="E328" i="2"/>
  <c r="E320" i="2"/>
  <c r="E316" i="2"/>
  <c r="E308" i="2"/>
  <c r="E300" i="2"/>
  <c r="E292" i="2"/>
  <c r="E280" i="2"/>
  <c r="E21" i="2"/>
  <c r="G21" i="2"/>
  <c r="I21" i="2"/>
  <c r="F22" i="2"/>
  <c r="H22" i="2"/>
  <c r="J2" i="3"/>
  <c r="K21" i="2"/>
  <c r="G22" i="2"/>
  <c r="K22" i="2"/>
  <c r="I22" i="2"/>
  <c r="F23" i="2"/>
  <c r="H23" i="2"/>
  <c r="G23" i="2"/>
  <c r="K23" i="2"/>
  <c r="F24" i="2"/>
  <c r="I23" i="2"/>
  <c r="G24" i="2"/>
  <c r="K24" i="2"/>
  <c r="H24" i="2"/>
  <c r="F25" i="2"/>
  <c r="H25" i="2"/>
  <c r="I24" i="2"/>
  <c r="G25" i="2"/>
  <c r="F26" i="2"/>
  <c r="I25" i="2"/>
  <c r="H26" i="2"/>
  <c r="G26" i="2"/>
  <c r="K26" i="2"/>
  <c r="K25" i="2"/>
  <c r="I26" i="2"/>
  <c r="F27" i="2"/>
  <c r="H27" i="2"/>
  <c r="G27" i="2"/>
  <c r="K27" i="2"/>
  <c r="I27" i="2"/>
  <c r="F28" i="2"/>
  <c r="H28" i="2"/>
  <c r="G28" i="2"/>
  <c r="I28" i="2"/>
  <c r="K28" i="2"/>
  <c r="F29" i="2"/>
  <c r="G29" i="2"/>
  <c r="H29" i="2"/>
  <c r="K29" i="2"/>
  <c r="I29" i="2"/>
  <c r="F30" i="2"/>
  <c r="H30" i="2"/>
  <c r="G30" i="2"/>
  <c r="F31" i="2"/>
  <c r="H31" i="2"/>
  <c r="I30" i="2"/>
  <c r="K30" i="2"/>
  <c r="G31" i="2"/>
  <c r="F32" i="2"/>
  <c r="K31" i="2"/>
  <c r="I31" i="2"/>
  <c r="G32" i="2"/>
  <c r="K32" i="2"/>
  <c r="H32" i="2"/>
  <c r="I32" i="2"/>
  <c r="F33" i="2"/>
  <c r="H33" i="2"/>
  <c r="G33" i="2"/>
  <c r="K33" i="2"/>
  <c r="F34" i="2"/>
  <c r="I33" i="2"/>
  <c r="H34" i="2"/>
  <c r="G34" i="2"/>
  <c r="I34" i="2"/>
  <c r="K34" i="2"/>
  <c r="F35" i="2"/>
  <c r="G35" i="2"/>
  <c r="H35" i="2"/>
  <c r="F36" i="2"/>
  <c r="H36" i="2"/>
  <c r="K35" i="2"/>
  <c r="I35" i="2"/>
  <c r="G36" i="2"/>
  <c r="F37" i="2"/>
  <c r="I36" i="2"/>
  <c r="K36" i="2"/>
  <c r="G37" i="2"/>
  <c r="H37" i="2"/>
  <c r="F38" i="2"/>
  <c r="H38" i="2"/>
  <c r="G38" i="2"/>
  <c r="K37" i="2"/>
  <c r="I37" i="2"/>
  <c r="F39" i="2"/>
  <c r="I38" i="2"/>
  <c r="K38" i="2"/>
  <c r="H39" i="2"/>
  <c r="G39" i="2"/>
  <c r="F40" i="2"/>
  <c r="H40" i="2"/>
  <c r="I39" i="2"/>
  <c r="K39" i="2"/>
  <c r="G40" i="2"/>
  <c r="K40" i="2"/>
  <c r="F41" i="2"/>
  <c r="I40" i="2"/>
  <c r="G41" i="2"/>
  <c r="H41" i="2"/>
  <c r="F42" i="2"/>
  <c r="H42" i="2"/>
  <c r="K41" i="2"/>
  <c r="I41" i="2"/>
  <c r="G42" i="2"/>
  <c r="F43" i="2"/>
  <c r="I42" i="2"/>
  <c r="K42" i="2"/>
  <c r="H43" i="2"/>
  <c r="G43" i="2"/>
  <c r="F44" i="2"/>
  <c r="H44" i="2"/>
  <c r="K43" i="2"/>
  <c r="I43" i="2"/>
  <c r="G44" i="2"/>
  <c r="I44" i="2"/>
  <c r="F45" i="2"/>
  <c r="H45" i="2"/>
  <c r="K44" i="2"/>
  <c r="G45" i="2"/>
  <c r="F46" i="2"/>
  <c r="K45" i="2"/>
  <c r="I45" i="2"/>
  <c r="H46" i="2"/>
  <c r="G46" i="2"/>
  <c r="F47" i="2"/>
  <c r="I46" i="2"/>
  <c r="K46" i="2"/>
  <c r="H47" i="2"/>
  <c r="G47" i="2"/>
  <c r="F48" i="2"/>
  <c r="H48" i="2"/>
  <c r="K47" i="2"/>
  <c r="I47" i="2"/>
  <c r="G48" i="2"/>
  <c r="I48" i="2"/>
  <c r="F49" i="2"/>
  <c r="G49" i="2"/>
  <c r="K49" i="2"/>
  <c r="K48" i="2"/>
  <c r="H49" i="2"/>
  <c r="F50" i="2"/>
  <c r="H50" i="2"/>
  <c r="G50" i="2"/>
  <c r="I49" i="2"/>
  <c r="K50" i="2"/>
  <c r="I50" i="2"/>
  <c r="F51" i="2"/>
  <c r="H51" i="2"/>
  <c r="G51" i="2"/>
  <c r="F52" i="2"/>
  <c r="H52" i="2"/>
  <c r="K51" i="2"/>
  <c r="I51" i="2"/>
  <c r="G52" i="2"/>
  <c r="F53" i="2"/>
  <c r="I52" i="2"/>
  <c r="G53" i="2"/>
  <c r="H53" i="2"/>
  <c r="I53" i="2"/>
  <c r="K52" i="2"/>
  <c r="K53" i="2"/>
  <c r="F54" i="2"/>
  <c r="H54" i="2"/>
  <c r="G54" i="2"/>
  <c r="F55" i="2"/>
  <c r="H55" i="2"/>
  <c r="I54" i="2"/>
  <c r="K54" i="2"/>
  <c r="G55" i="2"/>
  <c r="F56" i="2"/>
  <c r="I55" i="2"/>
  <c r="K55" i="2"/>
  <c r="H56" i="2"/>
  <c r="G56" i="2"/>
  <c r="F57" i="2"/>
  <c r="H57" i="2"/>
  <c r="K56" i="2"/>
  <c r="I56" i="2"/>
  <c r="G57" i="2"/>
  <c r="K57" i="2"/>
  <c r="F58" i="2"/>
  <c r="I57" i="2"/>
  <c r="H58" i="2"/>
  <c r="G58" i="2"/>
  <c r="F59" i="2"/>
  <c r="H59" i="2"/>
  <c r="I58" i="2"/>
  <c r="K58" i="2"/>
  <c r="G59" i="2"/>
  <c r="I59" i="2"/>
  <c r="K59" i="2"/>
  <c r="F60" i="2"/>
  <c r="H60" i="2"/>
  <c r="G60" i="2"/>
  <c r="F61" i="2"/>
  <c r="K60" i="2"/>
  <c r="I60" i="2"/>
  <c r="H61" i="2"/>
  <c r="G61" i="2"/>
  <c r="F62" i="2"/>
  <c r="H62" i="2"/>
  <c r="K61" i="2"/>
  <c r="I61" i="2"/>
  <c r="G62" i="2"/>
  <c r="F63" i="2"/>
  <c r="K62" i="2"/>
  <c r="I62" i="2"/>
  <c r="H63" i="2"/>
  <c r="G63" i="2"/>
  <c r="F64" i="2"/>
  <c r="H64" i="2"/>
  <c r="I63" i="2"/>
  <c r="K63" i="2"/>
  <c r="G64" i="2"/>
  <c r="F65" i="2"/>
  <c r="H65" i="2"/>
  <c r="I64" i="2"/>
  <c r="K64" i="2"/>
  <c r="G65" i="2"/>
  <c r="F66" i="2"/>
  <c r="I65" i="2"/>
  <c r="H66" i="2"/>
  <c r="K65" i="2"/>
  <c r="G66" i="2"/>
  <c r="F67" i="2"/>
  <c r="H67" i="2"/>
  <c r="I66" i="2"/>
  <c r="K66" i="2"/>
  <c r="G67" i="2"/>
  <c r="K67" i="2"/>
  <c r="I67" i="2"/>
  <c r="F68" i="2"/>
  <c r="H68" i="2"/>
  <c r="G68" i="2"/>
  <c r="I68" i="2"/>
  <c r="F69" i="2"/>
  <c r="H69" i="2"/>
  <c r="K68" i="2"/>
  <c r="G69" i="2"/>
  <c r="I69" i="2"/>
  <c r="K69" i="2"/>
  <c r="F70" i="2"/>
  <c r="H70" i="2"/>
  <c r="G70" i="2"/>
  <c r="F71" i="2"/>
  <c r="H71" i="2"/>
  <c r="I70" i="2"/>
  <c r="K70" i="2"/>
  <c r="G71" i="2"/>
  <c r="I71" i="2"/>
  <c r="K71" i="2"/>
  <c r="F72" i="2"/>
  <c r="G72" i="2"/>
  <c r="H72" i="2"/>
  <c r="F73" i="2"/>
  <c r="G73" i="2"/>
  <c r="H73" i="2"/>
  <c r="K72" i="2"/>
  <c r="I72" i="2"/>
  <c r="F74" i="2"/>
  <c r="H74" i="2"/>
  <c r="K73" i="2"/>
  <c r="I73" i="2"/>
  <c r="G74" i="2"/>
  <c r="K74" i="2"/>
  <c r="F75" i="2"/>
  <c r="H75" i="2"/>
  <c r="I74" i="2"/>
  <c r="G75" i="2"/>
  <c r="F76" i="2"/>
  <c r="I75" i="2"/>
  <c r="K75" i="2"/>
  <c r="H76" i="2"/>
  <c r="G76" i="2"/>
  <c r="F77" i="2"/>
  <c r="I76" i="2"/>
  <c r="K76" i="2"/>
  <c r="H77" i="2"/>
  <c r="G77" i="2"/>
  <c r="F78" i="2"/>
  <c r="K77" i="2"/>
  <c r="I77" i="2"/>
  <c r="G78" i="2"/>
  <c r="K78" i="2"/>
  <c r="H78" i="2"/>
  <c r="F79" i="2"/>
  <c r="G79" i="2"/>
  <c r="K79" i="2"/>
  <c r="I78" i="2"/>
  <c r="H79" i="2"/>
  <c r="F80" i="2"/>
  <c r="I79" i="2"/>
  <c r="H80" i="2"/>
  <c r="G80" i="2"/>
  <c r="F81" i="2"/>
  <c r="H81" i="2"/>
  <c r="K80" i="2"/>
  <c r="I80" i="2"/>
  <c r="G81" i="2"/>
  <c r="F82" i="2"/>
  <c r="H82" i="2"/>
  <c r="K81" i="2"/>
  <c r="I81" i="2"/>
  <c r="G82" i="2"/>
  <c r="K82" i="2"/>
  <c r="I82" i="2"/>
  <c r="F83" i="2"/>
  <c r="H83" i="2"/>
  <c r="G83" i="2"/>
  <c r="K83" i="2"/>
  <c r="I83" i="2"/>
  <c r="F84" i="2"/>
  <c r="G84" i="2"/>
  <c r="H84" i="2"/>
  <c r="K84" i="2"/>
  <c r="I84" i="2"/>
  <c r="F85" i="2"/>
  <c r="H85" i="2"/>
  <c r="G85" i="2"/>
  <c r="F86" i="2"/>
  <c r="H86" i="2"/>
  <c r="K85" i="2"/>
  <c r="I85" i="2"/>
  <c r="G86" i="2"/>
  <c r="K86" i="2"/>
  <c r="I86" i="2"/>
  <c r="F87" i="2"/>
  <c r="H87" i="2"/>
  <c r="G87" i="2"/>
  <c r="F88" i="2"/>
  <c r="K87" i="2"/>
  <c r="I87" i="2"/>
  <c r="H88" i="2"/>
  <c r="G88" i="2"/>
  <c r="F89" i="2"/>
  <c r="K88" i="2"/>
  <c r="I88" i="2"/>
  <c r="H89" i="2"/>
  <c r="G89" i="2"/>
  <c r="F90" i="2"/>
  <c r="H90" i="2"/>
  <c r="G90" i="2"/>
  <c r="K89" i="2"/>
  <c r="I89" i="2"/>
  <c r="F91" i="2"/>
  <c r="I90" i="2"/>
  <c r="K90" i="2"/>
  <c r="H91" i="2"/>
  <c r="G91" i="2"/>
  <c r="F92" i="2"/>
  <c r="H92" i="2"/>
  <c r="G92" i="2"/>
  <c r="K91" i="2"/>
  <c r="I91" i="2"/>
  <c r="F93" i="2"/>
  <c r="K92" i="2"/>
  <c r="I92" i="2"/>
  <c r="H93" i="2"/>
  <c r="G93" i="2"/>
  <c r="F94" i="2"/>
  <c r="K93" i="2"/>
  <c r="I93" i="2"/>
  <c r="H94" i="2"/>
  <c r="G94" i="2"/>
  <c r="F95" i="2"/>
  <c r="K94" i="2"/>
  <c r="I94" i="2"/>
  <c r="H95" i="2"/>
  <c r="G95" i="2"/>
  <c r="F96" i="2"/>
  <c r="K95" i="2"/>
  <c r="I95" i="2"/>
  <c r="H96" i="2"/>
  <c r="G96" i="2"/>
  <c r="K96" i="2"/>
  <c r="I96" i="2"/>
  <c r="F97" i="2"/>
  <c r="G97" i="2"/>
  <c r="H97" i="2"/>
  <c r="F98" i="2"/>
  <c r="H98" i="2"/>
  <c r="G98" i="2"/>
  <c r="F99" i="2"/>
  <c r="K97" i="2"/>
  <c r="I97" i="2"/>
  <c r="G99" i="2"/>
  <c r="H99" i="2"/>
  <c r="I98" i="2"/>
  <c r="K98" i="2"/>
  <c r="F100" i="2"/>
  <c r="H100" i="2"/>
  <c r="K99" i="2"/>
  <c r="I99" i="2"/>
  <c r="G100" i="2"/>
  <c r="F101" i="2"/>
  <c r="H101" i="2"/>
  <c r="I100" i="2"/>
  <c r="K100" i="2"/>
  <c r="G101" i="2"/>
  <c r="K101" i="2"/>
  <c r="I101" i="2"/>
  <c r="F102" i="2"/>
  <c r="H102" i="2"/>
  <c r="G102" i="2"/>
  <c r="F103" i="2"/>
  <c r="I102" i="2"/>
  <c r="H103" i="2"/>
  <c r="G103" i="2"/>
  <c r="F104" i="2"/>
  <c r="G104" i="2"/>
  <c r="K104" i="2"/>
  <c r="K102" i="2"/>
  <c r="K103" i="2"/>
  <c r="I103" i="2"/>
  <c r="H104" i="2"/>
  <c r="I104" i="2"/>
  <c r="F105" i="2"/>
  <c r="H105" i="2"/>
  <c r="G105" i="2"/>
  <c r="F106" i="2"/>
  <c r="I105" i="2"/>
  <c r="K105" i="2"/>
  <c r="H106" i="2"/>
  <c r="G106" i="2"/>
  <c r="F107" i="2"/>
  <c r="H107" i="2"/>
  <c r="I106" i="2"/>
  <c r="K106" i="2"/>
  <c r="G107" i="2"/>
  <c r="K107" i="2"/>
  <c r="I107" i="2"/>
  <c r="F108" i="2"/>
  <c r="H108" i="2"/>
  <c r="G108" i="2"/>
  <c r="F109" i="2"/>
  <c r="K108" i="2"/>
  <c r="H109" i="2"/>
  <c r="G109" i="2"/>
  <c r="F110" i="2"/>
  <c r="H110" i="2"/>
  <c r="I108" i="2"/>
  <c r="K109" i="2"/>
  <c r="I109" i="2"/>
  <c r="G110" i="2"/>
  <c r="F111" i="2"/>
  <c r="K110" i="2"/>
  <c r="I110" i="2"/>
  <c r="G111" i="2"/>
  <c r="H111" i="2"/>
  <c r="F112" i="2"/>
  <c r="H112" i="2"/>
  <c r="G112" i="2"/>
  <c r="I111" i="2"/>
  <c r="K111" i="2"/>
  <c r="F113" i="2"/>
  <c r="H113" i="2"/>
  <c r="K112" i="2"/>
  <c r="I112" i="2"/>
  <c r="G113" i="2"/>
  <c r="F114" i="2"/>
  <c r="K113" i="2"/>
  <c r="I113" i="2"/>
  <c r="G114" i="2"/>
  <c r="H114" i="2"/>
  <c r="F115" i="2"/>
  <c r="H115" i="2"/>
  <c r="G115" i="2"/>
  <c r="K114" i="2"/>
  <c r="I114" i="2"/>
  <c r="F116" i="2"/>
  <c r="I115" i="2"/>
  <c r="K115" i="2"/>
  <c r="H116" i="2"/>
  <c r="G116" i="2"/>
  <c r="F117" i="2"/>
  <c r="H117" i="2"/>
  <c r="G117" i="2"/>
  <c r="F118" i="2"/>
  <c r="K116" i="2"/>
  <c r="I116" i="2"/>
  <c r="H118" i="2"/>
  <c r="G118" i="2"/>
  <c r="I117" i="2"/>
  <c r="K117" i="2"/>
  <c r="F119" i="2"/>
  <c r="K118" i="2"/>
  <c r="I118" i="2"/>
  <c r="H119" i="2"/>
  <c r="G119" i="2"/>
  <c r="F120" i="2"/>
  <c r="H120" i="2"/>
  <c r="K119" i="2"/>
  <c r="I119" i="2"/>
  <c r="G120" i="2"/>
  <c r="F121" i="2"/>
  <c r="K120" i="2"/>
  <c r="I120" i="2"/>
  <c r="H121" i="2"/>
  <c r="G121" i="2"/>
  <c r="F122" i="2"/>
  <c r="H122" i="2"/>
  <c r="I121" i="2"/>
  <c r="K121" i="2"/>
  <c r="G122" i="2"/>
  <c r="F123" i="2"/>
  <c r="G123" i="2"/>
  <c r="K122" i="2"/>
  <c r="I122" i="2"/>
  <c r="H123" i="2"/>
  <c r="F124" i="2"/>
  <c r="H124" i="2"/>
  <c r="K123" i="2"/>
  <c r="I123" i="2"/>
  <c r="G124" i="2"/>
  <c r="F125" i="2"/>
  <c r="H125" i="2"/>
  <c r="G125" i="2"/>
  <c r="F126" i="2"/>
  <c r="H126" i="2"/>
  <c r="K124" i="2"/>
  <c r="I124" i="2"/>
  <c r="I125" i="2"/>
  <c r="K125" i="2"/>
  <c r="G126" i="2"/>
  <c r="F127" i="2"/>
  <c r="H127" i="2"/>
  <c r="G127" i="2"/>
  <c r="F128" i="2"/>
  <c r="H128" i="2"/>
  <c r="K126" i="2"/>
  <c r="I126" i="2"/>
  <c r="G128" i="2"/>
  <c r="K128" i="2"/>
  <c r="I127" i="2"/>
  <c r="K127" i="2"/>
  <c r="I128" i="2"/>
  <c r="F129" i="2"/>
  <c r="H129" i="2"/>
  <c r="G129" i="2"/>
  <c r="F130" i="2"/>
  <c r="H130" i="2"/>
  <c r="G130" i="2"/>
  <c r="F131" i="2"/>
  <c r="H131" i="2"/>
  <c r="I129" i="2"/>
  <c r="K129" i="2"/>
  <c r="I130" i="2"/>
  <c r="K130" i="2"/>
  <c r="G131" i="2"/>
  <c r="F132" i="2"/>
  <c r="H132" i="2"/>
  <c r="I131" i="2"/>
  <c r="G132" i="2"/>
  <c r="F133" i="2"/>
  <c r="K131" i="2"/>
  <c r="I132" i="2"/>
  <c r="K132" i="2"/>
  <c r="H133" i="2"/>
  <c r="G133" i="2"/>
  <c r="F134" i="2"/>
  <c r="H134" i="2"/>
  <c r="K133" i="2"/>
  <c r="I133" i="2"/>
  <c r="G134" i="2"/>
  <c r="F135" i="2"/>
  <c r="H135" i="2"/>
  <c r="G135" i="2"/>
  <c r="K134" i="2"/>
  <c r="I134" i="2"/>
  <c r="F136" i="2"/>
  <c r="K135" i="2"/>
  <c r="I135" i="2"/>
  <c r="H136" i="2"/>
  <c r="G136" i="2"/>
  <c r="K136" i="2"/>
  <c r="F137" i="2"/>
  <c r="H137" i="2"/>
  <c r="I136" i="2"/>
  <c r="G137" i="2"/>
  <c r="K137" i="2"/>
  <c r="F138" i="2"/>
  <c r="I137" i="2"/>
  <c r="G138" i="2"/>
  <c r="K138" i="2"/>
  <c r="H138" i="2"/>
  <c r="F139" i="2"/>
  <c r="I138" i="2"/>
  <c r="G139" i="2"/>
  <c r="K139" i="2"/>
  <c r="H139" i="2"/>
  <c r="F140" i="2"/>
  <c r="I139" i="2"/>
  <c r="H140" i="2"/>
  <c r="G140" i="2"/>
  <c r="K140" i="2"/>
  <c r="I140" i="2"/>
  <c r="F141" i="2"/>
  <c r="H141" i="2"/>
  <c r="G141" i="2"/>
  <c r="K141" i="2"/>
  <c r="I141" i="2"/>
  <c r="F142" i="2"/>
  <c r="H142" i="2"/>
  <c r="G142" i="2"/>
  <c r="F143" i="2"/>
  <c r="I142" i="2"/>
  <c r="K142" i="2"/>
  <c r="G143" i="2"/>
  <c r="K143" i="2"/>
  <c r="H143" i="2"/>
  <c r="F144" i="2"/>
  <c r="H144" i="2"/>
  <c r="I143" i="2"/>
  <c r="G144" i="2"/>
  <c r="F145" i="2"/>
  <c r="H145" i="2"/>
  <c r="G145" i="2"/>
  <c r="F146" i="2"/>
  <c r="K144" i="2"/>
  <c r="I144" i="2"/>
  <c r="H146" i="2"/>
  <c r="G146" i="2"/>
  <c r="K146" i="2"/>
  <c r="I145" i="2"/>
  <c r="K145" i="2"/>
  <c r="F147" i="2"/>
  <c r="I146" i="2"/>
  <c r="G147" i="2"/>
  <c r="H147" i="2"/>
  <c r="K147" i="2"/>
  <c r="F148" i="2"/>
  <c r="H148" i="2"/>
  <c r="I147" i="2"/>
  <c r="G148" i="2"/>
  <c r="K148" i="2"/>
  <c r="F149" i="2"/>
  <c r="I148" i="2"/>
  <c r="H149" i="2"/>
  <c r="G149" i="2"/>
  <c r="K149" i="2"/>
  <c r="F150" i="2"/>
  <c r="H150" i="2"/>
  <c r="I149" i="2"/>
  <c r="G150" i="2"/>
  <c r="F151" i="2"/>
  <c r="I150" i="2"/>
  <c r="K150" i="2"/>
  <c r="G151" i="2"/>
  <c r="K151" i="2"/>
  <c r="H151" i="2"/>
  <c r="F152" i="2"/>
  <c r="H152" i="2"/>
  <c r="I151" i="2"/>
  <c r="G152" i="2"/>
  <c r="F153" i="2"/>
  <c r="K152" i="2"/>
  <c r="I152" i="2"/>
  <c r="H153" i="2"/>
  <c r="G153" i="2"/>
  <c r="F154" i="2"/>
  <c r="H154" i="2"/>
  <c r="K153" i="2"/>
  <c r="I153" i="2"/>
  <c r="G154" i="2"/>
  <c r="F155" i="2"/>
  <c r="I154" i="2"/>
  <c r="K154" i="2"/>
  <c r="G155" i="2"/>
  <c r="K155" i="2"/>
  <c r="H155" i="2"/>
  <c r="F156" i="2"/>
  <c r="I155" i="2"/>
  <c r="G156" i="2"/>
  <c r="K156" i="2"/>
  <c r="H156" i="2"/>
  <c r="F157" i="2"/>
  <c r="H157" i="2"/>
  <c r="I156" i="2"/>
  <c r="G157" i="2"/>
  <c r="F158" i="2"/>
  <c r="H158" i="2"/>
  <c r="I157" i="2"/>
  <c r="K157" i="2"/>
  <c r="G158" i="2"/>
  <c r="F159" i="2"/>
  <c r="H159" i="2"/>
  <c r="I158" i="2"/>
  <c r="K158" i="2"/>
  <c r="G159" i="2"/>
  <c r="F160" i="2"/>
  <c r="H160" i="2"/>
  <c r="I159" i="2"/>
  <c r="K159" i="2"/>
  <c r="G160" i="2"/>
  <c r="I160" i="2"/>
  <c r="K160" i="2"/>
  <c r="F161" i="2"/>
  <c r="G161" i="2"/>
  <c r="H161" i="2"/>
  <c r="F162" i="2"/>
  <c r="H162" i="2"/>
  <c r="K161" i="2"/>
  <c r="I161" i="2"/>
  <c r="G162" i="2"/>
  <c r="F163" i="2"/>
  <c r="I162" i="2"/>
  <c r="K162" i="2"/>
  <c r="H163" i="2"/>
  <c r="G163" i="2"/>
  <c r="K163" i="2"/>
  <c r="I163" i="2"/>
  <c r="F164" i="2"/>
  <c r="H164" i="2"/>
  <c r="G164" i="2"/>
  <c r="F165" i="2"/>
  <c r="H165" i="2"/>
  <c r="K164" i="2"/>
  <c r="I164" i="2"/>
  <c r="G165" i="2"/>
  <c r="K165" i="2"/>
  <c r="I165" i="2"/>
  <c r="F166" i="2"/>
  <c r="H166" i="2"/>
  <c r="G166" i="2"/>
  <c r="K166" i="2"/>
  <c r="F167" i="2"/>
  <c r="I166" i="2"/>
  <c r="H167" i="2"/>
  <c r="G167" i="2"/>
  <c r="F168" i="2"/>
  <c r="H168" i="2"/>
  <c r="G168" i="2"/>
  <c r="K167" i="2"/>
  <c r="I167" i="2"/>
  <c r="F169" i="2"/>
  <c r="K168" i="2"/>
  <c r="I168" i="2"/>
  <c r="H169" i="2"/>
  <c r="G169" i="2"/>
  <c r="K169" i="2"/>
  <c r="I169" i="2"/>
  <c r="F170" i="2"/>
  <c r="H170" i="2"/>
  <c r="G170" i="2"/>
  <c r="F171" i="2"/>
  <c r="H171" i="2"/>
  <c r="G171" i="2"/>
  <c r="K170" i="2"/>
  <c r="I170" i="2"/>
  <c r="F172" i="2"/>
  <c r="G172" i="2"/>
  <c r="H172" i="2"/>
  <c r="I172" i="2"/>
  <c r="I171" i="2"/>
  <c r="K171" i="2"/>
  <c r="K172" i="2"/>
  <c r="F173" i="2"/>
  <c r="G173" i="2"/>
  <c r="K173" i="2"/>
  <c r="H173" i="2"/>
  <c r="F174" i="2"/>
  <c r="G174" i="2"/>
  <c r="K174" i="2"/>
  <c r="I173" i="2"/>
  <c r="H174" i="2"/>
  <c r="F175" i="2"/>
  <c r="G175" i="2"/>
  <c r="K175" i="2"/>
  <c r="H175" i="2"/>
  <c r="I174" i="2"/>
  <c r="F176" i="2"/>
  <c r="G176" i="2"/>
  <c r="K176" i="2"/>
  <c r="I175" i="2"/>
  <c r="H176" i="2"/>
  <c r="F177" i="2"/>
  <c r="I176" i="2"/>
  <c r="H177" i="2"/>
  <c r="G177" i="2"/>
  <c r="F178" i="2"/>
  <c r="H178" i="2"/>
  <c r="K177" i="2"/>
  <c r="I177" i="2"/>
  <c r="G178" i="2"/>
  <c r="K178" i="2"/>
  <c r="F179" i="2"/>
  <c r="H179" i="2"/>
  <c r="G179" i="2"/>
  <c r="I178" i="2"/>
  <c r="K179" i="2"/>
  <c r="I179" i="2"/>
  <c r="F180" i="2"/>
  <c r="H180" i="2"/>
  <c r="G180" i="2"/>
  <c r="F181" i="2"/>
  <c r="H181" i="2"/>
  <c r="K180" i="2"/>
  <c r="I180" i="2"/>
  <c r="G181" i="2"/>
  <c r="I181" i="2"/>
  <c r="F182" i="2"/>
  <c r="K181" i="2"/>
  <c r="H182" i="2"/>
  <c r="G182" i="2"/>
  <c r="F183" i="2"/>
  <c r="H183" i="2"/>
  <c r="K182" i="2"/>
  <c r="I182" i="2"/>
  <c r="G183" i="2"/>
  <c r="F184" i="2"/>
  <c r="K183" i="2"/>
  <c r="G184" i="2"/>
  <c r="H184" i="2"/>
  <c r="I183" i="2"/>
  <c r="K184" i="2"/>
  <c r="F185" i="2"/>
  <c r="I184" i="2"/>
  <c r="H185" i="2"/>
  <c r="G185" i="2"/>
  <c r="F186" i="2"/>
  <c r="H186" i="2"/>
  <c r="G186" i="2"/>
  <c r="K185" i="2"/>
  <c r="I185" i="2"/>
  <c r="F187" i="2"/>
  <c r="I186" i="2"/>
  <c r="K186" i="2"/>
  <c r="H187" i="2"/>
  <c r="G187" i="2"/>
  <c r="I187" i="2"/>
  <c r="F188" i="2"/>
  <c r="G188" i="2"/>
  <c r="K187" i="2"/>
  <c r="H188" i="2"/>
  <c r="F189" i="2"/>
  <c r="K188" i="2"/>
  <c r="I188" i="2"/>
  <c r="H189" i="2"/>
  <c r="G189" i="2"/>
  <c r="F190" i="2"/>
  <c r="H190" i="2"/>
  <c r="I189" i="2"/>
  <c r="K189" i="2"/>
  <c r="G190" i="2"/>
  <c r="I190" i="2"/>
  <c r="F191" i="2"/>
  <c r="K190" i="2"/>
  <c r="H191" i="2"/>
  <c r="G191" i="2"/>
  <c r="F192" i="2"/>
  <c r="I191" i="2"/>
  <c r="G192" i="2"/>
  <c r="K191" i="2"/>
  <c r="H192" i="2"/>
  <c r="F193" i="2"/>
  <c r="G193" i="2"/>
  <c r="I192" i="2"/>
  <c r="K192" i="2"/>
  <c r="H193" i="2"/>
  <c r="K193" i="2"/>
  <c r="F194" i="2"/>
  <c r="I193" i="2"/>
  <c r="H194" i="2"/>
  <c r="G194" i="2"/>
  <c r="F195" i="2"/>
  <c r="H195" i="2"/>
  <c r="K194" i="2"/>
  <c r="I194" i="2"/>
  <c r="G195" i="2"/>
  <c r="F196" i="2"/>
  <c r="I195" i="2"/>
  <c r="H196" i="2"/>
  <c r="K195" i="2"/>
  <c r="G196" i="2"/>
  <c r="K196" i="2"/>
  <c r="I196" i="2"/>
  <c r="F197" i="2"/>
  <c r="H197" i="2"/>
  <c r="G197" i="2"/>
  <c r="I197" i="2"/>
  <c r="K197" i="2"/>
  <c r="F198" i="2"/>
  <c r="H198" i="2"/>
  <c r="G198" i="2"/>
  <c r="F199" i="2"/>
  <c r="K198" i="2"/>
  <c r="I198" i="2"/>
  <c r="H199" i="2"/>
  <c r="G199" i="2"/>
  <c r="F200" i="2"/>
  <c r="K199" i="2"/>
  <c r="I199" i="2"/>
  <c r="H200" i="2"/>
  <c r="G200" i="2"/>
  <c r="F201" i="2"/>
  <c r="H201" i="2"/>
  <c r="G201" i="2"/>
  <c r="K200" i="2"/>
  <c r="I200" i="2"/>
  <c r="F202" i="2"/>
  <c r="G202" i="2"/>
  <c r="K201" i="2"/>
  <c r="I201" i="2"/>
  <c r="H202" i="2"/>
  <c r="F203" i="2"/>
  <c r="K202" i="2"/>
  <c r="I202" i="2"/>
  <c r="G203" i="2"/>
  <c r="H203" i="2"/>
  <c r="K203" i="2"/>
  <c r="I203" i="2"/>
  <c r="F204" i="2"/>
  <c r="G204" i="2"/>
  <c r="H204" i="2"/>
  <c r="I204" i="2"/>
  <c r="K204" i="2"/>
  <c r="F205" i="2"/>
  <c r="H205" i="2"/>
  <c r="G205" i="2"/>
  <c r="F206" i="2"/>
  <c r="I205" i="2"/>
  <c r="K205" i="2"/>
  <c r="H206" i="2"/>
  <c r="G206" i="2"/>
  <c r="F207" i="2"/>
  <c r="H207" i="2"/>
  <c r="I206" i="2"/>
  <c r="K206" i="2"/>
  <c r="G207" i="2"/>
  <c r="F208" i="2"/>
  <c r="H208" i="2"/>
  <c r="I207" i="2"/>
  <c r="K207" i="2"/>
  <c r="G208" i="2"/>
  <c r="I208" i="2"/>
  <c r="F209" i="2"/>
  <c r="K208" i="2"/>
  <c r="H209" i="2"/>
  <c r="G209" i="2"/>
  <c r="F210" i="2"/>
  <c r="H210" i="2"/>
  <c r="G210" i="2"/>
  <c r="F211" i="2"/>
  <c r="G211" i="2"/>
  <c r="I209" i="2"/>
  <c r="K209" i="2"/>
  <c r="H211" i="2"/>
  <c r="I210" i="2"/>
  <c r="K210" i="2"/>
  <c r="F212" i="2"/>
  <c r="H212" i="2"/>
  <c r="I211" i="2"/>
  <c r="K211" i="2"/>
  <c r="G212" i="2"/>
  <c r="K212" i="2"/>
  <c r="F213" i="2"/>
  <c r="I212" i="2"/>
  <c r="H213" i="2"/>
  <c r="G213" i="2"/>
  <c r="K213" i="2"/>
  <c r="F214" i="2"/>
  <c r="H214" i="2"/>
  <c r="I213" i="2"/>
  <c r="G214" i="2"/>
  <c r="K214" i="2"/>
  <c r="I214" i="2"/>
  <c r="F215" i="2"/>
  <c r="G215" i="2"/>
  <c r="K215" i="2"/>
  <c r="H215" i="2"/>
  <c r="F216" i="2"/>
  <c r="H216" i="2"/>
  <c r="I215" i="2"/>
  <c r="G216" i="2"/>
  <c r="K216" i="2"/>
  <c r="I216" i="2"/>
  <c r="F217" i="2"/>
  <c r="H217" i="2"/>
  <c r="G217" i="2"/>
  <c r="F218" i="2"/>
  <c r="K217" i="2"/>
  <c r="I217" i="2"/>
  <c r="H218" i="2"/>
  <c r="G218" i="2"/>
  <c r="K218" i="2"/>
  <c r="F219" i="2"/>
  <c r="I218" i="2"/>
  <c r="H219" i="2"/>
  <c r="G219" i="2"/>
  <c r="K219" i="2"/>
  <c r="I219" i="2"/>
  <c r="F220" i="2"/>
  <c r="G220" i="2"/>
  <c r="K220" i="2"/>
  <c r="H220" i="2"/>
  <c r="I220" i="2"/>
  <c r="F221" i="2"/>
  <c r="G221" i="2"/>
  <c r="H221" i="2"/>
  <c r="F222" i="2"/>
  <c r="G222" i="2"/>
  <c r="H222" i="2"/>
  <c r="F223" i="2"/>
  <c r="H223" i="2"/>
  <c r="I221" i="2"/>
  <c r="K221" i="2"/>
  <c r="G223" i="2"/>
  <c r="I222" i="2"/>
  <c r="K222" i="2"/>
  <c r="F224" i="2"/>
  <c r="H224" i="2"/>
  <c r="I223" i="2"/>
  <c r="K223" i="2"/>
  <c r="G224" i="2"/>
  <c r="F225" i="2"/>
  <c r="I224" i="2"/>
  <c r="G225" i="2"/>
  <c r="K225" i="2"/>
  <c r="H225" i="2"/>
  <c r="K224" i="2"/>
  <c r="F226" i="2"/>
  <c r="I225" i="2"/>
  <c r="H226" i="2"/>
  <c r="G226" i="2"/>
  <c r="F227" i="2"/>
  <c r="I226" i="2"/>
  <c r="K226" i="2"/>
  <c r="H227" i="2"/>
  <c r="G227" i="2"/>
  <c r="K227" i="2"/>
  <c r="F228" i="2"/>
  <c r="H228" i="2"/>
  <c r="I227" i="2"/>
  <c r="G228" i="2"/>
  <c r="F229" i="2"/>
  <c r="H229" i="2"/>
  <c r="K228" i="2"/>
  <c r="I228" i="2"/>
  <c r="G229" i="2"/>
  <c r="F230" i="2"/>
  <c r="I229" i="2"/>
  <c r="H230" i="2"/>
  <c r="G230" i="2"/>
  <c r="F231" i="2"/>
  <c r="K229" i="2"/>
  <c r="I230" i="2"/>
  <c r="K230" i="2"/>
  <c r="G231" i="2"/>
  <c r="K231" i="2"/>
  <c r="H231" i="2"/>
  <c r="I231" i="2"/>
  <c r="F232" i="2"/>
  <c r="H232" i="2"/>
  <c r="G232" i="2"/>
  <c r="F233" i="2"/>
  <c r="H233" i="2"/>
  <c r="G233" i="2"/>
  <c r="I232" i="2"/>
  <c r="K232" i="2"/>
  <c r="F234" i="2"/>
  <c r="I233" i="2"/>
  <c r="K233" i="2"/>
  <c r="H234" i="2"/>
  <c r="G234" i="2"/>
  <c r="F235" i="2"/>
  <c r="H235" i="2"/>
  <c r="G235" i="2"/>
  <c r="K235" i="2"/>
  <c r="I234" i="2"/>
  <c r="K234" i="2"/>
  <c r="I235" i="2"/>
  <c r="F236" i="2"/>
  <c r="H236" i="2"/>
  <c r="G236" i="2"/>
  <c r="K236" i="2"/>
  <c r="I236" i="2"/>
  <c r="F237" i="2"/>
  <c r="H237" i="2"/>
  <c r="G237" i="2"/>
  <c r="F238" i="2"/>
  <c r="K237" i="2"/>
  <c r="I237" i="2"/>
  <c r="H238" i="2"/>
  <c r="G238" i="2"/>
  <c r="F239" i="2"/>
  <c r="I238" i="2"/>
  <c r="K238" i="2"/>
  <c r="H239" i="2"/>
  <c r="G239" i="2"/>
  <c r="F240" i="2"/>
  <c r="H240" i="2"/>
  <c r="K239" i="2"/>
  <c r="I239" i="2"/>
  <c r="G240" i="2"/>
  <c r="F241" i="2"/>
  <c r="K240" i="2"/>
  <c r="I240" i="2"/>
  <c r="H241" i="2"/>
  <c r="G241" i="2"/>
  <c r="F242" i="2"/>
  <c r="H242" i="2"/>
  <c r="G242" i="2"/>
  <c r="I241" i="2"/>
  <c r="K241" i="2"/>
  <c r="F243" i="2"/>
  <c r="H243" i="2"/>
  <c r="G243" i="2"/>
  <c r="K242" i="2"/>
  <c r="I242" i="2"/>
  <c r="F244" i="2"/>
  <c r="G244" i="2"/>
  <c r="H244" i="2"/>
  <c r="K243" i="2"/>
  <c r="I243" i="2"/>
  <c r="F245" i="2"/>
  <c r="K244" i="2"/>
  <c r="I244" i="2"/>
  <c r="H245" i="2"/>
  <c r="G245" i="2"/>
  <c r="K245" i="2"/>
  <c r="I245" i="2"/>
  <c r="F246" i="2"/>
  <c r="H246" i="2"/>
  <c r="G246" i="2"/>
  <c r="F247" i="2"/>
  <c r="G247" i="2"/>
  <c r="K247" i="2"/>
  <c r="H247" i="2"/>
  <c r="K246" i="2"/>
  <c r="I246" i="2"/>
  <c r="I247" i="2"/>
  <c r="F248" i="2"/>
  <c r="H248" i="2"/>
  <c r="G248" i="2"/>
  <c r="F249" i="2"/>
  <c r="I248" i="2"/>
  <c r="K248" i="2"/>
  <c r="H249" i="2"/>
  <c r="G249" i="2"/>
  <c r="I249" i="2"/>
  <c r="K249" i="2"/>
  <c r="F250" i="2"/>
  <c r="H250" i="2"/>
  <c r="G250" i="2"/>
  <c r="F251" i="2"/>
  <c r="H251" i="2"/>
  <c r="G251" i="2"/>
  <c r="K250" i="2"/>
  <c r="I250" i="2"/>
  <c r="F252" i="2"/>
  <c r="H252" i="2"/>
  <c r="G252" i="2"/>
  <c r="K251" i="2"/>
  <c r="I251" i="2"/>
  <c r="F253" i="2"/>
  <c r="H253" i="2"/>
  <c r="G253" i="2"/>
  <c r="I252" i="2"/>
  <c r="K252" i="2"/>
  <c r="F254" i="2"/>
  <c r="H254" i="2"/>
  <c r="I253" i="2"/>
  <c r="K253" i="2"/>
  <c r="G254" i="2"/>
  <c r="F255" i="2"/>
  <c r="H255" i="2"/>
  <c r="K254" i="2"/>
  <c r="I254" i="2"/>
  <c r="G255" i="2"/>
  <c r="K255" i="2"/>
  <c r="F256" i="2"/>
  <c r="G256" i="2"/>
  <c r="I255" i="2"/>
  <c r="H256" i="2"/>
  <c r="I256" i="2"/>
  <c r="K256" i="2"/>
  <c r="F257" i="2"/>
  <c r="H257" i="2"/>
  <c r="G257" i="2"/>
  <c r="F258" i="2"/>
  <c r="I257" i="2"/>
  <c r="K257" i="2"/>
  <c r="H258" i="2"/>
  <c r="G258" i="2"/>
  <c r="F259" i="2"/>
  <c r="I258" i="2"/>
  <c r="K258" i="2"/>
  <c r="H259" i="2"/>
  <c r="G259" i="2"/>
  <c r="F260" i="2"/>
  <c r="K259" i="2"/>
  <c r="I259" i="2"/>
  <c r="H260" i="2"/>
  <c r="G260" i="2"/>
  <c r="F261" i="2"/>
  <c r="K260" i="2"/>
  <c r="I260" i="2"/>
  <c r="H261" i="2"/>
  <c r="G261" i="2"/>
  <c r="F262" i="2"/>
  <c r="K261" i="2"/>
  <c r="I261" i="2"/>
  <c r="H262" i="2"/>
  <c r="G262" i="2"/>
  <c r="F263" i="2"/>
  <c r="I262" i="2"/>
  <c r="K262" i="2"/>
  <c r="H263" i="2"/>
  <c r="G263" i="2"/>
  <c r="F264" i="2"/>
  <c r="H264" i="2"/>
  <c r="G264" i="2"/>
  <c r="K263" i="2"/>
  <c r="I263" i="2"/>
  <c r="F265" i="2"/>
  <c r="H265" i="2"/>
  <c r="G265" i="2"/>
  <c r="K264" i="2"/>
  <c r="I264" i="2"/>
  <c r="F266" i="2"/>
  <c r="G266" i="2"/>
  <c r="H266" i="2"/>
  <c r="K265" i="2"/>
  <c r="I265" i="2"/>
  <c r="F267" i="2"/>
  <c r="G267" i="2"/>
  <c r="H267" i="2"/>
  <c r="I266" i="2"/>
  <c r="K266" i="2"/>
  <c r="F268" i="2"/>
  <c r="H268" i="2"/>
  <c r="I267" i="2"/>
  <c r="K267" i="2"/>
  <c r="G268" i="2"/>
  <c r="F269" i="2"/>
  <c r="H269" i="2"/>
  <c r="G269" i="2"/>
  <c r="I268" i="2"/>
  <c r="K268" i="2"/>
  <c r="F270" i="2"/>
  <c r="G270" i="2"/>
  <c r="H270" i="2"/>
  <c r="K269" i="2"/>
  <c r="I269" i="2"/>
  <c r="F271" i="2"/>
  <c r="H271" i="2"/>
  <c r="G271" i="2"/>
  <c r="I270" i="2"/>
  <c r="K270" i="2"/>
  <c r="K271" i="2"/>
  <c r="I271" i="2"/>
  <c r="F272" i="2"/>
  <c r="H272" i="2"/>
  <c r="G272" i="2"/>
  <c r="F273" i="2"/>
  <c r="G273" i="2"/>
  <c r="H273" i="2"/>
  <c r="I272" i="2"/>
  <c r="K272" i="2"/>
  <c r="F274" i="2"/>
  <c r="H274" i="2"/>
  <c r="I273" i="2"/>
  <c r="K273" i="2"/>
  <c r="G274" i="2"/>
  <c r="K274" i="2"/>
  <c r="I274" i="2"/>
  <c r="F275" i="2"/>
  <c r="H275" i="2"/>
  <c r="G275" i="2"/>
  <c r="K275" i="2"/>
  <c r="F276" i="2"/>
  <c r="G276" i="2"/>
  <c r="H276" i="2"/>
  <c r="I275" i="2"/>
  <c r="I276" i="2"/>
  <c r="K276" i="2"/>
  <c r="F277" i="2"/>
  <c r="H277" i="2"/>
  <c r="G277" i="2"/>
  <c r="F278" i="2"/>
  <c r="K277" i="2"/>
  <c r="I277" i="2"/>
  <c r="H278" i="2"/>
  <c r="G278" i="2"/>
  <c r="F279" i="2"/>
  <c r="I278" i="2"/>
  <c r="K278" i="2"/>
  <c r="G279" i="2"/>
  <c r="H279" i="2"/>
  <c r="F280" i="2"/>
  <c r="H280" i="2"/>
  <c r="G280" i="2"/>
  <c r="K279" i="2"/>
  <c r="I279" i="2"/>
  <c r="K280" i="2"/>
  <c r="I280" i="2"/>
  <c r="F281" i="2"/>
  <c r="G281" i="2"/>
  <c r="H281" i="2"/>
  <c r="F282" i="2"/>
  <c r="H282" i="2"/>
  <c r="G282" i="2"/>
  <c r="K281" i="2"/>
  <c r="I281" i="2"/>
  <c r="F283" i="2"/>
  <c r="H283" i="2"/>
  <c r="G283" i="2"/>
  <c r="K282" i="2"/>
  <c r="I282" i="2"/>
  <c r="F284" i="2"/>
  <c r="G284" i="2"/>
  <c r="H284" i="2"/>
  <c r="I283" i="2"/>
  <c r="K283" i="2"/>
  <c r="F285" i="2"/>
  <c r="H285" i="2"/>
  <c r="G285" i="2"/>
  <c r="K284" i="2"/>
  <c r="I284" i="2"/>
  <c r="F286" i="2"/>
  <c r="I285" i="2"/>
  <c r="K285" i="2"/>
  <c r="H286" i="2"/>
  <c r="G286" i="2"/>
  <c r="F287" i="2"/>
  <c r="H287" i="2"/>
  <c r="G287" i="2"/>
  <c r="K286" i="2"/>
  <c r="I286" i="2"/>
  <c r="F288" i="2"/>
  <c r="I287" i="2"/>
  <c r="K287" i="2"/>
  <c r="H288" i="2"/>
  <c r="G288" i="2"/>
  <c r="I288" i="2"/>
  <c r="K288" i="2"/>
  <c r="F289" i="2"/>
  <c r="H289" i="2"/>
  <c r="G289" i="2"/>
  <c r="I289" i="2"/>
  <c r="K289" i="2"/>
  <c r="F290" i="2"/>
  <c r="H290" i="2"/>
  <c r="G290" i="2"/>
  <c r="F291" i="2"/>
  <c r="K290" i="2"/>
  <c r="I290" i="2"/>
  <c r="H291" i="2"/>
  <c r="G291" i="2"/>
  <c r="F292" i="2"/>
  <c r="H292" i="2"/>
  <c r="G292" i="2"/>
  <c r="K291" i="2"/>
  <c r="I291" i="2"/>
  <c r="K292" i="2"/>
  <c r="I292" i="2"/>
  <c r="F293" i="2"/>
  <c r="H293" i="2"/>
  <c r="G293" i="2"/>
  <c r="K293" i="2"/>
  <c r="I293" i="2"/>
  <c r="F294" i="2"/>
  <c r="G294" i="2"/>
  <c r="H294" i="2"/>
  <c r="F295" i="2"/>
  <c r="K294" i="2"/>
  <c r="I294" i="2"/>
  <c r="H295" i="2"/>
  <c r="G295" i="2"/>
  <c r="F296" i="2"/>
  <c r="K295" i="2"/>
  <c r="I295" i="2"/>
  <c r="G296" i="2"/>
  <c r="H296" i="2"/>
  <c r="I296" i="2"/>
  <c r="F297" i="2"/>
  <c r="K296" i="2"/>
  <c r="H297" i="2"/>
  <c r="G297" i="2"/>
  <c r="F298" i="2"/>
  <c r="I297" i="2"/>
  <c r="K297" i="2"/>
  <c r="G298" i="2"/>
  <c r="K298" i="2"/>
  <c r="H298" i="2"/>
  <c r="I298" i="2"/>
  <c r="F299" i="2"/>
  <c r="H299" i="2"/>
  <c r="G299" i="2"/>
  <c r="F300" i="2"/>
  <c r="H300" i="2"/>
  <c r="G300" i="2"/>
  <c r="K299" i="2"/>
  <c r="I299" i="2"/>
  <c r="F301" i="2"/>
  <c r="H301" i="2"/>
  <c r="G301" i="2"/>
  <c r="K300" i="2"/>
  <c r="I300" i="2"/>
  <c r="K301" i="2"/>
  <c r="I301" i="2"/>
  <c r="F302" i="2"/>
  <c r="G302" i="2"/>
  <c r="H302" i="2"/>
  <c r="F303" i="2"/>
  <c r="H303" i="2"/>
  <c r="G303" i="2"/>
  <c r="I302" i="2"/>
  <c r="K302" i="2"/>
  <c r="F304" i="2"/>
  <c r="K303" i="2"/>
  <c r="I303" i="2"/>
  <c r="G304" i="2"/>
  <c r="H304" i="2"/>
  <c r="F305" i="2"/>
  <c r="K304" i="2"/>
  <c r="I304" i="2"/>
  <c r="H305" i="2"/>
  <c r="G305" i="2"/>
  <c r="F306" i="2"/>
  <c r="I305" i="2"/>
  <c r="K305" i="2"/>
  <c r="H306" i="2"/>
  <c r="G306" i="2"/>
  <c r="I306" i="2"/>
  <c r="K306" i="2"/>
  <c r="F307" i="2"/>
  <c r="H307" i="2"/>
  <c r="G307" i="2"/>
  <c r="F308" i="2"/>
  <c r="H308" i="2"/>
  <c r="G308" i="2"/>
  <c r="K307" i="2"/>
  <c r="I307" i="2"/>
  <c r="F309" i="2"/>
  <c r="G309" i="2"/>
  <c r="H309" i="2"/>
  <c r="K308" i="2"/>
  <c r="I308" i="2"/>
  <c r="F310" i="2"/>
  <c r="G310" i="2"/>
  <c r="H310" i="2"/>
  <c r="K309" i="2"/>
  <c r="I309" i="2"/>
  <c r="F311" i="2"/>
  <c r="G311" i="2"/>
  <c r="H311" i="2"/>
  <c r="I310" i="2"/>
  <c r="K310" i="2"/>
  <c r="F312" i="2"/>
  <c r="H312" i="2"/>
  <c r="G312" i="2"/>
  <c r="I311" i="2"/>
  <c r="K311" i="2"/>
  <c r="F313" i="2"/>
  <c r="I312" i="2"/>
  <c r="K312" i="2"/>
  <c r="H313" i="2"/>
  <c r="G313" i="2"/>
  <c r="F314" i="2"/>
  <c r="G314" i="2"/>
  <c r="H314" i="2"/>
  <c r="F315" i="2"/>
  <c r="K313" i="2"/>
  <c r="I313" i="2"/>
  <c r="H315" i="2"/>
  <c r="G315" i="2"/>
  <c r="F316" i="2"/>
  <c r="K314" i="2"/>
  <c r="I314" i="2"/>
  <c r="H316" i="2"/>
  <c r="G316" i="2"/>
  <c r="K315" i="2"/>
  <c r="I315" i="2"/>
  <c r="F317" i="2"/>
  <c r="I316" i="2"/>
  <c r="K316" i="2"/>
  <c r="G317" i="2"/>
  <c r="H317" i="2"/>
  <c r="F318" i="2"/>
  <c r="G318" i="2"/>
  <c r="H318" i="2"/>
  <c r="F319" i="2"/>
  <c r="K317" i="2"/>
  <c r="I317" i="2"/>
  <c r="G319" i="2"/>
  <c r="H319" i="2"/>
  <c r="F320" i="2"/>
  <c r="I318" i="2"/>
  <c r="K318" i="2"/>
  <c r="H320" i="2"/>
  <c r="G320" i="2"/>
  <c r="I319" i="2"/>
  <c r="K319" i="2"/>
  <c r="F321" i="2"/>
  <c r="I320" i="2"/>
  <c r="K320" i="2"/>
  <c r="G321" i="2"/>
  <c r="H321" i="2"/>
  <c r="F322" i="2"/>
  <c r="H322" i="2"/>
  <c r="G322" i="2"/>
  <c r="F323" i="2"/>
  <c r="K321" i="2"/>
  <c r="I321" i="2"/>
  <c r="H323" i="2"/>
  <c r="G323" i="2"/>
  <c r="F324" i="2"/>
  <c r="K322" i="2"/>
  <c r="I322" i="2"/>
  <c r="H324" i="2"/>
  <c r="G324" i="2"/>
  <c r="F325" i="2"/>
  <c r="K323" i="2"/>
  <c r="I323" i="2"/>
  <c r="H325" i="2"/>
  <c r="G325" i="2"/>
  <c r="F326" i="2"/>
  <c r="I324" i="2"/>
  <c r="K324" i="2"/>
  <c r="H326" i="2"/>
  <c r="G326" i="2"/>
  <c r="F327" i="2"/>
  <c r="I325" i="2"/>
  <c r="K325" i="2"/>
  <c r="H327" i="2"/>
  <c r="G327" i="2"/>
  <c r="F328" i="2"/>
  <c r="I326" i="2"/>
  <c r="K326" i="2"/>
  <c r="H328" i="2"/>
  <c r="G328" i="2"/>
  <c r="F329" i="2"/>
  <c r="I327" i="2"/>
  <c r="K327" i="2"/>
  <c r="H329" i="2"/>
  <c r="G329" i="2"/>
  <c r="K328" i="2"/>
  <c r="I328" i="2"/>
  <c r="K329" i="2"/>
  <c r="I329" i="2"/>
  <c r="F330" i="2"/>
  <c r="G330" i="2"/>
  <c r="H330" i="2"/>
  <c r="F331" i="2"/>
  <c r="H331" i="2"/>
  <c r="G331" i="2"/>
  <c r="F332" i="2"/>
  <c r="K330" i="2"/>
  <c r="I330" i="2"/>
  <c r="G332" i="2"/>
  <c r="H332" i="2"/>
  <c r="F333" i="2"/>
  <c r="K331" i="2"/>
  <c r="I331" i="2"/>
  <c r="K332" i="2"/>
  <c r="I332" i="2"/>
  <c r="H333" i="2"/>
  <c r="G333" i="2"/>
  <c r="F334" i="2"/>
  <c r="H334" i="2"/>
  <c r="G334" i="2"/>
  <c r="F335" i="2"/>
  <c r="K333" i="2"/>
  <c r="I333" i="2"/>
  <c r="H335" i="2"/>
  <c r="G335" i="2"/>
  <c r="K334" i="2"/>
  <c r="I334" i="2"/>
  <c r="F336" i="2"/>
  <c r="H336" i="2"/>
  <c r="I335" i="2"/>
  <c r="K335" i="2"/>
  <c r="G336" i="2"/>
  <c r="F337" i="2"/>
  <c r="I336" i="2"/>
  <c r="K336" i="2"/>
  <c r="H337" i="2"/>
  <c r="G337" i="2"/>
  <c r="F338" i="2"/>
  <c r="I337" i="2"/>
  <c r="K337" i="2"/>
  <c r="H338" i="2"/>
  <c r="G338" i="2"/>
  <c r="F339" i="2"/>
  <c r="I338" i="2"/>
  <c r="K338" i="2"/>
  <c r="H339" i="2"/>
  <c r="G339" i="2"/>
  <c r="F340" i="2"/>
  <c r="K339" i="2"/>
  <c r="I339" i="2"/>
  <c r="H340" i="2"/>
  <c r="G340" i="2"/>
  <c r="F341" i="2"/>
  <c r="K340" i="2"/>
  <c r="I340" i="2"/>
  <c r="H341" i="2"/>
  <c r="G341" i="2"/>
  <c r="F342" i="2"/>
  <c r="H342" i="2"/>
  <c r="K341" i="2"/>
  <c r="I341" i="2"/>
  <c r="G342" i="2"/>
  <c r="F343" i="2"/>
  <c r="K342" i="2"/>
  <c r="I342" i="2"/>
  <c r="H343" i="2"/>
  <c r="G343" i="2"/>
  <c r="F344" i="2"/>
  <c r="K343" i="2"/>
  <c r="I343" i="2"/>
  <c r="H344" i="2"/>
  <c r="G344" i="2"/>
  <c r="F345" i="2"/>
  <c r="K344" i="2"/>
  <c r="I344" i="2"/>
  <c r="H345" i="2"/>
  <c r="G345" i="2"/>
  <c r="F346" i="2"/>
  <c r="I345" i="2"/>
  <c r="K345" i="2"/>
  <c r="H346" i="2"/>
  <c r="G346" i="2"/>
  <c r="F347" i="2"/>
  <c r="H347" i="2"/>
  <c r="I346" i="2"/>
  <c r="K346" i="2"/>
  <c r="G347" i="2"/>
  <c r="K347" i="2"/>
  <c r="F348" i="2"/>
  <c r="I347" i="2"/>
  <c r="H348" i="2"/>
  <c r="G348" i="2"/>
  <c r="F349" i="2"/>
  <c r="K348" i="2"/>
  <c r="I348" i="2"/>
  <c r="H349" i="2"/>
  <c r="G349" i="2"/>
  <c r="F350" i="2"/>
  <c r="I349" i="2"/>
  <c r="K349" i="2"/>
  <c r="H350" i="2"/>
  <c r="G350" i="2"/>
  <c r="F351" i="2"/>
  <c r="G351" i="2"/>
  <c r="K351" i="2"/>
  <c r="K350" i="2"/>
  <c r="I350" i="2"/>
  <c r="H351" i="2"/>
  <c r="F352" i="2"/>
  <c r="G352" i="2"/>
  <c r="K352" i="2"/>
  <c r="I351" i="2"/>
  <c r="H352" i="2"/>
  <c r="F353" i="2"/>
  <c r="H353" i="2"/>
  <c r="I352" i="2"/>
  <c r="G353" i="2"/>
  <c r="F354" i="2"/>
  <c r="I353" i="2"/>
  <c r="K353" i="2"/>
  <c r="H354" i="2"/>
  <c r="G354" i="2"/>
  <c r="K354" i="2"/>
  <c r="F355" i="2"/>
  <c r="H355" i="2"/>
  <c r="I354" i="2"/>
  <c r="G355" i="2"/>
  <c r="F356" i="2"/>
  <c r="I355" i="2"/>
  <c r="K355" i="2"/>
  <c r="H356" i="2"/>
  <c r="G356" i="2"/>
  <c r="K356" i="2"/>
  <c r="I356" i="2"/>
  <c r="F357" i="2"/>
  <c r="H357" i="2"/>
  <c r="G357" i="2"/>
  <c r="I357" i="2"/>
  <c r="K357" i="2"/>
  <c r="F358" i="2"/>
  <c r="H358" i="2"/>
  <c r="G358" i="2"/>
  <c r="F359" i="2"/>
  <c r="H359" i="2"/>
  <c r="G359" i="2"/>
  <c r="I359" i="2"/>
  <c r="K358" i="2"/>
  <c r="I358" i="2"/>
  <c r="F360" i="2"/>
  <c r="K359" i="2"/>
  <c r="H360" i="2"/>
  <c r="G360" i="2"/>
  <c r="F361" i="2"/>
  <c r="H361" i="2"/>
  <c r="G361" i="2"/>
  <c r="K360" i="2"/>
  <c r="I360" i="2"/>
  <c r="F362" i="2"/>
  <c r="H362" i="2"/>
  <c r="G362" i="2"/>
  <c r="K361" i="2"/>
  <c r="I361" i="2"/>
  <c r="F363" i="2"/>
  <c r="K362" i="2"/>
  <c r="I362" i="2"/>
  <c r="H363" i="2"/>
  <c r="G363" i="2"/>
  <c r="F364" i="2"/>
  <c r="G364" i="2"/>
  <c r="H364" i="2"/>
  <c r="K363" i="2"/>
  <c r="I363" i="2"/>
  <c r="F365" i="2"/>
  <c r="H365" i="2"/>
  <c r="G365" i="2"/>
  <c r="K364" i="2"/>
  <c r="I364" i="2"/>
  <c r="F366" i="2"/>
  <c r="H366" i="2"/>
  <c r="G366" i="2"/>
  <c r="K365" i="2"/>
  <c r="I365" i="2"/>
  <c r="F367" i="2"/>
  <c r="I366" i="2"/>
  <c r="K366" i="2"/>
  <c r="H367" i="2"/>
  <c r="G367" i="2"/>
  <c r="I367" i="2"/>
  <c r="K367" i="2"/>
  <c r="F368" i="2"/>
  <c r="G368" i="2"/>
  <c r="H368" i="2"/>
  <c r="F369" i="2"/>
  <c r="H369" i="2"/>
  <c r="K368" i="2"/>
  <c r="I368" i="2"/>
  <c r="G369" i="2"/>
  <c r="F370" i="2"/>
  <c r="H370" i="2"/>
  <c r="G370" i="2"/>
  <c r="I369" i="2"/>
  <c r="K369" i="2"/>
  <c r="F371" i="2"/>
  <c r="I370" i="2"/>
  <c r="K370" i="2"/>
  <c r="H371" i="2"/>
  <c r="G371" i="2"/>
  <c r="F372" i="2"/>
  <c r="I371" i="2"/>
  <c r="K371" i="2"/>
  <c r="H372" i="2"/>
  <c r="G372" i="2"/>
  <c r="F373" i="2"/>
  <c r="K372" i="2"/>
  <c r="I372" i="2"/>
  <c r="H373" i="2"/>
  <c r="G373" i="2"/>
  <c r="F374" i="2"/>
  <c r="H374" i="2"/>
  <c r="G374" i="2"/>
  <c r="I373" i="2"/>
  <c r="K373" i="2"/>
  <c r="F375" i="2"/>
  <c r="K374" i="2"/>
  <c r="I374" i="2"/>
  <c r="G375" i="2"/>
  <c r="H375" i="2"/>
  <c r="F376" i="2"/>
  <c r="H376" i="2"/>
  <c r="G376" i="2"/>
  <c r="K375" i="2"/>
  <c r="I375" i="2"/>
  <c r="F377" i="2"/>
  <c r="K376" i="2"/>
  <c r="I376" i="2"/>
  <c r="H377" i="2"/>
  <c r="G377" i="2"/>
  <c r="F378" i="2"/>
  <c r="H378" i="2"/>
  <c r="G378" i="2"/>
  <c r="F379" i="2"/>
  <c r="K377" i="2"/>
  <c r="I377" i="2"/>
  <c r="I378" i="2"/>
  <c r="K378" i="2"/>
  <c r="H379" i="2"/>
  <c r="G379" i="2"/>
  <c r="F380" i="2"/>
  <c r="H380" i="2"/>
  <c r="G380" i="2"/>
  <c r="I379" i="2"/>
  <c r="K379" i="2"/>
  <c r="I380" i="2"/>
  <c r="K380" i="2"/>
  <c r="F381" i="2"/>
  <c r="G381" i="2"/>
  <c r="H381" i="2"/>
  <c r="F382" i="2"/>
  <c r="H382" i="2"/>
  <c r="G382" i="2"/>
  <c r="F383" i="2"/>
  <c r="K381" i="2"/>
  <c r="I381" i="2"/>
  <c r="I382" i="2"/>
  <c r="K382" i="2"/>
  <c r="H383" i="2"/>
  <c r="G383" i="2"/>
  <c r="F384" i="2"/>
  <c r="K383" i="2"/>
  <c r="I383" i="2"/>
  <c r="H384" i="2"/>
  <c r="G384" i="2"/>
  <c r="F385" i="2"/>
  <c r="I384" i="2"/>
  <c r="K384" i="2"/>
  <c r="H385" i="2"/>
  <c r="G385" i="2"/>
  <c r="F386" i="2"/>
  <c r="I385" i="2"/>
  <c r="K385" i="2"/>
  <c r="H386" i="2"/>
  <c r="G386" i="2"/>
  <c r="F387" i="2"/>
  <c r="H387" i="2"/>
  <c r="G387" i="2"/>
  <c r="K386" i="2"/>
  <c r="I386" i="2"/>
  <c r="F388" i="2"/>
  <c r="H388" i="2"/>
  <c r="G388" i="2"/>
  <c r="K387" i="2"/>
  <c r="I387" i="2"/>
  <c r="F389" i="2"/>
  <c r="H389" i="2"/>
  <c r="G389" i="2"/>
  <c r="K388" i="2"/>
  <c r="I388" i="2"/>
  <c r="F390" i="2"/>
  <c r="I389" i="2"/>
  <c r="K389" i="2"/>
  <c r="H390" i="2"/>
  <c r="G390" i="2"/>
  <c r="F391" i="2"/>
  <c r="K390" i="2"/>
  <c r="I390" i="2"/>
  <c r="G391" i="2"/>
  <c r="H391" i="2"/>
  <c r="F392" i="2"/>
  <c r="H392" i="2"/>
  <c r="K391" i="2"/>
  <c r="I391" i="2"/>
  <c r="G392" i="2"/>
  <c r="F393" i="2"/>
  <c r="I392" i="2"/>
  <c r="K392" i="2"/>
  <c r="G393" i="2"/>
  <c r="H393" i="2"/>
  <c r="F394" i="2"/>
  <c r="H394" i="2"/>
  <c r="G394" i="2"/>
  <c r="K393" i="2"/>
  <c r="I393" i="2"/>
  <c r="F395" i="2"/>
  <c r="H395" i="2"/>
  <c r="I394" i="2"/>
  <c r="K394" i="2"/>
  <c r="G395" i="2"/>
  <c r="F396" i="2"/>
  <c r="K395" i="2"/>
  <c r="I395" i="2"/>
  <c r="H396" i="2"/>
  <c r="G396" i="2"/>
  <c r="F397" i="2"/>
  <c r="H397" i="2"/>
  <c r="G397" i="2"/>
  <c r="K396" i="2"/>
  <c r="I396" i="2"/>
  <c r="F398" i="2"/>
  <c r="K397" i="2"/>
  <c r="I397" i="2"/>
  <c r="G398" i="2"/>
  <c r="H398" i="2"/>
  <c r="F399" i="2"/>
  <c r="H399" i="2"/>
  <c r="G399" i="2"/>
  <c r="K398" i="2"/>
  <c r="I398" i="2"/>
  <c r="F400" i="2"/>
  <c r="H400" i="2"/>
  <c r="G400" i="2"/>
  <c r="K399" i="2"/>
  <c r="I399" i="2"/>
  <c r="F401" i="2"/>
  <c r="H401" i="2"/>
  <c r="G401" i="2"/>
  <c r="K400" i="2"/>
  <c r="I400" i="2"/>
  <c r="F402" i="2"/>
  <c r="H402" i="2"/>
  <c r="I401" i="2"/>
  <c r="K401" i="2"/>
  <c r="G402" i="2"/>
  <c r="F403" i="2"/>
  <c r="G403" i="2"/>
  <c r="K402" i="2"/>
  <c r="I402" i="2"/>
  <c r="H403" i="2"/>
  <c r="F404" i="2"/>
  <c r="H404" i="2"/>
  <c r="I403" i="2"/>
  <c r="K403" i="2"/>
  <c r="G404" i="2"/>
  <c r="F405" i="2"/>
  <c r="I404" i="2"/>
  <c r="K404" i="2"/>
  <c r="H405" i="2"/>
  <c r="G405" i="2"/>
  <c r="F406" i="2"/>
  <c r="H406" i="2"/>
  <c r="G406" i="2"/>
  <c r="I405" i="2"/>
  <c r="K405" i="2"/>
  <c r="I406" i="2"/>
  <c r="K406" i="2"/>
  <c r="F407" i="2"/>
  <c r="H407" i="2"/>
  <c r="G407" i="2"/>
  <c r="F408" i="2"/>
  <c r="K407" i="2"/>
  <c r="I407" i="2"/>
  <c r="H408" i="2"/>
  <c r="G408" i="2"/>
  <c r="F409" i="2"/>
  <c r="H409" i="2"/>
  <c r="G409" i="2"/>
  <c r="K408" i="2"/>
  <c r="I408" i="2"/>
  <c r="F410" i="2"/>
  <c r="H410" i="2"/>
  <c r="G410" i="2"/>
  <c r="I409" i="2"/>
  <c r="K409" i="2"/>
  <c r="F411" i="2"/>
  <c r="H411" i="2"/>
  <c r="G411" i="2"/>
  <c r="K410" i="2"/>
  <c r="I410" i="2"/>
  <c r="F412" i="2"/>
  <c r="H412" i="2"/>
  <c r="K411" i="2"/>
  <c r="I411" i="2"/>
  <c r="G412" i="2"/>
  <c r="F413" i="2"/>
  <c r="G413" i="2"/>
  <c r="K412" i="2"/>
  <c r="I412" i="2"/>
  <c r="H413" i="2"/>
  <c r="F414" i="2"/>
  <c r="G414" i="2"/>
  <c r="K413" i="2"/>
  <c r="I413" i="2"/>
  <c r="H414" i="2"/>
  <c r="F415" i="2"/>
  <c r="G415" i="2"/>
  <c r="I414" i="2"/>
  <c r="K414" i="2"/>
  <c r="H415" i="2"/>
  <c r="F416" i="2"/>
  <c r="H416" i="2"/>
  <c r="I415" i="2"/>
  <c r="K415" i="2"/>
  <c r="G416" i="2"/>
  <c r="F417" i="2"/>
  <c r="H417" i="2"/>
  <c r="G417" i="2"/>
  <c r="F418" i="2"/>
  <c r="I416" i="2"/>
  <c r="K416" i="2"/>
  <c r="G418" i="2"/>
  <c r="H418" i="2"/>
  <c r="F419" i="2"/>
  <c r="I417" i="2"/>
  <c r="K417" i="2"/>
  <c r="G419" i="2"/>
  <c r="H419" i="2"/>
  <c r="K418" i="2"/>
  <c r="I418" i="2"/>
  <c r="F420" i="2"/>
  <c r="H420" i="2"/>
  <c r="K419" i="2"/>
  <c r="I419" i="2"/>
  <c r="G420" i="2"/>
  <c r="F421" i="2"/>
  <c r="I420" i="2"/>
  <c r="K420" i="2"/>
  <c r="H421" i="2"/>
  <c r="G421" i="2"/>
  <c r="I421" i="2"/>
  <c r="K421" i="2"/>
  <c r="F422" i="2"/>
  <c r="G422" i="2"/>
  <c r="H422" i="2"/>
  <c r="F423" i="2"/>
  <c r="H423" i="2"/>
  <c r="G423" i="2"/>
  <c r="K422" i="2"/>
  <c r="I422" i="2"/>
  <c r="K423" i="2"/>
  <c r="I423" i="2"/>
  <c r="F424" i="2"/>
  <c r="G424" i="2"/>
  <c r="H424" i="2"/>
  <c r="F425" i="2"/>
  <c r="H425" i="2"/>
  <c r="G425" i="2"/>
  <c r="K424" i="2"/>
  <c r="I424" i="2"/>
  <c r="F426" i="2"/>
  <c r="G426" i="2"/>
  <c r="H426" i="2"/>
  <c r="I425" i="2"/>
  <c r="K425" i="2"/>
  <c r="F427" i="2"/>
  <c r="H427" i="2"/>
  <c r="I426" i="2"/>
  <c r="K426" i="2"/>
  <c r="G427" i="2"/>
  <c r="F428" i="2"/>
  <c r="I427" i="2"/>
  <c r="K427" i="2"/>
  <c r="H428" i="2"/>
  <c r="G428" i="2"/>
  <c r="K428" i="2"/>
  <c r="F429" i="2"/>
  <c r="H429" i="2"/>
  <c r="I428" i="2"/>
  <c r="G429" i="2"/>
  <c r="F430" i="2"/>
  <c r="I429" i="2"/>
  <c r="K429" i="2"/>
  <c r="H430" i="2"/>
  <c r="G430" i="2"/>
  <c r="I430" i="2"/>
  <c r="K430" i="2"/>
  <c r="F431" i="2"/>
  <c r="H431" i="2"/>
  <c r="G431" i="2"/>
  <c r="F432" i="2"/>
  <c r="H432" i="2"/>
  <c r="G432" i="2"/>
  <c r="I431" i="2"/>
  <c r="K431" i="2"/>
  <c r="F433" i="2"/>
  <c r="I432" i="2"/>
  <c r="K432" i="2"/>
  <c r="G433" i="2"/>
  <c r="H433" i="2"/>
  <c r="F434" i="2"/>
  <c r="H434" i="2"/>
  <c r="G434" i="2"/>
  <c r="I433" i="2"/>
  <c r="K433" i="2"/>
  <c r="F435" i="2"/>
  <c r="I434" i="2"/>
  <c r="K434" i="2"/>
  <c r="G435" i="2"/>
  <c r="H435" i="2"/>
  <c r="F436" i="2"/>
  <c r="G436" i="2"/>
  <c r="H436" i="2"/>
  <c r="I435" i="2"/>
  <c r="K435" i="2"/>
  <c r="F437" i="2"/>
  <c r="I436" i="2"/>
  <c r="K436" i="2"/>
  <c r="H437" i="2"/>
  <c r="G437" i="2"/>
  <c r="F438" i="2"/>
  <c r="I437" i="2"/>
  <c r="K437" i="2"/>
  <c r="G438" i="2"/>
  <c r="H438" i="2"/>
  <c r="F439" i="2"/>
  <c r="H439" i="2"/>
  <c r="G439" i="2"/>
  <c r="K438" i="2"/>
  <c r="I438" i="2"/>
  <c r="K439" i="2"/>
  <c r="I439" i="2"/>
  <c r="F440" i="2"/>
  <c r="H440" i="2"/>
  <c r="G440" i="2"/>
  <c r="F441" i="2"/>
  <c r="K440" i="2"/>
  <c r="I440" i="2"/>
  <c r="G441" i="2"/>
  <c r="H441" i="2"/>
  <c r="F442" i="2"/>
  <c r="I441" i="2"/>
  <c r="K441" i="2"/>
  <c r="G442" i="2"/>
  <c r="H442" i="2"/>
  <c r="F443" i="2"/>
  <c r="H443" i="2"/>
  <c r="G443" i="2"/>
  <c r="I442" i="2"/>
  <c r="K442" i="2"/>
  <c r="F444" i="2"/>
  <c r="I443" i="2"/>
  <c r="K443" i="2"/>
  <c r="H444" i="2"/>
  <c r="G444" i="2"/>
  <c r="F445" i="2"/>
  <c r="H445" i="2"/>
  <c r="K444" i="2"/>
  <c r="I444" i="2"/>
  <c r="G445" i="2"/>
  <c r="F446" i="2"/>
  <c r="I445" i="2"/>
  <c r="K445" i="2"/>
  <c r="G446" i="2"/>
  <c r="K446" i="2"/>
  <c r="H446" i="2"/>
  <c r="F447" i="2"/>
  <c r="H447" i="2"/>
  <c r="I446" i="2"/>
  <c r="G447" i="2"/>
  <c r="F448" i="2"/>
  <c r="K447" i="2"/>
  <c r="I447" i="2"/>
  <c r="H448" i="2"/>
  <c r="G448" i="2"/>
  <c r="K448" i="2"/>
  <c r="I448" i="2"/>
  <c r="F449" i="2"/>
  <c r="H449" i="2"/>
  <c r="G449" i="2"/>
  <c r="F450" i="2"/>
  <c r="H450" i="2"/>
  <c r="K449" i="2"/>
  <c r="I449" i="2"/>
  <c r="G450" i="2"/>
  <c r="F451" i="2"/>
  <c r="H451" i="2"/>
  <c r="G451" i="2"/>
  <c r="K450" i="2"/>
  <c r="I450" i="2"/>
  <c r="F452" i="2"/>
  <c r="I451" i="2"/>
  <c r="K451" i="2"/>
  <c r="H452" i="2"/>
  <c r="G452" i="2"/>
  <c r="F453" i="2"/>
  <c r="H453" i="2"/>
  <c r="G453" i="2"/>
  <c r="F454" i="2"/>
  <c r="I452" i="2"/>
  <c r="K452" i="2"/>
  <c r="H454" i="2"/>
  <c r="G454" i="2"/>
  <c r="K453" i="2"/>
  <c r="I453" i="2"/>
  <c r="F455" i="2"/>
  <c r="K454" i="2"/>
  <c r="I454" i="2"/>
  <c r="H455" i="2"/>
  <c r="G455" i="2"/>
  <c r="F456" i="2"/>
  <c r="H456" i="2"/>
  <c r="K455" i="2"/>
  <c r="I455" i="2"/>
  <c r="G456" i="2"/>
  <c r="F457" i="2"/>
  <c r="K456" i="2"/>
  <c r="I456" i="2"/>
  <c r="H457" i="2"/>
  <c r="G457" i="2"/>
  <c r="F458" i="2"/>
  <c r="K457" i="2"/>
  <c r="I457" i="2"/>
  <c r="G458" i="2"/>
  <c r="H458" i="2"/>
  <c r="F459" i="2"/>
  <c r="K458" i="2"/>
  <c r="I458" i="2"/>
  <c r="H459" i="2"/>
  <c r="G459" i="2"/>
  <c r="F460" i="2"/>
  <c r="H460" i="2"/>
  <c r="G460" i="2"/>
  <c r="I459" i="2"/>
  <c r="K459" i="2"/>
  <c r="F461" i="2"/>
  <c r="I460" i="2"/>
  <c r="K460" i="2"/>
  <c r="H461" i="2"/>
  <c r="G461" i="2"/>
  <c r="F462" i="2"/>
  <c r="I461" i="2"/>
  <c r="K461" i="2"/>
  <c r="H462" i="2"/>
  <c r="G462" i="2"/>
  <c r="F463" i="2"/>
  <c r="G463" i="2"/>
  <c r="I462" i="2"/>
  <c r="K462" i="2"/>
  <c r="H463" i="2"/>
  <c r="F464" i="2"/>
  <c r="I463" i="2"/>
  <c r="K463" i="2"/>
  <c r="G464" i="2"/>
  <c r="H464" i="2"/>
  <c r="F465" i="2"/>
  <c r="H465" i="2"/>
  <c r="I464" i="2"/>
  <c r="K464" i="2"/>
  <c r="G465" i="2"/>
  <c r="F466" i="2"/>
  <c r="H466" i="2"/>
  <c r="K465" i="2"/>
  <c r="I465" i="2"/>
  <c r="G466" i="2"/>
  <c r="F467" i="2"/>
  <c r="H467" i="2"/>
  <c r="I466" i="2"/>
  <c r="K466" i="2"/>
  <c r="G467" i="2"/>
  <c r="F468" i="2"/>
  <c r="H468" i="2"/>
  <c r="I467" i="2"/>
  <c r="K467" i="2"/>
  <c r="G468" i="2"/>
  <c r="K468" i="2"/>
  <c r="I468" i="2"/>
  <c r="F469" i="2"/>
  <c r="H469" i="2"/>
  <c r="G469" i="2"/>
  <c r="F470" i="2"/>
  <c r="H470" i="2"/>
  <c r="G470" i="2"/>
  <c r="F471" i="2"/>
  <c r="H471" i="2"/>
  <c r="K469" i="2"/>
  <c r="I469" i="2"/>
  <c r="G471" i="2"/>
  <c r="F472" i="2"/>
  <c r="H472" i="2"/>
  <c r="K470" i="2"/>
  <c r="I470" i="2"/>
  <c r="K471" i="2"/>
  <c r="I471" i="2"/>
  <c r="G472" i="2"/>
  <c r="F473" i="2"/>
  <c r="G473" i="2"/>
  <c r="K473" i="2"/>
  <c r="K472" i="2"/>
  <c r="I472" i="2"/>
  <c r="H473" i="2"/>
  <c r="I473" i="2"/>
  <c r="F474" i="2"/>
  <c r="H474" i="2"/>
  <c r="G474" i="2"/>
  <c r="K474" i="2"/>
  <c r="F475" i="2"/>
  <c r="I474" i="2"/>
  <c r="G475" i="2"/>
  <c r="H475" i="2"/>
  <c r="F476" i="2"/>
  <c r="H476" i="2"/>
  <c r="G476" i="2"/>
  <c r="K475" i="2"/>
  <c r="I475" i="2"/>
  <c r="F477" i="2"/>
  <c r="I476" i="2"/>
  <c r="K476" i="2"/>
  <c r="H477" i="2"/>
  <c r="G477" i="2"/>
  <c r="F478" i="2"/>
  <c r="H478" i="2"/>
  <c r="I477" i="2"/>
  <c r="K477" i="2"/>
  <c r="G478" i="2"/>
  <c r="F479" i="2"/>
  <c r="I478" i="2"/>
  <c r="H479" i="2"/>
  <c r="G479" i="2"/>
  <c r="F480" i="2"/>
  <c r="H480" i="2"/>
  <c r="K479" i="2"/>
  <c r="K478" i="2"/>
  <c r="I479" i="2"/>
  <c r="G480" i="2"/>
  <c r="F481" i="2"/>
  <c r="K480" i="2"/>
  <c r="G481" i="2"/>
  <c r="H481" i="2"/>
  <c r="I481" i="2"/>
  <c r="I480" i="2"/>
  <c r="F482" i="2"/>
  <c r="H482" i="2"/>
  <c r="K481" i="2"/>
  <c r="G482" i="2"/>
  <c r="F483" i="2"/>
  <c r="H483" i="2"/>
  <c r="K482" i="2"/>
  <c r="I482" i="2"/>
  <c r="G483" i="2"/>
  <c r="F484" i="2"/>
  <c r="I483" i="2"/>
  <c r="G484" i="2"/>
  <c r="H484" i="2"/>
  <c r="F485" i="2"/>
  <c r="H485" i="2"/>
  <c r="K483" i="2"/>
  <c r="K484" i="2"/>
  <c r="I484" i="2"/>
  <c r="G485" i="2"/>
  <c r="K485" i="2"/>
  <c r="F486" i="2"/>
  <c r="I485" i="2"/>
  <c r="H486" i="2"/>
  <c r="G486" i="2"/>
  <c r="F487" i="2"/>
  <c r="H487" i="2"/>
  <c r="K486" i="2"/>
  <c r="I486" i="2"/>
  <c r="G487" i="2"/>
  <c r="F488" i="2"/>
  <c r="I487" i="2"/>
  <c r="K487" i="2"/>
  <c r="G488" i="2"/>
  <c r="H488" i="2"/>
  <c r="F489" i="2"/>
  <c r="H489" i="2"/>
  <c r="K488" i="2"/>
  <c r="I488" i="2"/>
  <c r="G489" i="2"/>
  <c r="F490" i="2"/>
  <c r="H490" i="2"/>
  <c r="I489" i="2"/>
  <c r="K489" i="2"/>
  <c r="G490" i="2"/>
  <c r="F491" i="2"/>
  <c r="K490" i="2"/>
  <c r="I490" i="2"/>
  <c r="H491" i="2"/>
  <c r="G491" i="2"/>
  <c r="I491" i="2"/>
  <c r="K491" i="2"/>
  <c r="F492" i="2"/>
  <c r="G492" i="2"/>
  <c r="H492" i="2"/>
  <c r="I492" i="2"/>
  <c r="F493" i="2"/>
  <c r="H493" i="2"/>
  <c r="K492" i="2"/>
  <c r="G493" i="2"/>
  <c r="F494" i="2"/>
  <c r="K493" i="2"/>
  <c r="I493" i="2"/>
  <c r="H494" i="2"/>
  <c r="G494" i="2"/>
  <c r="I494" i="2"/>
  <c r="K494" i="2"/>
  <c r="F495" i="2"/>
  <c r="G495" i="2"/>
  <c r="H495" i="2"/>
  <c r="F496" i="2"/>
  <c r="K495" i="2"/>
  <c r="I495" i="2"/>
  <c r="H496" i="2"/>
  <c r="G496" i="2"/>
  <c r="K496" i="2"/>
  <c r="I496" i="2"/>
  <c r="F497" i="2"/>
  <c r="H497" i="2"/>
  <c r="G497" i="2"/>
  <c r="F498" i="2"/>
  <c r="H498" i="2"/>
  <c r="I497" i="2"/>
  <c r="K497" i="2"/>
  <c r="G498" i="2"/>
  <c r="F499" i="2"/>
  <c r="I498" i="2"/>
  <c r="H499" i="2"/>
  <c r="G499" i="2"/>
  <c r="F500" i="2"/>
  <c r="K498" i="2"/>
  <c r="H500" i="2"/>
  <c r="B11" i="2"/>
  <c r="G500" i="2"/>
  <c r="K500" i="2"/>
  <c r="K499" i="2"/>
  <c r="I499" i="2"/>
  <c r="I500" i="2"/>
  <c r="B10" i="2"/>
</calcChain>
</file>

<file path=xl/sharedStrings.xml><?xml version="1.0" encoding="utf-8"?>
<sst xmlns="http://schemas.openxmlformats.org/spreadsheetml/2006/main" count="33" uniqueCount="30">
  <si>
    <t>principal</t>
  </si>
  <si>
    <t>interest rate</t>
  </si>
  <si>
    <t>base CPI</t>
  </si>
  <si>
    <t>length years</t>
  </si>
  <si>
    <t>length months</t>
  </si>
  <si>
    <t>inflation</t>
  </si>
  <si>
    <t>Nr</t>
  </si>
  <si>
    <t>Gjalddagi</t>
  </si>
  <si>
    <r>
      <t>Eftirstöðvar</t>
    </r>
    <r>
      <rPr>
        <sz val="11.9"/>
        <color rgb="FF767676"/>
        <rFont val="Arial"/>
        <family val="2"/>
      </rPr>
      <t>(kr.)</t>
    </r>
  </si>
  <si>
    <r>
      <t>Afborgun</t>
    </r>
    <r>
      <rPr>
        <sz val="11.9"/>
        <color rgb="FF767676"/>
        <rFont val="Arial"/>
        <family val="2"/>
      </rPr>
      <t> (kr.)</t>
    </r>
  </si>
  <si>
    <r>
      <t>Vextir</t>
    </r>
    <r>
      <rPr>
        <sz val="11.9"/>
        <color rgb="FF767676"/>
        <rFont val="Arial"/>
        <family val="2"/>
      </rPr>
      <t> (kr.)</t>
    </r>
  </si>
  <si>
    <r>
      <t>Kostnaður</t>
    </r>
    <r>
      <rPr>
        <sz val="11.9"/>
        <color rgb="FF767676"/>
        <rFont val="Arial"/>
        <family val="2"/>
      </rPr>
      <t> (kr.)</t>
    </r>
  </si>
  <si>
    <r>
      <t>Alls</t>
    </r>
    <r>
      <rPr>
        <sz val="11.9"/>
        <color rgb="FF767676"/>
        <rFont val="Arial"/>
        <family val="2"/>
      </rPr>
      <t> (kr.)</t>
    </r>
  </si>
  <si>
    <t>today</t>
  </si>
  <si>
    <t>Inflation index</t>
  </si>
  <si>
    <t>Annuity factor</t>
  </si>
  <si>
    <t>max payment</t>
  </si>
  <si>
    <t>max principal</t>
  </si>
  <si>
    <t>model</t>
  </si>
  <si>
    <t>ISB</t>
  </si>
  <si>
    <t>Principal</t>
  </si>
  <si>
    <t>cost</t>
  </si>
  <si>
    <t>Days of interest</t>
  </si>
  <si>
    <t>Payment</t>
  </si>
  <si>
    <t>Interest</t>
  </si>
  <si>
    <t>Payment of capital</t>
  </si>
  <si>
    <t>Cost</t>
  </si>
  <si>
    <t>Total Payment</t>
  </si>
  <si>
    <t>Date</t>
  </si>
  <si>
    <t>Author: Einar Jón Erlingsson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</si>
</sst>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,##0.00\ &quot;kr.&quot;;[Red]\-#,##0.00\ &quot;kr.&quot;"/>
    <numFmt numFmtId="165" formatCode="_-* #,##0\ _k_r_._-;\-* #,##0\ _k_r_._-;_-* &quot;-&quot;\ _k_r_._-;_-@_-"/>
    <numFmt numFmtId="166" formatCode="_-* #,##0.00\ _k_r_._-;\-* #,##0.00\ _k_r_._-;_-* &quot;-&quot;??\ _k_r_._-;_-@_-"/>
    <numFmt numFmtId="167" formatCode="0.0"/>
    <numFmt numFmtId="168" formatCode="_-* #,##0\ _k_r_._-;\-* #,##0\ _k_r_._-;_-* &quot;-&quot;??\ _k_r_._-;_-@_-"/>
    <numFmt numFmtId="169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.9"/>
      <color rgb="FF767676"/>
      <name val="Arial"/>
      <family val="2"/>
    </font>
    <font>
      <b/>
      <sz val="11.9"/>
      <color rgb="FF767676"/>
      <name val="Arial"/>
      <family val="2"/>
    </font>
    <font>
      <sz val="11.9"/>
      <color rgb="FF31313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rgb="FFDFDFDF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59">
    <xf numFmtId="0" fontId="0" fillId="0" borderId="0" xfId="0"/>
    <xf numFmtId="1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3" fillId="3" borderId="0" xfId="0" applyFont="1" applyFill="1" applyAlignment="1">
      <alignment horizontal="center" vertical="top" wrapText="1"/>
    </xf>
    <xf numFmtId="0" fontId="3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right" vertical="top" wrapText="1"/>
    </xf>
    <xf numFmtId="0" fontId="4" fillId="3" borderId="10" xfId="0" applyFont="1" applyFill="1" applyBorder="1" applyAlignment="1">
      <alignment horizontal="center" vertical="top" wrapText="1"/>
    </xf>
    <xf numFmtId="14" fontId="4" fillId="3" borderId="10" xfId="0" applyNumberFormat="1" applyFont="1" applyFill="1" applyBorder="1" applyAlignment="1">
      <alignment vertical="top" wrapText="1"/>
    </xf>
    <xf numFmtId="0" fontId="4" fillId="3" borderId="10" xfId="0" applyFont="1" applyFill="1" applyBorder="1" applyAlignment="1">
      <alignment horizontal="right" vertical="top" wrapText="1"/>
    </xf>
    <xf numFmtId="0" fontId="4" fillId="4" borderId="10" xfId="0" applyFont="1" applyFill="1" applyBorder="1" applyAlignment="1">
      <alignment horizontal="center" vertical="top" wrapText="1"/>
    </xf>
    <xf numFmtId="14" fontId="4" fillId="4" borderId="10" xfId="0" applyNumberFormat="1" applyFont="1" applyFill="1" applyBorder="1" applyAlignment="1">
      <alignment vertical="top" wrapText="1"/>
    </xf>
    <xf numFmtId="0" fontId="4" fillId="4" borderId="10" xfId="0" applyFont="1" applyFill="1" applyBorder="1" applyAlignment="1">
      <alignment horizontal="right" vertical="top" wrapText="1"/>
    </xf>
    <xf numFmtId="0" fontId="0" fillId="2" borderId="0" xfId="0" applyFill="1" applyBorder="1"/>
    <xf numFmtId="14" fontId="0" fillId="2" borderId="0" xfId="0" applyNumberFormat="1" applyFill="1" applyBorder="1"/>
    <xf numFmtId="0" fontId="0" fillId="0" borderId="0" xfId="0" applyNumberFormat="1"/>
    <xf numFmtId="0" fontId="0" fillId="2" borderId="0" xfId="0" applyFill="1"/>
    <xf numFmtId="14" fontId="0" fillId="2" borderId="9" xfId="0" applyNumberFormat="1" applyFill="1" applyBorder="1"/>
    <xf numFmtId="0" fontId="0" fillId="2" borderId="1" xfId="0" applyFill="1" applyBorder="1" applyAlignment="1">
      <alignment horizontal="center"/>
    </xf>
    <xf numFmtId="14" fontId="0" fillId="2" borderId="12" xfId="0" applyNumberFormat="1" applyFill="1" applyBorder="1" applyAlignment="1">
      <alignment horizontal="center"/>
    </xf>
    <xf numFmtId="1" fontId="0" fillId="2" borderId="12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4" fontId="0" fillId="2" borderId="0" xfId="0" applyNumberForma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4" fontId="0" fillId="2" borderId="5" xfId="0" applyNumberFormat="1" applyFill="1" applyBorder="1" applyAlignment="1">
      <alignment horizontal="center"/>
    </xf>
    <xf numFmtId="167" fontId="0" fillId="2" borderId="12" xfId="0" applyNumberFormat="1" applyFill="1" applyBorder="1" applyAlignment="1">
      <alignment horizontal="center"/>
    </xf>
    <xf numFmtId="167" fontId="0" fillId="2" borderId="0" xfId="0" applyNumberFormat="1" applyFill="1" applyBorder="1" applyAlignment="1">
      <alignment horizontal="center"/>
    </xf>
    <xf numFmtId="167" fontId="0" fillId="2" borderId="5" xfId="0" applyNumberFormat="1" applyFill="1" applyBorder="1" applyAlignment="1">
      <alignment horizontal="center"/>
    </xf>
    <xf numFmtId="165" fontId="0" fillId="2" borderId="12" xfId="1" applyFont="1" applyFill="1" applyBorder="1" applyAlignment="1">
      <alignment horizontal="center"/>
    </xf>
    <xf numFmtId="165" fontId="0" fillId="2" borderId="11" xfId="1" applyFont="1" applyFill="1" applyBorder="1" applyAlignment="1">
      <alignment horizontal="center"/>
    </xf>
    <xf numFmtId="165" fontId="0" fillId="2" borderId="0" xfId="1" applyFont="1" applyFill="1" applyBorder="1" applyAlignment="1">
      <alignment horizontal="center"/>
    </xf>
    <xf numFmtId="165" fontId="0" fillId="2" borderId="3" xfId="1" applyFont="1" applyFill="1" applyBorder="1" applyAlignment="1">
      <alignment horizontal="center"/>
    </xf>
    <xf numFmtId="165" fontId="0" fillId="2" borderId="5" xfId="1" applyFont="1" applyFill="1" applyBorder="1" applyAlignment="1">
      <alignment horizontal="center"/>
    </xf>
    <xf numFmtId="165" fontId="0" fillId="2" borderId="6" xfId="1" applyFont="1" applyFill="1" applyBorder="1" applyAlignment="1">
      <alignment horizontal="center"/>
    </xf>
    <xf numFmtId="168" fontId="0" fillId="2" borderId="12" xfId="1" applyNumberFormat="1" applyFont="1" applyFill="1" applyBorder="1" applyAlignment="1">
      <alignment horizontal="center"/>
    </xf>
    <xf numFmtId="165" fontId="0" fillId="2" borderId="0" xfId="0" applyNumberFormat="1" applyFill="1" applyBorder="1"/>
    <xf numFmtId="0" fontId="0" fillId="2" borderId="0" xfId="0" applyNumberFormat="1" applyFill="1" applyBorder="1"/>
    <xf numFmtId="165" fontId="0" fillId="2" borderId="6" xfId="0" applyNumberFormat="1" applyFill="1" applyBorder="1"/>
    <xf numFmtId="165" fontId="0" fillId="2" borderId="11" xfId="1" applyFont="1" applyFill="1" applyBorder="1"/>
    <xf numFmtId="165" fontId="0" fillId="2" borderId="6" xfId="1" applyFont="1" applyFill="1" applyBorder="1"/>
    <xf numFmtId="165" fontId="0" fillId="2" borderId="11" xfId="0" applyNumberFormat="1" applyFill="1" applyBorder="1"/>
    <xf numFmtId="0" fontId="3" fillId="3" borderId="1" xfId="0" applyFont="1" applyFill="1" applyBorder="1" applyAlignment="1">
      <alignment horizontal="center" vertical="top" wrapText="1"/>
    </xf>
    <xf numFmtId="0" fontId="3" fillId="3" borderId="12" xfId="0" applyFont="1" applyFill="1" applyBorder="1" applyAlignment="1">
      <alignment horizontal="center" vertical="top" wrapText="1"/>
    </xf>
    <xf numFmtId="0" fontId="3" fillId="3" borderId="11" xfId="0" applyFont="1" applyFill="1" applyBorder="1" applyAlignment="1">
      <alignment horizontal="center" vertical="top" wrapText="1"/>
    </xf>
    <xf numFmtId="166" fontId="0" fillId="0" borderId="0" xfId="0" applyNumberFormat="1"/>
    <xf numFmtId="168" fontId="0" fillId="0" borderId="0" xfId="0" applyNumberFormat="1"/>
    <xf numFmtId="169" fontId="0" fillId="2" borderId="12" xfId="0" applyNumberFormat="1" applyFill="1" applyBorder="1" applyAlignment="1">
      <alignment horizontal="center"/>
    </xf>
    <xf numFmtId="169" fontId="0" fillId="2" borderId="0" xfId="0" applyNumberFormat="1" applyFill="1" applyBorder="1" applyAlignment="1">
      <alignment horizontal="center"/>
    </xf>
    <xf numFmtId="0" fontId="0" fillId="2" borderId="0" xfId="1" applyNumberFormat="1" applyFont="1" applyFill="1" applyBorder="1"/>
    <xf numFmtId="164" fontId="0" fillId="2" borderId="0" xfId="0" applyNumberFormat="1" applyFill="1"/>
    <xf numFmtId="168" fontId="0" fillId="2" borderId="0" xfId="1" applyNumberFormat="1" applyFont="1" applyFill="1" applyBorder="1" applyAlignment="1">
      <alignment horizontal="center"/>
    </xf>
    <xf numFmtId="169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68" fontId="0" fillId="2" borderId="5" xfId="1" applyNumberFormat="1" applyFont="1" applyFill="1" applyBorder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860765495916"/>
          <c:y val="0.0439529678742651"/>
          <c:w val="0.809022838430184"/>
          <c:h val="0.856871839951123"/>
        </c:manualLayout>
      </c:layout>
      <c:scatterChart>
        <c:scatterStyle val="lineMarker"/>
        <c:varyColors val="0"/>
        <c:ser>
          <c:idx val="0"/>
          <c:order val="0"/>
          <c:tx>
            <c:v>Principal (left)</c:v>
          </c:tx>
          <c:spPr>
            <a:ln w="12700">
              <a:solidFill>
                <a:schemeClr val="accent1"/>
              </a:solidFill>
            </a:ln>
          </c:spPr>
          <c:marker>
            <c:symbol val="none"/>
          </c:marker>
          <c:yVal>
            <c:numRef>
              <c:f>Sheet2!$F$21:$F$500</c:f>
              <c:numCache>
                <c:formatCode>_-* #.##0\ _k_r_._-;\-* #.##0\ _k_r_._-;_-* "-"\ _k_r_._-;_-@_-</c:formatCode>
                <c:ptCount val="480"/>
                <c:pt idx="0">
                  <c:v>7.52455304836649E6</c:v>
                </c:pt>
                <c:pt idx="1">
                  <c:v>7.54496459750186E6</c:v>
                </c:pt>
                <c:pt idx="2">
                  <c:v>7.56540938079871E6</c:v>
                </c:pt>
                <c:pt idx="3">
                  <c:v>7.58588723984199E6</c:v>
                </c:pt>
                <c:pt idx="4">
                  <c:v>7.60639801357221E6</c:v>
                </c:pt>
                <c:pt idx="5">
                  <c:v>7.62694153825977E6</c:v>
                </c:pt>
                <c:pt idx="6">
                  <c:v>7.64751764747927E6</c:v>
                </c:pt>
                <c:pt idx="7">
                  <c:v>7.66812617208342E6</c:v>
                </c:pt>
                <c:pt idx="8">
                  <c:v>7.68876694017687E6</c:v>
                </c:pt>
                <c:pt idx="9">
                  <c:v>7.70943977708971E6</c:v>
                </c:pt>
                <c:pt idx="10">
                  <c:v>7.73014450535083E6</c:v>
                </c:pt>
                <c:pt idx="11">
                  <c:v>7.75088094466097E6</c:v>
                </c:pt>
                <c:pt idx="12">
                  <c:v>7.77164891186564E6</c:v>
                </c:pt>
                <c:pt idx="13">
                  <c:v>7.79244822092769E6</c:v>
                </c:pt>
                <c:pt idx="14">
                  <c:v>7.81327868289977E6</c:v>
                </c:pt>
                <c:pt idx="15">
                  <c:v>7.83414010589644E6</c:v>
                </c:pt>
                <c:pt idx="16">
                  <c:v>7.85503229506615E6</c:v>
                </c:pt>
                <c:pt idx="17">
                  <c:v>7.87595505256288E6</c:v>
                </c:pt>
                <c:pt idx="18">
                  <c:v>7.89690817751763E6</c:v>
                </c:pt>
                <c:pt idx="19">
                  <c:v>7.9178914660096E6</c:v>
                </c:pt>
                <c:pt idx="20">
                  <c:v>7.93890471103716E6</c:v>
                </c:pt>
                <c:pt idx="21">
                  <c:v>7.95994770248859E6</c:v>
                </c:pt>
                <c:pt idx="22">
                  <c:v>7.9810202271125E6</c:v>
                </c:pt>
                <c:pt idx="23">
                  <c:v>8.00212206848806E6</c:v>
                </c:pt>
                <c:pt idx="24">
                  <c:v>8.02325300699501E6</c:v>
                </c:pt>
                <c:pt idx="25">
                  <c:v>8.04441281978329E6</c:v>
                </c:pt>
                <c:pt idx="26">
                  <c:v>8.06560128074255E6</c:v>
                </c:pt>
                <c:pt idx="27">
                  <c:v>8.08681816047133E6</c:v>
                </c:pt>
                <c:pt idx="28">
                  <c:v>8.10806322624599E6</c:v>
                </c:pt>
                <c:pt idx="29">
                  <c:v>8.12933624198935E6</c:v>
                </c:pt>
                <c:pt idx="30">
                  <c:v>8.15063696823914E6</c:v>
                </c:pt>
                <c:pt idx="31">
                  <c:v>8.17196516211612E6</c:v>
                </c:pt>
                <c:pt idx="32">
                  <c:v>8.19332057729192E6</c:v>
                </c:pt>
                <c:pt idx="33">
                  <c:v>8.21470296395667E6</c:v>
                </c:pt>
                <c:pt idx="34">
                  <c:v>8.2361120687863E6</c:v>
                </c:pt>
                <c:pt idx="35">
                  <c:v>8.25754763490958E6</c:v>
                </c:pt>
                <c:pt idx="36">
                  <c:v>8.27900940187491E6</c:v>
                </c:pt>
                <c:pt idx="37">
                  <c:v>8.30049710561678E6</c:v>
                </c:pt>
                <c:pt idx="38">
                  <c:v>8.32201047842197E6</c:v>
                </c:pt>
                <c:pt idx="39">
                  <c:v>8.3435492488955E6</c:v>
                </c:pt>
                <c:pt idx="40">
                  <c:v>8.3651131419262E6</c:v>
                </c:pt>
                <c:pt idx="41">
                  <c:v>8.38670187865212E6</c:v>
                </c:pt>
                <c:pt idx="42">
                  <c:v>8.40831517642551E6</c:v>
                </c:pt>
                <c:pt idx="43">
                  <c:v>8.42995274877762E6</c:v>
                </c:pt>
                <c:pt idx="44">
                  <c:v>8.45161430538311E6</c:v>
                </c:pt>
                <c:pt idx="45">
                  <c:v>8.47329955202425E6</c:v>
                </c:pt>
                <c:pt idx="46">
                  <c:v>8.49500819055471E6</c:v>
                </c:pt>
                <c:pt idx="47">
                  <c:v>8.5167399188632E6</c:v>
                </c:pt>
                <c:pt idx="48">
                  <c:v>8.53849443083661E6</c:v>
                </c:pt>
                <c:pt idx="49">
                  <c:v>8.56027141632301E6</c:v>
                </c:pt>
                <c:pt idx="50">
                  <c:v>8.58207056109424E6</c:v>
                </c:pt>
                <c:pt idx="51">
                  <c:v>8.60389154680821E6</c:v>
                </c:pt>
                <c:pt idx="52">
                  <c:v>8.62573405097092E6</c:v>
                </c:pt>
                <c:pt idx="53">
                  <c:v>8.64759774689809E6</c:v>
                </c:pt>
                <c:pt idx="54">
                  <c:v>8.66948230367651E6</c:v>
                </c:pt>
                <c:pt idx="55">
                  <c:v>8.69138738612508E6</c:v>
                </c:pt>
                <c:pt idx="56">
                  <c:v>8.71331265475551E6</c:v>
                </c:pt>
                <c:pt idx="57">
                  <c:v>8.73525776573262E6</c:v>
                </c:pt>
                <c:pt idx="58">
                  <c:v>8.75722237083445E6</c:v>
                </c:pt>
                <c:pt idx="59">
                  <c:v>8.77920611741191E6</c:v>
                </c:pt>
                <c:pt idx="60">
                  <c:v>8.80120864834813E6</c:v>
                </c:pt>
                <c:pt idx="61">
                  <c:v>8.8232296020175E6</c:v>
                </c:pt>
                <c:pt idx="62">
                  <c:v>8.84526861224433E6</c:v>
                </c:pt>
                <c:pt idx="63">
                  <c:v>8.86732530826115E6</c:v>
                </c:pt>
                <c:pt idx="64">
                  <c:v>8.88939931466673E6</c:v>
                </c:pt>
                <c:pt idx="65">
                  <c:v>8.91149025138366E6</c:v>
                </c:pt>
                <c:pt idx="66">
                  <c:v>8.93359773361564E6</c:v>
                </c:pt>
                <c:pt idx="67">
                  <c:v>8.95572137180438E6</c:v>
                </c:pt>
                <c:pt idx="68">
                  <c:v>8.97786077158615E6</c:v>
                </c:pt>
                <c:pt idx="69">
                  <c:v>9.00001553374797E6</c:v>
                </c:pt>
                <c:pt idx="70">
                  <c:v>9.02218525418341E6</c:v>
                </c:pt>
                <c:pt idx="71">
                  <c:v>9.04436952384804E6</c:v>
                </c:pt>
                <c:pt idx="72">
                  <c:v>9.06656792871454E6</c:v>
                </c:pt>
                <c:pt idx="73">
                  <c:v>9.08878004972735E6</c:v>
                </c:pt>
                <c:pt idx="74">
                  <c:v>9.111005462757E6</c:v>
                </c:pt>
                <c:pt idx="75">
                  <c:v>9.13324373855406E6</c:v>
                </c:pt>
                <c:pt idx="76">
                  <c:v>9.15549444270271E6</c:v>
                </c:pt>
                <c:pt idx="77">
                  <c:v>9.17775713557387E6</c:v>
                </c:pt>
                <c:pt idx="78">
                  <c:v>9.20003137227796E6</c:v>
                </c:pt>
                <c:pt idx="79">
                  <c:v>9.22231670261733E6</c:v>
                </c:pt>
                <c:pt idx="80">
                  <c:v>9.2446126710382E6</c:v>
                </c:pt>
                <c:pt idx="81">
                  <c:v>9.26691881658227E6</c:v>
                </c:pt>
                <c:pt idx="82">
                  <c:v>9.28923467283786E6</c:v>
                </c:pt>
                <c:pt idx="83">
                  <c:v>9.31155976789068E6</c:v>
                </c:pt>
                <c:pt idx="84">
                  <c:v>9.33389362427424E6</c:v>
                </c:pt>
                <c:pt idx="85">
                  <c:v>9.35623575891971E6</c:v>
                </c:pt>
                <c:pt idx="86">
                  <c:v>9.37858568310553E6</c:v>
                </c:pt>
                <c:pt idx="87">
                  <c:v>9.40094290240643E6</c:v>
                </c:pt>
                <c:pt idx="88">
                  <c:v>9.4233069166422E6</c:v>
                </c:pt>
                <c:pt idx="89">
                  <c:v>9.44567721982584E6</c:v>
                </c:pt>
                <c:pt idx="90">
                  <c:v>9.46805330011148E6</c:v>
                </c:pt>
                <c:pt idx="91">
                  <c:v>9.4904346397417E6</c:v>
                </c:pt>
                <c:pt idx="92">
                  <c:v>9.51282071499451E6</c:v>
                </c:pt>
                <c:pt idx="93">
                  <c:v>9.53521099612982E6</c:v>
                </c:pt>
                <c:pt idx="94">
                  <c:v>9.55760494733556E6</c:v>
                </c:pt>
                <c:pt idx="95">
                  <c:v>9.58000202667323E6</c:v>
                </c:pt>
                <c:pt idx="96">
                  <c:v>9.60240168602311E6</c:v>
                </c:pt>
                <c:pt idx="97">
                  <c:v>9.62480337102892E6</c:v>
                </c:pt>
                <c:pt idx="98">
                  <c:v>9.64720652104209E6</c:v>
                </c:pt>
                <c:pt idx="99">
                  <c:v>9.66961056906553E6</c:v>
                </c:pt>
                <c:pt idx="100">
                  <c:v>9.69201494169694E6</c:v>
                </c:pt>
                <c:pt idx="101">
                  <c:v>9.71441905907168E6</c:v>
                </c:pt>
                <c:pt idx="102">
                  <c:v>9.73682233480507E6</c:v>
                </c:pt>
                <c:pt idx="103">
                  <c:v>9.75922417593434E6</c:v>
                </c:pt>
                <c:pt idx="104">
                  <c:v>9.78162398286E6</c:v>
                </c:pt>
                <c:pt idx="105">
                  <c:v>9.80402114928679E6</c:v>
                </c:pt>
                <c:pt idx="106">
                  <c:v>9.82641506216405E6</c:v>
                </c:pt>
                <c:pt idx="107">
                  <c:v>9.84880510162571E6</c:v>
                </c:pt>
                <c:pt idx="108">
                  <c:v>9.8711906409297E6</c:v>
                </c:pt>
                <c:pt idx="109">
                  <c:v>9.89357104639686E6</c:v>
                </c:pt>
                <c:pt idx="110">
                  <c:v>9.9159456773494E6</c:v>
                </c:pt>
                <c:pt idx="111">
                  <c:v>9.93831388604879E6</c:v>
                </c:pt>
                <c:pt idx="112">
                  <c:v>9.96067501763318E6</c:v>
                </c:pt>
                <c:pt idx="113">
                  <c:v>9.98302841005425E6</c:v>
                </c:pt>
                <c:pt idx="114">
                  <c:v>1.00053733940136E7</c:v>
                </c:pt>
                <c:pt idx="115">
                  <c:v>1.00277092928985E7</c:v>
                </c:pt>
                <c:pt idx="116">
                  <c:v>1.00500354227174E7</c:v>
                </c:pt>
                <c:pt idx="117">
                  <c:v>1.00723510920343E7</c:v>
                </c:pt>
                <c:pt idx="118">
                  <c:v>1.00946556019034E7</c:v>
                </c:pt>
                <c:pt idx="119">
                  <c:v>1.01169482458025E7</c:v>
                </c:pt>
                <c:pt idx="120">
                  <c:v>1.01392283095663E7</c:v>
                </c:pt>
                <c:pt idx="121">
                  <c:v>1.01614950713187E7</c:v>
                </c:pt>
                <c:pt idx="122">
                  <c:v>1.01837478014052E7</c:v>
                </c:pt>
                <c:pt idx="123">
                  <c:v>1.0205985762324E7</c:v>
                </c:pt>
                <c:pt idx="124">
                  <c:v>1.02282082086571E7</c:v>
                </c:pt>
                <c:pt idx="125">
                  <c:v>1.02504143870006E7</c:v>
                </c:pt>
                <c:pt idx="126">
                  <c:v>1.02726035358942E7</c:v>
                </c:pt>
                <c:pt idx="127">
                  <c:v>1.02947748857508E7</c:v>
                </c:pt>
                <c:pt idx="128">
                  <c:v>1.03169276587845E7</c:v>
                </c:pt>
                <c:pt idx="129">
                  <c:v>1.03390610689392E7</c:v>
                </c:pt>
                <c:pt idx="130">
                  <c:v>1.03611743218154E7</c:v>
                </c:pt>
                <c:pt idx="131">
                  <c:v>1.03832666145974E7</c:v>
                </c:pt>
                <c:pt idx="132">
                  <c:v>1.04053371359794E7</c:v>
                </c:pt>
                <c:pt idx="133">
                  <c:v>1.04273850660909E7</c:v>
                </c:pt>
                <c:pt idx="134">
                  <c:v>1.04494095764217E7</c:v>
                </c:pt>
                <c:pt idx="135">
                  <c:v>1.04714098297465E7</c:v>
                </c:pt>
                <c:pt idx="136">
                  <c:v>1.04933849800481E7</c:v>
                </c:pt>
                <c:pt idx="137">
                  <c:v>1.05153341724411E7</c:v>
                </c:pt>
                <c:pt idx="138">
                  <c:v>1.05372565430938E7</c:v>
                </c:pt>
                <c:pt idx="139">
                  <c:v>1.05591512191505E7</c:v>
                </c:pt>
                <c:pt idx="140">
                  <c:v>1.0581017318652E7</c:v>
                </c:pt>
                <c:pt idx="141">
                  <c:v>1.0602853950457E7</c:v>
                </c:pt>
                <c:pt idx="142">
                  <c:v>1.0624660214161E7</c:v>
                </c:pt>
                <c:pt idx="143">
                  <c:v>1.06464352000163E7</c:v>
                </c:pt>
                <c:pt idx="144">
                  <c:v>1.066817798885E7</c:v>
                </c:pt>
                <c:pt idx="145">
                  <c:v>1.06898876519821E7</c:v>
                </c:pt>
                <c:pt idx="146">
                  <c:v>1.07115632511426E7</c:v>
                </c:pt>
                <c:pt idx="147">
                  <c:v>1.07332038383882E7</c:v>
                </c:pt>
                <c:pt idx="148">
                  <c:v>1.07548084560177E7</c:v>
                </c:pt>
                <c:pt idx="149">
                  <c:v>1.07763761364874E7</c:v>
                </c:pt>
                <c:pt idx="150">
                  <c:v>1.07979059023255E7</c:v>
                </c:pt>
                <c:pt idx="151">
                  <c:v>1.08193967660458E7</c:v>
                </c:pt>
                <c:pt idx="152">
                  <c:v>1.08408477300606E7</c:v>
                </c:pt>
                <c:pt idx="153">
                  <c:v>1.08622577865932E7</c:v>
                </c:pt>
                <c:pt idx="154">
                  <c:v>1.08836259175892E7</c:v>
                </c:pt>
                <c:pt idx="155">
                  <c:v>1.09049510946276E7</c:v>
                </c:pt>
                <c:pt idx="156">
                  <c:v>1.09262322788306E7</c:v>
                </c:pt>
                <c:pt idx="157">
                  <c:v>1.09474684207732E7</c:v>
                </c:pt>
                <c:pt idx="158">
                  <c:v>1.09686584603918E7</c:v>
                </c:pt>
                <c:pt idx="159">
                  <c:v>1.09898013268919E7</c:v>
                </c:pt>
                <c:pt idx="160">
                  <c:v>1.10108959386555E7</c:v>
                </c:pt>
                <c:pt idx="161">
                  <c:v>1.10319412031471E7</c:v>
                </c:pt>
                <c:pt idx="162">
                  <c:v>1.10529360168196E7</c:v>
                </c:pt>
                <c:pt idx="163">
                  <c:v>1.10738792650188E7</c:v>
                </c:pt>
                <c:pt idx="164">
                  <c:v>1.10947698218875E7</c:v>
                </c:pt>
                <c:pt idx="165">
                  <c:v>1.11156065502691E7</c:v>
                </c:pt>
                <c:pt idx="166">
                  <c:v>1.11363883016094E7</c:v>
                </c:pt>
                <c:pt idx="167">
                  <c:v>1.11571139158587E7</c:v>
                </c:pt>
                <c:pt idx="168">
                  <c:v>1.11777822213725E7</c:v>
                </c:pt>
                <c:pt idx="169">
                  <c:v>1.11983920348113E7</c:v>
                </c:pt>
                <c:pt idx="170">
                  <c:v>1.12189421610404E7</c:v>
                </c:pt>
                <c:pt idx="171">
                  <c:v>1.12394313930272E7</c:v>
                </c:pt>
                <c:pt idx="172">
                  <c:v>1.12598585117401E7</c:v>
                </c:pt>
                <c:pt idx="173">
                  <c:v>1.12802222860438E7</c:v>
                </c:pt>
                <c:pt idx="174">
                  <c:v>1.13005214725962E7</c:v>
                </c:pt>
                <c:pt idx="175">
                  <c:v>1.13207548157428E7</c:v>
                </c:pt>
                <c:pt idx="176">
                  <c:v>1.13409210474111E7</c:v>
                </c:pt>
                <c:pt idx="177">
                  <c:v>1.13610188870037E7</c:v>
                </c:pt>
                <c:pt idx="178">
                  <c:v>1.13810470412908E7</c:v>
                </c:pt>
                <c:pt idx="179">
                  <c:v>1.14010042043015E7</c:v>
                </c:pt>
                <c:pt idx="180">
                  <c:v>1.14208890572147E7</c:v>
                </c:pt>
                <c:pt idx="181">
                  <c:v>1.14407002682485E7</c:v>
                </c:pt>
                <c:pt idx="182">
                  <c:v>1.14604364925493E7</c:v>
                </c:pt>
                <c:pt idx="183">
                  <c:v>1.14800963720795E7</c:v>
                </c:pt>
                <c:pt idx="184">
                  <c:v>1.14996785355046E7</c:v>
                </c:pt>
                <c:pt idx="185">
                  <c:v>1.15191815980791E7</c:v>
                </c:pt>
                <c:pt idx="186">
                  <c:v>1.15386041615316E7</c:v>
                </c:pt>
                <c:pt idx="187">
                  <c:v>1.15579448139494E7</c:v>
                </c:pt>
                <c:pt idx="188">
                  <c:v>1.15772021296613E7</c:v>
                </c:pt>
                <c:pt idx="189">
                  <c:v>1.15963746691197E7</c:v>
                </c:pt>
                <c:pt idx="190">
                  <c:v>1.16154609787827E7</c:v>
                </c:pt>
                <c:pt idx="191">
                  <c:v>1.16344595909936E7</c:v>
                </c:pt>
                <c:pt idx="192">
                  <c:v>1.16533690238606E7</c:v>
                </c:pt>
                <c:pt idx="193">
                  <c:v>1.16721877811354E7</c:v>
                </c:pt>
                <c:pt idx="194">
                  <c:v>1.16909143520901E7</c:v>
                </c:pt>
                <c:pt idx="195">
                  <c:v>1.17095472113941E7</c:v>
                </c:pt>
                <c:pt idx="196">
                  <c:v>1.1728084818989E7</c:v>
                </c:pt>
                <c:pt idx="197">
                  <c:v>1.17465256199631E7</c:v>
                </c:pt>
                <c:pt idx="198">
                  <c:v>1.17648680444249E7</c:v>
                </c:pt>
                <c:pt idx="199">
                  <c:v>1.17831105073752E7</c:v>
                </c:pt>
                <c:pt idx="200">
                  <c:v>1.18012514085783E7</c:v>
                </c:pt>
                <c:pt idx="201">
                  <c:v>1.18192891324324E7</c:v>
                </c:pt>
                <c:pt idx="202">
                  <c:v>1.18372220478383E7</c:v>
                </c:pt>
                <c:pt idx="203">
                  <c:v>1.1855048508068E7</c:v>
                </c:pt>
                <c:pt idx="204">
                  <c:v>1.18727668506314E7</c:v>
                </c:pt>
                <c:pt idx="205">
                  <c:v>1.1890375397142E7</c:v>
                </c:pt>
                <c:pt idx="206">
                  <c:v>1.19078724531822E7</c:v>
                </c:pt>
                <c:pt idx="207">
                  <c:v>1.19252563081664E7</c:v>
                </c:pt>
                <c:pt idx="208">
                  <c:v>1.1942525235204E7</c:v>
                </c:pt>
                <c:pt idx="209">
                  <c:v>1.19596774909607E7</c:v>
                </c:pt>
                <c:pt idx="210">
                  <c:v>1.19767113155188E7</c:v>
                </c:pt>
                <c:pt idx="211">
                  <c:v>1.19936249322365E7</c:v>
                </c:pt>
                <c:pt idx="212">
                  <c:v>1.20104165476058E7</c:v>
                </c:pt>
                <c:pt idx="213">
                  <c:v>1.20270843511094E7</c:v>
                </c:pt>
                <c:pt idx="214">
                  <c:v>1.20436265150766E7</c:v>
                </c:pt>
                <c:pt idx="215">
                  <c:v>1.20600411945374E7</c:v>
                </c:pt>
                <c:pt idx="216">
                  <c:v>1.20763265270764E7</c:v>
                </c:pt>
                <c:pt idx="217">
                  <c:v>1.20924806326845E7</c:v>
                </c:pt>
                <c:pt idx="218">
                  <c:v>1.210850161361E7</c:v>
                </c:pt>
                <c:pt idx="219">
                  <c:v>1.21243875542083E7</c:v>
                </c:pt>
                <c:pt idx="220">
                  <c:v>1.21401365207907E7</c:v>
                </c:pt>
                <c:pt idx="221">
                  <c:v>1.21557465614709E7</c:v>
                </c:pt>
                <c:pt idx="222">
                  <c:v>1.2171215706012E7</c:v>
                </c:pt>
                <c:pt idx="223">
                  <c:v>1.21865419656705E7</c:v>
                </c:pt>
                <c:pt idx="224">
                  <c:v>1.22017233330401E7</c:v>
                </c:pt>
                <c:pt idx="225">
                  <c:v>1.22167577818939E7</c:v>
                </c:pt>
                <c:pt idx="226">
                  <c:v>1.22316432670255E7</c:v>
                </c:pt>
                <c:pt idx="227">
                  <c:v>1.22463777240883E7</c:v>
                </c:pt>
                <c:pt idx="228">
                  <c:v>1.22609590694341E7</c:v>
                </c:pt>
                <c:pt idx="229">
                  <c:v>1.22753851999499E7</c:v>
                </c:pt>
                <c:pt idx="230">
                  <c:v>1.22896539928938E7</c:v>
                </c:pt>
                <c:pt idx="231">
                  <c:v>1.23037633057295E7</c:v>
                </c:pt>
                <c:pt idx="232">
                  <c:v>1.23177109759586E7</c:v>
                </c:pt>
                <c:pt idx="233">
                  <c:v>1.23314948209533E7</c:v>
                </c:pt>
                <c:pt idx="234">
                  <c:v>1.23451126377856E7</c:v>
                </c:pt>
                <c:pt idx="235">
                  <c:v>1.2358562203057E7</c:v>
                </c:pt>
                <c:pt idx="236">
                  <c:v>1.23718412727255E7</c:v>
                </c:pt>
                <c:pt idx="237">
                  <c:v>1.23849475819321E7</c:v>
                </c:pt>
                <c:pt idx="238">
                  <c:v>1.23978788448251E7</c:v>
                </c:pt>
                <c:pt idx="239">
                  <c:v>1.24106327543835E7</c:v>
                </c:pt>
                <c:pt idx="240">
                  <c:v>1.2423206982239E7</c:v>
                </c:pt>
                <c:pt idx="241">
                  <c:v>1.24355991784961E7</c:v>
                </c:pt>
                <c:pt idx="242">
                  <c:v>1.2447806971551E7</c:v>
                </c:pt>
                <c:pt idx="243">
                  <c:v>1.24598279679094E7</c:v>
                </c:pt>
                <c:pt idx="244">
                  <c:v>1.2471659752002E7</c:v>
                </c:pt>
                <c:pt idx="245">
                  <c:v>1.24832998859992E7</c:v>
                </c:pt>
                <c:pt idx="246">
                  <c:v>1.24947459096239E7</c:v>
                </c:pt>
                <c:pt idx="247">
                  <c:v>1.25059953399631E7</c:v>
                </c:pt>
                <c:pt idx="248">
                  <c:v>1.25170456712778E7</c:v>
                </c:pt>
                <c:pt idx="249">
                  <c:v>1.25278943748109E7</c:v>
                </c:pt>
                <c:pt idx="250">
                  <c:v>1.25385388985947E7</c:v>
                </c:pt>
                <c:pt idx="251">
                  <c:v>1.25489766672554E7</c:v>
                </c:pt>
                <c:pt idx="252">
                  <c:v>1.25592050818172E7</c:v>
                </c:pt>
                <c:pt idx="253">
                  <c:v>1.25692215195044E7</c:v>
                </c:pt>
                <c:pt idx="254">
                  <c:v>1.25790233335413E7</c:v>
                </c:pt>
                <c:pt idx="255">
                  <c:v>1.25886078529515E7</c:v>
                </c:pt>
                <c:pt idx="256">
                  <c:v>1.2597972382355E7</c:v>
                </c:pt>
                <c:pt idx="257">
                  <c:v>1.26071142017635E7</c:v>
                </c:pt>
                <c:pt idx="258">
                  <c:v>1.26160305663744E7</c:v>
                </c:pt>
                <c:pt idx="259">
                  <c:v>1.26247187063631E7</c:v>
                </c:pt>
                <c:pt idx="260">
                  <c:v>1.26331758266733E7</c:v>
                </c:pt>
                <c:pt idx="261">
                  <c:v>1.2641399106806E7</c:v>
                </c:pt>
                <c:pt idx="262">
                  <c:v>1.26493857006064E7</c:v>
                </c:pt>
                <c:pt idx="263">
                  <c:v>1.26571327360494E7</c:v>
                </c:pt>
                <c:pt idx="264">
                  <c:v>1.26646373150231E7</c:v>
                </c:pt>
                <c:pt idx="265">
                  <c:v>1.26718965131109E7</c:v>
                </c:pt>
                <c:pt idx="266">
                  <c:v>1.26789073793712E7</c:v>
                </c:pt>
                <c:pt idx="267">
                  <c:v>1.26856669361162E7</c:v>
                </c:pt>
                <c:pt idx="268">
                  <c:v>1.26921721786878E7</c:v>
                </c:pt>
                <c:pt idx="269">
                  <c:v>1.2698420075233E7</c:v>
                </c:pt>
                <c:pt idx="270">
                  <c:v>1.27044075664762E7</c:v>
                </c:pt>
                <c:pt idx="271">
                  <c:v>1.27101315654905E7</c:v>
                </c:pt>
                <c:pt idx="272">
                  <c:v>1.27155889574666E7</c:v>
                </c:pt>
                <c:pt idx="273">
                  <c:v>1.27207765994807E7</c:v>
                </c:pt>
                <c:pt idx="274">
                  <c:v>1.27256913202592E7</c:v>
                </c:pt>
                <c:pt idx="275">
                  <c:v>1.27303299199426E7</c:v>
                </c:pt>
                <c:pt idx="276">
                  <c:v>1.27346891698471E7</c:v>
                </c:pt>
                <c:pt idx="277">
                  <c:v>1.2738765812224E7</c:v>
                </c:pt>
                <c:pt idx="278">
                  <c:v>1.27425565600177E7</c:v>
                </c:pt>
                <c:pt idx="279">
                  <c:v>1.27460580966214E7</c:v>
                </c:pt>
                <c:pt idx="280">
                  <c:v>1.27492670756305E7</c:v>
                </c:pt>
                <c:pt idx="281">
                  <c:v>1.27521801205951E7</c:v>
                </c:pt>
                <c:pt idx="282">
                  <c:v>1.27547938247689E7</c:v>
                </c:pt>
                <c:pt idx="283">
                  <c:v>1.27571047508576E7</c:v>
                </c:pt>
                <c:pt idx="284">
                  <c:v>1.27591094307643E7</c:v>
                </c:pt>
                <c:pt idx="285">
                  <c:v>1.27608043653333E7</c:v>
                </c:pt>
                <c:pt idx="286">
                  <c:v>1.27621860240912E7</c:v>
                </c:pt>
                <c:pt idx="287">
                  <c:v>1.2763250844987E7</c:v>
                </c:pt>
                <c:pt idx="288">
                  <c:v>1.2763995234129E7</c:v>
                </c:pt>
                <c:pt idx="289">
                  <c:v>1.27644155655201E7</c:v>
                </c:pt>
                <c:pt idx="290">
                  <c:v>1.27645081807913E7</c:v>
                </c:pt>
                <c:pt idx="291">
                  <c:v>1.27642693889317E7</c:v>
                </c:pt>
                <c:pt idx="292">
                  <c:v>1.27636954660181E7</c:v>
                </c:pt>
                <c:pt idx="293">
                  <c:v>1.27627826549413E7</c:v>
                </c:pt>
                <c:pt idx="294">
                  <c:v>1.27615271651303E7</c:v>
                </c:pt>
                <c:pt idx="295">
                  <c:v>1.27599251722743E7</c:v>
                </c:pt>
                <c:pt idx="296">
                  <c:v>1.27579728180429E7</c:v>
                </c:pt>
                <c:pt idx="297">
                  <c:v>1.27556662098034E7</c:v>
                </c:pt>
                <c:pt idx="298">
                  <c:v>1.27530014203361E7</c:v>
                </c:pt>
                <c:pt idx="299">
                  <c:v>1.27499744875477E7</c:v>
                </c:pt>
                <c:pt idx="300">
                  <c:v>1.27465814141813E7</c:v>
                </c:pt>
                <c:pt idx="301">
                  <c:v>1.27428181675251E7</c:v>
                </c:pt>
                <c:pt idx="302">
                  <c:v>1.27386806791186E7</c:v>
                </c:pt>
                <c:pt idx="303">
                  <c:v>1.27341648444558E7</c:v>
                </c:pt>
                <c:pt idx="304">
                  <c:v>1.27292665226863E7</c:v>
                </c:pt>
                <c:pt idx="305">
                  <c:v>1.27239815363148E7</c:v>
                </c:pt>
                <c:pt idx="306">
                  <c:v>1.27183056708964E7</c:v>
                </c:pt>
                <c:pt idx="307">
                  <c:v>1.27122346747314E7</c:v>
                </c:pt>
                <c:pt idx="308">
                  <c:v>1.27057642585562E7</c:v>
                </c:pt>
                <c:pt idx="309">
                  <c:v>1.26988900952325E7</c:v>
                </c:pt>
                <c:pt idx="310">
                  <c:v>1.26916078194334E7</c:v>
                </c:pt>
                <c:pt idx="311">
                  <c:v>1.26839130273274E7</c:v>
                </c:pt>
                <c:pt idx="312">
                  <c:v>1.26758012762599E7</c:v>
                </c:pt>
                <c:pt idx="313">
                  <c:v>1.26672680844316E7</c:v>
                </c:pt>
                <c:pt idx="314">
                  <c:v>1.26583089305751E7</c:v>
                </c:pt>
                <c:pt idx="315">
                  <c:v>1.26489192536276E7</c:v>
                </c:pt>
                <c:pt idx="316">
                  <c:v>1.26390944524029E7</c:v>
                </c:pt>
                <c:pt idx="317">
                  <c:v>1.26288298852586E7</c:v>
                </c:pt>
                <c:pt idx="318">
                  <c:v>1.26181208697623E7</c:v>
                </c:pt>
                <c:pt idx="319">
                  <c:v>1.26069626823542E7</c:v>
                </c:pt>
                <c:pt idx="320">
                  <c:v>1.2595350558007E7</c:v>
                </c:pt>
                <c:pt idx="321">
                  <c:v>1.25832796898838E7</c:v>
                </c:pt>
                <c:pt idx="322">
                  <c:v>1.25707452289924E7</c:v>
                </c:pt>
                <c:pt idx="323">
                  <c:v>1.25577422838367E7</c:v>
                </c:pt>
                <c:pt idx="324">
                  <c:v>1.25442659200667E7</c:v>
                </c:pt>
                <c:pt idx="325">
                  <c:v>1.25303111601237E7</c:v>
                </c:pt>
                <c:pt idx="326">
                  <c:v>1.25158729828842E7</c:v>
                </c:pt>
                <c:pt idx="327">
                  <c:v>1.25009463232998E7</c:v>
                </c:pt>
                <c:pt idx="328">
                  <c:v>1.24855260720356E7</c:v>
                </c:pt>
                <c:pt idx="329">
                  <c:v>1.24696070751037E7</c:v>
                </c:pt>
                <c:pt idx="330">
                  <c:v>1.24531841334957E7</c:v>
                </c:pt>
                <c:pt idx="331">
                  <c:v>1.24362520028111E7</c:v>
                </c:pt>
                <c:pt idx="332">
                  <c:v>1.24188053928829E7</c:v>
                </c:pt>
                <c:pt idx="333">
                  <c:v>1.24008389674002E7</c:v>
                </c:pt>
                <c:pt idx="334">
                  <c:v>1.23823473435282E7</c:v>
                </c:pt>
                <c:pt idx="335">
                  <c:v>1.23633250915242E7</c:v>
                </c:pt>
                <c:pt idx="336">
                  <c:v>1.23437667343515E7</c:v>
                </c:pt>
                <c:pt idx="337">
                  <c:v>1.23236667472895E7</c:v>
                </c:pt>
                <c:pt idx="338">
                  <c:v>1.23030195575409E7</c:v>
                </c:pt>
                <c:pt idx="339">
                  <c:v>1.22818195438359E7</c:v>
                </c:pt>
                <c:pt idx="340">
                  <c:v>1.22600610360328E7</c:v>
                </c:pt>
                <c:pt idx="341">
                  <c:v>1.22377383147157E7</c:v>
                </c:pt>
                <c:pt idx="342">
                  <c:v>1.22148456107888E7</c:v>
                </c:pt>
                <c:pt idx="343">
                  <c:v>1.21913771050675E7</c:v>
                </c:pt>
                <c:pt idx="344">
                  <c:v>1.21673269278663E7</c:v>
                </c:pt>
                <c:pt idx="345">
                  <c:v>1.21426891585833E7</c:v>
                </c:pt>
                <c:pt idx="346">
                  <c:v>1.21174578252809E7</c:v>
                </c:pt>
                <c:pt idx="347">
                  <c:v>1.2091626904264E7</c:v>
                </c:pt>
                <c:pt idx="348">
                  <c:v>1.20651903196542E7</c:v>
                </c:pt>
                <c:pt idx="349">
                  <c:v>1.20381419429605E7</c:v>
                </c:pt>
                <c:pt idx="350">
                  <c:v>1.20104755926471E7</c:v>
                </c:pt>
                <c:pt idx="351">
                  <c:v>1.19821850336968E7</c:v>
                </c:pt>
                <c:pt idx="352">
                  <c:v>1.19532639771721E7</c:v>
                </c:pt>
                <c:pt idx="353">
                  <c:v>1.19237060797717E7</c:v>
                </c:pt>
                <c:pt idx="354">
                  <c:v>1.18935049433838E7</c:v>
                </c:pt>
                <c:pt idx="355">
                  <c:v>1.1862654114636E7</c:v>
                </c:pt>
                <c:pt idx="356">
                  <c:v>1.18311470844412E7</c:v>
                </c:pt>
                <c:pt idx="357">
                  <c:v>1.17989772875401E7</c:v>
                </c:pt>
                <c:pt idx="358">
                  <c:v>1.17661381020403E7</c:v>
                </c:pt>
                <c:pt idx="359">
                  <c:v>1.17326228489507E7</c:v>
                </c:pt>
                <c:pt idx="360">
                  <c:v>1.16984247917131E7</c:v>
                </c:pt>
                <c:pt idx="361">
                  <c:v>1.16635371357299E7</c:v>
                </c:pt>
                <c:pt idx="362">
                  <c:v>1.16279530278874E7</c:v>
                </c:pt>
                <c:pt idx="363">
                  <c:v>1.15916655560761E7</c:v>
                </c:pt>
                <c:pt idx="364">
                  <c:v>1.15546677487063E7</c:v>
                </c:pt>
                <c:pt idx="365">
                  <c:v>1.15169525742205E7</c:v>
                </c:pt>
                <c:pt idx="366">
                  <c:v>1.14785129406011E7</c:v>
                </c:pt>
                <c:pt idx="367">
                  <c:v>1.14393416948754E7</c:v>
                </c:pt>
                <c:pt idx="368">
                  <c:v>1.13994316226152E7</c:v>
                </c:pt>
                <c:pt idx="369">
                  <c:v>1.13587754474329E7</c:v>
                </c:pt>
                <c:pt idx="370">
                  <c:v>1.13173658304742E7</c:v>
                </c:pt>
                <c:pt idx="371">
                  <c:v>1.12751953699056E7</c:v>
                </c:pt>
                <c:pt idx="372">
                  <c:v>1.12322566003988E7</c:v>
                </c:pt>
                <c:pt idx="373">
                  <c:v>1.118854199261E7</c:v>
                </c:pt>
                <c:pt idx="374">
                  <c:v>1.11440439526558E7</c:v>
                </c:pt>
                <c:pt idx="375">
                  <c:v>1.10987548215842E7</c:v>
                </c:pt>
                <c:pt idx="376">
                  <c:v>1.10526668748424E7</c:v>
                </c:pt>
                <c:pt idx="377">
                  <c:v>1.10057723217389E7</c:v>
                </c:pt>
                <c:pt idx="378">
                  <c:v>1.09580633049021E7</c:v>
                </c:pt>
                <c:pt idx="379">
                  <c:v>1.09095318997348E7</c:v>
                </c:pt>
                <c:pt idx="380">
                  <c:v>1.08601701138637E7</c:v>
                </c:pt>
                <c:pt idx="381">
                  <c:v>1.08099698865848E7</c:v>
                </c:pt>
                <c:pt idx="382">
                  <c:v>1.07589230883038E7</c:v>
                </c:pt>
                <c:pt idx="383">
                  <c:v>1.07070215199733E7</c:v>
                </c:pt>
                <c:pt idx="384">
                  <c:v>1.06542569125237E7</c:v>
                </c:pt>
                <c:pt idx="385">
                  <c:v>1.06006209262913E7</c:v>
                </c:pt>
                <c:pt idx="386">
                  <c:v>1.054610515044E7</c:v>
                </c:pt>
                <c:pt idx="387">
                  <c:v>1.04907011023803E7</c:v>
                </c:pt>
                <c:pt idx="388">
                  <c:v>1.04344002271816E7</c:v>
                </c:pt>
                <c:pt idx="389">
                  <c:v>1.03771938969816E7</c:v>
                </c:pt>
                <c:pt idx="390">
                  <c:v>1.03190734103896E7</c:v>
                </c:pt>
                <c:pt idx="391">
                  <c:v>1.0260029991886E7</c:v>
                </c:pt>
                <c:pt idx="392">
                  <c:v>1.02000547912158E7</c:v>
                </c:pt>
                <c:pt idx="393">
                  <c:v>1.01391388827788E7</c:v>
                </c:pt>
                <c:pt idx="394">
                  <c:v>1.00772732650133E7</c:v>
                </c:pt>
                <c:pt idx="395">
                  <c:v>1.00144488597758E7</c:v>
                </c:pt>
                <c:pt idx="396">
                  <c:v>9.95065651171571E6</c:v>
                </c:pt>
                <c:pt idx="397">
                  <c:v>9.88588698764445E6</c:v>
                </c:pt>
                <c:pt idx="398">
                  <c:v>9.82013097590001E6</c:v>
                </c:pt>
                <c:pt idx="399">
                  <c:v>9.75337908570616E6</c:v>
                </c:pt>
                <c:pt idx="400">
                  <c:v>9.68562184652659E6</c:v>
                </c:pt>
                <c:pt idx="401">
                  <c:v>9.61684970741381E6</c:v>
                </c:pt>
                <c:pt idx="402">
                  <c:v>9.54705303635287E6</c:v>
                </c:pt>
                <c:pt idx="403">
                  <c:v>9.47622211959971E6</c:v>
                </c:pt>
                <c:pt idx="404">
                  <c:v>9.40434716101431E6</c:v>
                </c:pt>
                <c:pt idx="405">
                  <c:v>9.33141828138842E6</c:v>
                </c:pt>
                <c:pt idx="406">
                  <c:v>9.25742551776786E6</c:v>
                </c:pt>
                <c:pt idx="407">
                  <c:v>9.18235882276942E6</c:v>
                </c:pt>
                <c:pt idx="408">
                  <c:v>9.10620806389227E6</c:v>
                </c:pt>
                <c:pt idx="409">
                  <c:v>9.02896302282377E6</c:v>
                </c:pt>
                <c:pt idx="410">
                  <c:v>8.95061339473983E6</c:v>
                </c:pt>
                <c:pt idx="411">
                  <c:v>8.87114878759949E6</c:v>
                </c:pt>
                <c:pt idx="412">
                  <c:v>8.79055872143399E6</c:v>
                </c:pt>
                <c:pt idx="413">
                  <c:v>8.70883262762997E6</c:v>
                </c:pt>
                <c:pt idx="414">
                  <c:v>8.62595984820705E6</c:v>
                </c:pt>
                <c:pt idx="415">
                  <c:v>8.54192963508955E6</c:v>
                </c:pt>
                <c:pt idx="416">
                  <c:v>8.45673114937228E6</c:v>
                </c:pt>
                <c:pt idx="417">
                  <c:v>8.37035346058064E6</c:v>
                </c:pt>
                <c:pt idx="418">
                  <c:v>8.2827855459245E6</c:v>
                </c:pt>
                <c:pt idx="419">
                  <c:v>8.19401628954636E6</c:v>
                </c:pt>
                <c:pt idx="420">
                  <c:v>8.10403448176325E6</c:v>
                </c:pt>
                <c:pt idx="421">
                  <c:v>8.0128288183027E6</c:v>
                </c:pt>
                <c:pt idx="422">
                  <c:v>7.92038789953244E6</c:v>
                </c:pt>
                <c:pt idx="423">
                  <c:v>7.82670022968408E6</c:v>
                </c:pt>
                <c:pt idx="424">
                  <c:v>7.73175421607035E6</c:v>
                </c:pt>
                <c:pt idx="425">
                  <c:v>7.63553816829625E6</c:v>
                </c:pt>
                <c:pt idx="426">
                  <c:v>7.53804029746372E6</c:v>
                </c:pt>
                <c:pt idx="427">
                  <c:v>7.43924871537002E6</c:v>
                </c:pt>
                <c:pt idx="428">
                  <c:v>7.3391514336996E6</c:v>
                </c:pt>
                <c:pt idx="429">
                  <c:v>7.23773636320955E6</c:v>
                </c:pt>
                <c:pt idx="430">
                  <c:v>7.13499131290847E6</c:v>
                </c:pt>
                <c:pt idx="431">
                  <c:v>7.03090398922874E6</c:v>
                </c:pt>
                <c:pt idx="432">
                  <c:v>6.92546199519217E6</c:v>
                </c:pt>
                <c:pt idx="433">
                  <c:v>6.81865282956896E6</c:v>
                </c:pt>
                <c:pt idx="434">
                  <c:v>6.71046388602984E6</c:v>
                </c:pt>
                <c:pt idx="435">
                  <c:v>6.60088245229153E6</c:v>
                </c:pt>
                <c:pt idx="436">
                  <c:v>6.4898957092552E6</c:v>
                </c:pt>
                <c:pt idx="437">
                  <c:v>6.37749073013813E6</c:v>
                </c:pt>
                <c:pt idx="438">
                  <c:v>6.26365447959833E6</c:v>
                </c:pt>
                <c:pt idx="439">
                  <c:v>6.14837381285215E6</c:v>
                </c:pt>
                <c:pt idx="440">
                  <c:v>6.03163547478484E6</c:v>
                </c:pt>
                <c:pt idx="441">
                  <c:v>5.91342609905394E6</c:v>
                </c:pt>
                <c:pt idx="442">
                  <c:v>5.79373220718547E6</c:v>
                </c:pt>
                <c:pt idx="443">
                  <c:v>5.67254020766291E6</c:v>
                </c:pt>
                <c:pt idx="444">
                  <c:v>5.54983639500881E6</c:v>
                </c:pt>
                <c:pt idx="445">
                  <c:v>5.4256069488591E6</c:v>
                </c:pt>
                <c:pt idx="446">
                  <c:v>5.29983793302988E6</c:v>
                </c:pt>
                <c:pt idx="447">
                  <c:v>5.17251529457687E6</c:v>
                </c:pt>
                <c:pt idx="448">
                  <c:v>5.0436248628471E6</c:v>
                </c:pt>
                <c:pt idx="449">
                  <c:v>4.91315234852326E6</c:v>
                </c:pt>
                <c:pt idx="450">
                  <c:v>4.7810833426601E6</c:v>
                </c:pt>
                <c:pt idx="451">
                  <c:v>4.64740331571334E6</c:v>
                </c:pt>
                <c:pt idx="452">
                  <c:v>4.51209761656064E6</c:v>
                </c:pt>
                <c:pt idx="453">
                  <c:v>4.37515147151481E6</c:v>
                </c:pt>
                <c:pt idx="454">
                  <c:v>4.23654998332901E6</c:v>
                </c:pt>
                <c:pt idx="455">
                  <c:v>4.09627813019407E6</c:v>
                </c:pt>
                <c:pt idx="456">
                  <c:v>3.9543207647277E6</c:v>
                </c:pt>
                <c:pt idx="457">
                  <c:v>3.8106626129556E6</c:v>
                </c:pt>
                <c:pt idx="458">
                  <c:v>3.66528827328448E6</c:v>
                </c:pt>
                <c:pt idx="459">
                  <c:v>3.51818221546671E6</c:v>
                </c:pt>
                <c:pt idx="460">
                  <c:v>3.36932877955678E6</c:v>
                </c:pt>
                <c:pt idx="461">
                  <c:v>3.21871217485934E6</c:v>
                </c:pt>
                <c:pt idx="462">
                  <c:v>3.06631647886879E6</c:v>
                </c:pt>
                <c:pt idx="463">
                  <c:v>2.91212563620043E6</c:v>
                </c:pt>
                <c:pt idx="464">
                  <c:v>2.75612345751301E6</c:v>
                </c:pt>
                <c:pt idx="465">
                  <c:v>2.59829361842257E6</c:v>
                </c:pt>
                <c:pt idx="466">
                  <c:v>2.43861965840772E6</c:v>
                </c:pt>
                <c:pt idx="467">
                  <c:v>2.277084979706E6</c:v>
                </c:pt>
                <c:pt idx="468">
                  <c:v>2.11367284620148E6</c:v>
                </c:pt>
                <c:pt idx="469">
                  <c:v>1.94836638230342E6</c:v>
                </c:pt>
                <c:pt idx="470">
                  <c:v>1.78114857181591E6</c:v>
                </c:pt>
                <c:pt idx="471">
                  <c:v>1.61200225679853E6</c:v>
                </c:pt>
                <c:pt idx="472">
                  <c:v>1.44091013641775E6</c:v>
                </c:pt>
                <c:pt idx="473">
                  <c:v>1.26785476578927E6</c:v>
                </c:pt>
                <c:pt idx="474">
                  <c:v>1.09281855481098E6</c:v>
                </c:pt>
                <c:pt idx="475">
                  <c:v>915783.7669865778</c:v>
                </c:pt>
                <c:pt idx="476">
                  <c:v>736732.5182398101</c:v>
                </c:pt>
                <c:pt idx="477">
                  <c:v>555646.7757191671</c:v>
                </c:pt>
                <c:pt idx="478">
                  <c:v>372508.3565930023</c:v>
                </c:pt>
                <c:pt idx="479">
                  <c:v>187298.926835019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066648"/>
        <c:axId val="-2145063656"/>
      </c:scatterChart>
      <c:scatterChart>
        <c:scatterStyle val="lineMarker"/>
        <c:varyColors val="0"/>
        <c:ser>
          <c:idx val="1"/>
          <c:order val="1"/>
          <c:tx>
            <c:v>Payment (right)</c:v>
          </c:tx>
          <c:spPr>
            <a:ln w="12700">
              <a:solidFill>
                <a:schemeClr val="accent2"/>
              </a:solidFill>
            </a:ln>
          </c:spPr>
          <c:marker>
            <c:symbol val="none"/>
          </c:marker>
          <c:yVal>
            <c:numRef>
              <c:f>Sheet2!$K$21:$K$500</c:f>
              <c:numCache>
                <c:formatCode>_-* #.##0\ _k_r_._-;\-* #.##0\ _k_r_._-;_-* "-"\ _k_r_._-;_-@_-</c:formatCode>
                <c:ptCount val="480"/>
                <c:pt idx="0">
                  <c:v>39517.68417957131</c:v>
                </c:pt>
                <c:pt idx="1">
                  <c:v>39646.41641511282</c:v>
                </c:pt>
                <c:pt idx="2">
                  <c:v>39775.57008649507</c:v>
                </c:pt>
                <c:pt idx="3">
                  <c:v>39905.14657338935</c:v>
                </c:pt>
                <c:pt idx="4">
                  <c:v>40035.14725998361</c:v>
                </c:pt>
                <c:pt idx="5">
                  <c:v>40165.57353499727</c:v>
                </c:pt>
                <c:pt idx="6">
                  <c:v>40296.4267916961</c:v>
                </c:pt>
                <c:pt idx="7">
                  <c:v>40427.70842790702</c:v>
                </c:pt>
                <c:pt idx="8">
                  <c:v>40559.41984603307</c:v>
                </c:pt>
                <c:pt idx="9">
                  <c:v>40691.56245306841</c:v>
                </c:pt>
                <c:pt idx="10">
                  <c:v>40824.13766061331</c:v>
                </c:pt>
                <c:pt idx="11">
                  <c:v>40957.14688488931</c:v>
                </c:pt>
                <c:pt idx="12">
                  <c:v>41090.59154675421</c:v>
                </c:pt>
                <c:pt idx="13">
                  <c:v>41224.47307171737</c:v>
                </c:pt>
                <c:pt idx="14">
                  <c:v>41358.79288995492</c:v>
                </c:pt>
                <c:pt idx="15">
                  <c:v>41493.55243632495</c:v>
                </c:pt>
                <c:pt idx="16">
                  <c:v>41628.75315038298</c:v>
                </c:pt>
                <c:pt idx="17">
                  <c:v>41764.3964763972</c:v>
                </c:pt>
                <c:pt idx="18">
                  <c:v>41900.48386336397</c:v>
                </c:pt>
                <c:pt idx="19">
                  <c:v>42037.01676502333</c:v>
                </c:pt>
                <c:pt idx="20">
                  <c:v>42173.99663987441</c:v>
                </c:pt>
                <c:pt idx="21">
                  <c:v>42311.42495119116</c:v>
                </c:pt>
                <c:pt idx="22">
                  <c:v>42449.30316703787</c:v>
                </c:pt>
                <c:pt idx="23">
                  <c:v>42587.6327602849</c:v>
                </c:pt>
                <c:pt idx="24">
                  <c:v>42726.4152086244</c:v>
                </c:pt>
                <c:pt idx="25">
                  <c:v>42865.65199458609</c:v>
                </c:pt>
                <c:pt idx="26">
                  <c:v>43005.34460555312</c:v>
                </c:pt>
                <c:pt idx="27">
                  <c:v>43145.49453377796</c:v>
                </c:pt>
                <c:pt idx="28">
                  <c:v>43286.1032763983</c:v>
                </c:pt>
                <c:pt idx="29">
                  <c:v>43427.1723354531</c:v>
                </c:pt>
                <c:pt idx="30">
                  <c:v>43568.70321789854</c:v>
                </c:pt>
                <c:pt idx="31">
                  <c:v>43710.69743562427</c:v>
                </c:pt>
                <c:pt idx="32">
                  <c:v>43853.1565054694</c:v>
                </c:pt>
                <c:pt idx="33">
                  <c:v>43996.08194923883</c:v>
                </c:pt>
                <c:pt idx="34">
                  <c:v>44139.47529371941</c:v>
                </c:pt>
                <c:pt idx="35">
                  <c:v>44283.33807069631</c:v>
                </c:pt>
                <c:pt idx="36">
                  <c:v>44427.67181696939</c:v>
                </c:pt>
                <c:pt idx="37">
                  <c:v>44572.47807436955</c:v>
                </c:pt>
                <c:pt idx="38">
                  <c:v>44717.75838977527</c:v>
                </c:pt>
                <c:pt idx="39">
                  <c:v>44863.5143151291</c:v>
                </c:pt>
                <c:pt idx="40">
                  <c:v>45009.74740745426</c:v>
                </c:pt>
                <c:pt idx="41">
                  <c:v>45156.45922887124</c:v>
                </c:pt>
                <c:pt idx="42">
                  <c:v>45303.6513466145</c:v>
                </c:pt>
                <c:pt idx="43">
                  <c:v>45451.32533304925</c:v>
                </c:pt>
                <c:pt idx="44">
                  <c:v>45599.48276568819</c:v>
                </c:pt>
                <c:pt idx="45">
                  <c:v>45748.12522720839</c:v>
                </c:pt>
                <c:pt idx="46">
                  <c:v>45897.2543054682</c:v>
                </c:pt>
                <c:pt idx="47">
                  <c:v>46046.87159352417</c:v>
                </c:pt>
                <c:pt idx="48">
                  <c:v>46196.97868964818</c:v>
                </c:pt>
                <c:pt idx="49">
                  <c:v>46347.57719734435</c:v>
                </c:pt>
                <c:pt idx="50">
                  <c:v>46498.6687253663</c:v>
                </c:pt>
                <c:pt idx="51">
                  <c:v>46650.25488773429</c:v>
                </c:pt>
                <c:pt idx="52">
                  <c:v>46802.33730375246</c:v>
                </c:pt>
                <c:pt idx="53">
                  <c:v>46954.91759802612</c:v>
                </c:pt>
                <c:pt idx="54">
                  <c:v>47107.99740047913</c:v>
                </c:pt>
                <c:pt idx="55">
                  <c:v>47261.57834637127</c:v>
                </c:pt>
                <c:pt idx="56">
                  <c:v>47415.66207631577</c:v>
                </c:pt>
                <c:pt idx="57">
                  <c:v>47570.25023629677</c:v>
                </c:pt>
                <c:pt idx="58">
                  <c:v>47725.34447768697</c:v>
                </c:pt>
                <c:pt idx="59">
                  <c:v>47880.9464572652</c:v>
                </c:pt>
                <c:pt idx="60">
                  <c:v>48037.05783723414</c:v>
                </c:pt>
                <c:pt idx="61">
                  <c:v>48193.68028523815</c:v>
                </c:pt>
                <c:pt idx="62">
                  <c:v>48350.815474381</c:v>
                </c:pt>
                <c:pt idx="63">
                  <c:v>48508.46508324371</c:v>
                </c:pt>
                <c:pt idx="64">
                  <c:v>48666.63079590259</c:v>
                </c:pt>
                <c:pt idx="65">
                  <c:v>48825.31430194718</c:v>
                </c:pt>
                <c:pt idx="66">
                  <c:v>48984.5172964983</c:v>
                </c:pt>
                <c:pt idx="67">
                  <c:v>49144.24148022614</c:v>
                </c:pt>
                <c:pt idx="68">
                  <c:v>49304.48855936842</c:v>
                </c:pt>
                <c:pt idx="69">
                  <c:v>49465.26024574866</c:v>
                </c:pt>
                <c:pt idx="70">
                  <c:v>49626.55825679447</c:v>
                </c:pt>
                <c:pt idx="71">
                  <c:v>49788.38431555582</c:v>
                </c:pt>
                <c:pt idx="72">
                  <c:v>49950.74015072354</c:v>
                </c:pt>
                <c:pt idx="73">
                  <c:v>50113.62749664771</c:v>
                </c:pt>
                <c:pt idx="74">
                  <c:v>50277.04809335625</c:v>
                </c:pt>
                <c:pt idx="75">
                  <c:v>50441.00368657347</c:v>
                </c:pt>
                <c:pt idx="76">
                  <c:v>50605.49602773871</c:v>
                </c:pt>
                <c:pt idx="77">
                  <c:v>50770.5268740251</c:v>
                </c:pt>
                <c:pt idx="78">
                  <c:v>50936.09798835828</c:v>
                </c:pt>
                <c:pt idx="79">
                  <c:v>51102.21113943522</c:v>
                </c:pt>
                <c:pt idx="80">
                  <c:v>51268.86810174318</c:v>
                </c:pt>
                <c:pt idx="81">
                  <c:v>51436.07065557865</c:v>
                </c:pt>
                <c:pt idx="82">
                  <c:v>51603.82058706629</c:v>
                </c:pt>
                <c:pt idx="83">
                  <c:v>51772.1196881781</c:v>
                </c:pt>
                <c:pt idx="84">
                  <c:v>51940.96975675251</c:v>
                </c:pt>
                <c:pt idx="85">
                  <c:v>52110.37259651366</c:v>
                </c:pt>
                <c:pt idx="86">
                  <c:v>52280.33001709054</c:v>
                </c:pt>
                <c:pt idx="87">
                  <c:v>52450.84383403648</c:v>
                </c:pt>
                <c:pt idx="88">
                  <c:v>52621.91586884832</c:v>
                </c:pt>
                <c:pt idx="89">
                  <c:v>52793.54794898617</c:v>
                </c:pt>
                <c:pt idx="90">
                  <c:v>52965.74190789265</c:v>
                </c:pt>
                <c:pt idx="91">
                  <c:v>53138.49958501267</c:v>
                </c:pt>
                <c:pt idx="92">
                  <c:v>53311.82282581295</c:v>
                </c:pt>
                <c:pt idx="93">
                  <c:v>53485.71348180182</c:v>
                </c:pt>
                <c:pt idx="94">
                  <c:v>53660.17341054894</c:v>
                </c:pt>
                <c:pt idx="95">
                  <c:v>53835.20447570521</c:v>
                </c:pt>
                <c:pt idx="96">
                  <c:v>54010.80854702261</c:v>
                </c:pt>
                <c:pt idx="97">
                  <c:v>54186.98750037421</c:v>
                </c:pt>
                <c:pt idx="98">
                  <c:v>54363.74321777415</c:v>
                </c:pt>
                <c:pt idx="99">
                  <c:v>54541.07758739791</c:v>
                </c:pt>
                <c:pt idx="100">
                  <c:v>54718.99250360225</c:v>
                </c:pt>
                <c:pt idx="101">
                  <c:v>54897.48986694561</c:v>
                </c:pt>
                <c:pt idx="102">
                  <c:v>55076.57158420835</c:v>
                </c:pt>
                <c:pt idx="103">
                  <c:v>55256.23956841318</c:v>
                </c:pt>
                <c:pt idx="104">
                  <c:v>55436.49573884548</c:v>
                </c:pt>
                <c:pt idx="105">
                  <c:v>55617.34202107391</c:v>
                </c:pt>
                <c:pt idx="106">
                  <c:v>55798.78034697093</c:v>
                </c:pt>
                <c:pt idx="107">
                  <c:v>55980.81265473345</c:v>
                </c:pt>
                <c:pt idx="108">
                  <c:v>56163.44088890356</c:v>
                </c:pt>
                <c:pt idx="109">
                  <c:v>56346.66700038921</c:v>
                </c:pt>
                <c:pt idx="110">
                  <c:v>56530.49294648517</c:v>
                </c:pt>
                <c:pt idx="111">
                  <c:v>56714.92069089386</c:v>
                </c:pt>
                <c:pt idx="112">
                  <c:v>56899.95220374637</c:v>
                </c:pt>
                <c:pt idx="113">
                  <c:v>57085.58946162346</c:v>
                </c:pt>
                <c:pt idx="114">
                  <c:v>57271.83444757672</c:v>
                </c:pt>
                <c:pt idx="115">
                  <c:v>57458.68915114974</c:v>
                </c:pt>
                <c:pt idx="116">
                  <c:v>57646.15556839931</c:v>
                </c:pt>
                <c:pt idx="117">
                  <c:v>57834.23570191689</c:v>
                </c:pt>
                <c:pt idx="118">
                  <c:v>58022.9315608498</c:v>
                </c:pt>
                <c:pt idx="119">
                  <c:v>58212.24516092284</c:v>
                </c:pt>
                <c:pt idx="120">
                  <c:v>58402.17852445974</c:v>
                </c:pt>
                <c:pt idx="121">
                  <c:v>58592.73368040481</c:v>
                </c:pt>
                <c:pt idx="122">
                  <c:v>58783.9126643446</c:v>
                </c:pt>
                <c:pt idx="123">
                  <c:v>58975.71751852964</c:v>
                </c:pt>
                <c:pt idx="124">
                  <c:v>59168.15029189625</c:v>
                </c:pt>
                <c:pt idx="125">
                  <c:v>59361.21304008844</c:v>
                </c:pt>
                <c:pt idx="126">
                  <c:v>59554.90782547983</c:v>
                </c:pt>
                <c:pt idx="127">
                  <c:v>59749.23671719577</c:v>
                </c:pt>
                <c:pt idx="128">
                  <c:v>59944.20179113533</c:v>
                </c:pt>
                <c:pt idx="129">
                  <c:v>60139.8051299936</c:v>
                </c:pt>
                <c:pt idx="130">
                  <c:v>60336.04882328382</c:v>
                </c:pt>
                <c:pt idx="131">
                  <c:v>60532.93496735978</c:v>
                </c:pt>
                <c:pt idx="132">
                  <c:v>60730.46566543815</c:v>
                </c:pt>
                <c:pt idx="133">
                  <c:v>60928.64302762105</c:v>
                </c:pt>
                <c:pt idx="134">
                  <c:v>61127.46917091846</c:v>
                </c:pt>
                <c:pt idx="135">
                  <c:v>61326.9462192709</c:v>
                </c:pt>
                <c:pt idx="136">
                  <c:v>61527.07630357217</c:v>
                </c:pt>
                <c:pt idx="137">
                  <c:v>61727.86156169204</c:v>
                </c:pt>
                <c:pt idx="138">
                  <c:v>61929.30413849908</c:v>
                </c:pt>
                <c:pt idx="139">
                  <c:v>62131.40618588367</c:v>
                </c:pt>
                <c:pt idx="140">
                  <c:v>62334.16986278083</c:v>
                </c:pt>
                <c:pt idx="141">
                  <c:v>62537.59733519343</c:v>
                </c:pt>
                <c:pt idx="142">
                  <c:v>62741.69077621526</c:v>
                </c:pt>
                <c:pt idx="143">
                  <c:v>62946.45236605425</c:v>
                </c:pt>
                <c:pt idx="144">
                  <c:v>63151.88429205575</c:v>
                </c:pt>
                <c:pt idx="145">
                  <c:v>63357.98874872597</c:v>
                </c:pt>
                <c:pt idx="146">
                  <c:v>63564.76793775525</c:v>
                </c:pt>
                <c:pt idx="147">
                  <c:v>63772.22406804179</c:v>
                </c:pt>
                <c:pt idx="148">
                  <c:v>63980.3593557151</c:v>
                </c:pt>
                <c:pt idx="149">
                  <c:v>64189.17602415975</c:v>
                </c:pt>
                <c:pt idx="150">
                  <c:v>64398.67630403909</c:v>
                </c:pt>
                <c:pt idx="151">
                  <c:v>64608.86243331903</c:v>
                </c:pt>
                <c:pt idx="152">
                  <c:v>64819.73665729207</c:v>
                </c:pt>
                <c:pt idx="153">
                  <c:v>65031.30122860119</c:v>
                </c:pt>
                <c:pt idx="154">
                  <c:v>65243.55840726388</c:v>
                </c:pt>
                <c:pt idx="155">
                  <c:v>65456.51046069643</c:v>
                </c:pt>
                <c:pt idx="156">
                  <c:v>65670.15966373798</c:v>
                </c:pt>
                <c:pt idx="157">
                  <c:v>65884.508298675</c:v>
                </c:pt>
                <c:pt idx="158">
                  <c:v>66099.55865526546</c:v>
                </c:pt>
                <c:pt idx="159">
                  <c:v>66315.31303076346</c:v>
                </c:pt>
                <c:pt idx="160">
                  <c:v>66531.7737299437</c:v>
                </c:pt>
                <c:pt idx="161">
                  <c:v>66748.94306512615</c:v>
                </c:pt>
                <c:pt idx="162">
                  <c:v>66966.82335620066</c:v>
                </c:pt>
                <c:pt idx="163">
                  <c:v>67185.41693065182</c:v>
                </c:pt>
                <c:pt idx="164">
                  <c:v>67404.72612358376</c:v>
                </c:pt>
                <c:pt idx="165">
                  <c:v>67624.75327774524</c:v>
                </c:pt>
                <c:pt idx="166">
                  <c:v>67845.50074355445</c:v>
                </c:pt>
                <c:pt idx="167">
                  <c:v>68066.97087912429</c:v>
                </c:pt>
                <c:pt idx="168">
                  <c:v>68289.16605028751</c:v>
                </c:pt>
                <c:pt idx="169">
                  <c:v>68512.08863062202</c:v>
                </c:pt>
                <c:pt idx="170">
                  <c:v>68735.7410014761</c:v>
                </c:pt>
                <c:pt idx="171">
                  <c:v>68960.12555199403</c:v>
                </c:pt>
                <c:pt idx="172">
                  <c:v>69185.2446791415</c:v>
                </c:pt>
                <c:pt idx="173">
                  <c:v>69411.1007877312</c:v>
                </c:pt>
                <c:pt idx="174">
                  <c:v>69637.69629044871</c:v>
                </c:pt>
                <c:pt idx="175">
                  <c:v>69865.03360787792</c:v>
                </c:pt>
                <c:pt idx="176">
                  <c:v>70093.11516852716</c:v>
                </c:pt>
                <c:pt idx="177">
                  <c:v>70321.9434088551</c:v>
                </c:pt>
                <c:pt idx="178">
                  <c:v>70551.52077329667</c:v>
                </c:pt>
                <c:pt idx="179">
                  <c:v>70781.8497142893</c:v>
                </c:pt>
                <c:pt idx="180">
                  <c:v>71012.93269229907</c:v>
                </c:pt>
                <c:pt idx="181">
                  <c:v>71244.77217584693</c:v>
                </c:pt>
                <c:pt idx="182">
                  <c:v>71477.37064153516</c:v>
                </c:pt>
                <c:pt idx="183">
                  <c:v>71710.73057407381</c:v>
                </c:pt>
                <c:pt idx="184">
                  <c:v>71944.85446630716</c:v>
                </c:pt>
                <c:pt idx="185">
                  <c:v>72179.74481924051</c:v>
                </c:pt>
                <c:pt idx="186">
                  <c:v>72415.40414206669</c:v>
                </c:pt>
                <c:pt idx="187">
                  <c:v>72651.83495219305</c:v>
                </c:pt>
                <c:pt idx="188">
                  <c:v>72889.03977526826</c:v>
                </c:pt>
                <c:pt idx="189">
                  <c:v>73127.0211452093</c:v>
                </c:pt>
                <c:pt idx="190">
                  <c:v>73365.78160422856</c:v>
                </c:pt>
                <c:pt idx="191">
                  <c:v>73605.3237028609</c:v>
                </c:pt>
                <c:pt idx="192">
                  <c:v>73845.64999999105</c:v>
                </c:pt>
                <c:pt idx="193">
                  <c:v>74086.76306288084</c:v>
                </c:pt>
                <c:pt idx="194">
                  <c:v>74328.66546719662</c:v>
                </c:pt>
                <c:pt idx="195">
                  <c:v>74571.3597970368</c:v>
                </c:pt>
                <c:pt idx="196">
                  <c:v>74814.84864495951</c:v>
                </c:pt>
                <c:pt idx="197">
                  <c:v>75059.13461201018</c:v>
                </c:pt>
                <c:pt idx="198">
                  <c:v>75304.22030774942</c:v>
                </c:pt>
                <c:pt idx="199">
                  <c:v>75550.10835028083</c:v>
                </c:pt>
                <c:pt idx="200">
                  <c:v>75796.80136627904</c:v>
                </c:pt>
                <c:pt idx="201">
                  <c:v>76044.30199101774</c:v>
                </c:pt>
                <c:pt idx="202">
                  <c:v>76292.61286839776</c:v>
                </c:pt>
                <c:pt idx="203">
                  <c:v>76541.7366509754</c:v>
                </c:pt>
                <c:pt idx="204">
                  <c:v>76791.67599999075</c:v>
                </c:pt>
                <c:pt idx="205">
                  <c:v>77042.43358539611</c:v>
                </c:pt>
                <c:pt idx="206">
                  <c:v>77294.01208588452</c:v>
                </c:pt>
                <c:pt idx="207">
                  <c:v>77546.4141889183</c:v>
                </c:pt>
                <c:pt idx="208">
                  <c:v>77799.64259075791</c:v>
                </c:pt>
                <c:pt idx="209">
                  <c:v>78053.6999964906</c:v>
                </c:pt>
                <c:pt idx="210">
                  <c:v>78308.58912005941</c:v>
                </c:pt>
                <c:pt idx="211">
                  <c:v>78564.3126842921</c:v>
                </c:pt>
                <c:pt idx="212">
                  <c:v>78820.87342093024</c:v>
                </c:pt>
                <c:pt idx="213">
                  <c:v>79078.2740706585</c:v>
                </c:pt>
                <c:pt idx="214">
                  <c:v>79336.5173831337</c:v>
                </c:pt>
                <c:pt idx="215">
                  <c:v>79595.60611701445</c:v>
                </c:pt>
                <c:pt idx="216">
                  <c:v>79855.54303999044</c:v>
                </c:pt>
                <c:pt idx="217">
                  <c:v>80116.33092881202</c:v>
                </c:pt>
                <c:pt idx="218">
                  <c:v>80377.97256931997</c:v>
                </c:pt>
                <c:pt idx="219">
                  <c:v>80640.47075647508</c:v>
                </c:pt>
                <c:pt idx="220">
                  <c:v>80903.8282943883</c:v>
                </c:pt>
                <c:pt idx="221">
                  <c:v>81168.04799635029</c:v>
                </c:pt>
                <c:pt idx="222">
                  <c:v>81433.13268486183</c:v>
                </c:pt>
                <c:pt idx="223">
                  <c:v>81699.0851916638</c:v>
                </c:pt>
                <c:pt idx="224">
                  <c:v>81965.90835776749</c:v>
                </c:pt>
                <c:pt idx="225">
                  <c:v>82233.60503348484</c:v>
                </c:pt>
                <c:pt idx="226">
                  <c:v>82502.17807845905</c:v>
                </c:pt>
                <c:pt idx="227">
                  <c:v>82771.630361695</c:v>
                </c:pt>
                <c:pt idx="228">
                  <c:v>83041.96476159003</c:v>
                </c:pt>
                <c:pt idx="229">
                  <c:v>83313.18416596448</c:v>
                </c:pt>
                <c:pt idx="230">
                  <c:v>83585.29147209274</c:v>
                </c:pt>
                <c:pt idx="231">
                  <c:v>83858.28958673408</c:v>
                </c:pt>
                <c:pt idx="232">
                  <c:v>84132.1814261638</c:v>
                </c:pt>
                <c:pt idx="233">
                  <c:v>84406.96991620426</c:v>
                </c:pt>
                <c:pt idx="234">
                  <c:v>84682.6579922563</c:v>
                </c:pt>
                <c:pt idx="235">
                  <c:v>84959.24859933036</c:v>
                </c:pt>
                <c:pt idx="236">
                  <c:v>85236.74469207818</c:v>
                </c:pt>
                <c:pt idx="237">
                  <c:v>85515.14923482424</c:v>
                </c:pt>
                <c:pt idx="238">
                  <c:v>85794.46520159744</c:v>
                </c:pt>
                <c:pt idx="239">
                  <c:v>86074.69557616286</c:v>
                </c:pt>
                <c:pt idx="240">
                  <c:v>86355.84335205366</c:v>
                </c:pt>
                <c:pt idx="241">
                  <c:v>86637.9115326031</c:v>
                </c:pt>
                <c:pt idx="242">
                  <c:v>86920.90313097648</c:v>
                </c:pt>
                <c:pt idx="243">
                  <c:v>87204.82117020349</c:v>
                </c:pt>
                <c:pt idx="244">
                  <c:v>87489.66868321042</c:v>
                </c:pt>
                <c:pt idx="245">
                  <c:v>87775.44871285251</c:v>
                </c:pt>
                <c:pt idx="246">
                  <c:v>88062.1643119466</c:v>
                </c:pt>
                <c:pt idx="247">
                  <c:v>88349.81854330363</c:v>
                </c:pt>
                <c:pt idx="248">
                  <c:v>88638.41447976137</c:v>
                </c:pt>
                <c:pt idx="249">
                  <c:v>88927.95520421729</c:v>
                </c:pt>
                <c:pt idx="250">
                  <c:v>89218.44380966142</c:v>
                </c:pt>
                <c:pt idx="251">
                  <c:v>89509.88339920944</c:v>
                </c:pt>
                <c:pt idx="252">
                  <c:v>89802.27708613588</c:v>
                </c:pt>
                <c:pt idx="253">
                  <c:v>90095.6279939073</c:v>
                </c:pt>
                <c:pt idx="254">
                  <c:v>90389.93925621561</c:v>
                </c:pt>
                <c:pt idx="255">
                  <c:v>90685.21401701171</c:v>
                </c:pt>
                <c:pt idx="256">
                  <c:v>90981.45543053887</c:v>
                </c:pt>
                <c:pt idx="257">
                  <c:v>91278.66666136666</c:v>
                </c:pt>
                <c:pt idx="258">
                  <c:v>91576.85088442452</c:v>
                </c:pt>
                <c:pt idx="259">
                  <c:v>91876.01128503583</c:v>
                </c:pt>
                <c:pt idx="260">
                  <c:v>92176.1510589519</c:v>
                </c:pt>
                <c:pt idx="261">
                  <c:v>92477.273412386</c:v>
                </c:pt>
                <c:pt idx="262">
                  <c:v>92779.38156204788</c:v>
                </c:pt>
                <c:pt idx="263">
                  <c:v>93082.47873517782</c:v>
                </c:pt>
                <c:pt idx="264">
                  <c:v>93386.56816958134</c:v>
                </c:pt>
                <c:pt idx="265">
                  <c:v>93691.65311366359</c:v>
                </c:pt>
                <c:pt idx="266">
                  <c:v>93997.73682646423</c:v>
                </c:pt>
                <c:pt idx="267">
                  <c:v>94304.82257769218</c:v>
                </c:pt>
                <c:pt idx="268">
                  <c:v>94612.91364776042</c:v>
                </c:pt>
                <c:pt idx="269">
                  <c:v>94922.01332782133</c:v>
                </c:pt>
                <c:pt idx="270">
                  <c:v>95232.12491980148</c:v>
                </c:pt>
                <c:pt idx="271">
                  <c:v>95543.25173643726</c:v>
                </c:pt>
                <c:pt idx="272">
                  <c:v>95855.39710130992</c:v>
                </c:pt>
                <c:pt idx="273">
                  <c:v>96168.56434888143</c:v>
                </c:pt>
                <c:pt idx="274">
                  <c:v>96482.75682452977</c:v>
                </c:pt>
                <c:pt idx="275">
                  <c:v>96797.97788458493</c:v>
                </c:pt>
                <c:pt idx="276">
                  <c:v>97114.23089636458</c:v>
                </c:pt>
                <c:pt idx="277">
                  <c:v>97431.51923821012</c:v>
                </c:pt>
                <c:pt idx="278">
                  <c:v>97749.8462995228</c:v>
                </c:pt>
                <c:pt idx="279">
                  <c:v>98069.21548079984</c:v>
                </c:pt>
                <c:pt idx="280">
                  <c:v>98389.63019367083</c:v>
                </c:pt>
                <c:pt idx="281">
                  <c:v>98711.09386093418</c:v>
                </c:pt>
                <c:pt idx="282">
                  <c:v>99033.60991659354</c:v>
                </c:pt>
                <c:pt idx="283">
                  <c:v>99357.18180589475</c:v>
                </c:pt>
                <c:pt idx="284">
                  <c:v>99681.81298536234</c:v>
                </c:pt>
                <c:pt idx="285">
                  <c:v>100007.5069228367</c:v>
                </c:pt>
                <c:pt idx="286">
                  <c:v>100334.267097511</c:v>
                </c:pt>
                <c:pt idx="287">
                  <c:v>100662.0969999684</c:v>
                </c:pt>
                <c:pt idx="288">
                  <c:v>100991.0001322192</c:v>
                </c:pt>
                <c:pt idx="289">
                  <c:v>101320.9800077386</c:v>
                </c:pt>
                <c:pt idx="290">
                  <c:v>101652.0401515038</c:v>
                </c:pt>
                <c:pt idx="291">
                  <c:v>101984.1841000319</c:v>
                </c:pt>
                <c:pt idx="292">
                  <c:v>102317.4154014177</c:v>
                </c:pt>
                <c:pt idx="293">
                  <c:v>102651.7376153716</c:v>
                </c:pt>
                <c:pt idx="294">
                  <c:v>102987.1543132573</c:v>
                </c:pt>
                <c:pt idx="295">
                  <c:v>103323.6690781306</c:v>
                </c:pt>
                <c:pt idx="296">
                  <c:v>103661.2855047769</c:v>
                </c:pt>
                <c:pt idx="297">
                  <c:v>104000.0071997502</c:v>
                </c:pt>
                <c:pt idx="298">
                  <c:v>104339.8377814115</c:v>
                </c:pt>
                <c:pt idx="299">
                  <c:v>104680.7808799671</c:v>
                </c:pt>
                <c:pt idx="300">
                  <c:v>105022.840137508</c:v>
                </c:pt>
                <c:pt idx="301">
                  <c:v>105366.0192080482</c:v>
                </c:pt>
                <c:pt idx="302">
                  <c:v>105710.321757564</c:v>
                </c:pt>
                <c:pt idx="303">
                  <c:v>106055.7514640332</c:v>
                </c:pt>
                <c:pt idx="304">
                  <c:v>106402.3120174745</c:v>
                </c:pt>
                <c:pt idx="305">
                  <c:v>106750.0071199865</c:v>
                </c:pt>
                <c:pt idx="306">
                  <c:v>107098.8404857877</c:v>
                </c:pt>
                <c:pt idx="307">
                  <c:v>107448.8158412559</c:v>
                </c:pt>
                <c:pt idx="308">
                  <c:v>107799.936924968</c:v>
                </c:pt>
                <c:pt idx="309">
                  <c:v>108152.2074877403</c:v>
                </c:pt>
                <c:pt idx="310">
                  <c:v>108505.631292668</c:v>
                </c:pt>
                <c:pt idx="311">
                  <c:v>108860.2121151659</c:v>
                </c:pt>
                <c:pt idx="312">
                  <c:v>109215.9537430084</c:v>
                </c:pt>
                <c:pt idx="313">
                  <c:v>109572.8599763701</c:v>
                </c:pt>
                <c:pt idx="314">
                  <c:v>109930.9346278665</c:v>
                </c:pt>
                <c:pt idx="315">
                  <c:v>110290.1815225946</c:v>
                </c:pt>
                <c:pt idx="316">
                  <c:v>110650.6044981735</c:v>
                </c:pt>
                <c:pt idx="317">
                  <c:v>111012.207404786</c:v>
                </c:pt>
                <c:pt idx="318">
                  <c:v>111374.9941052192</c:v>
                </c:pt>
                <c:pt idx="319">
                  <c:v>111738.9684749061</c:v>
                </c:pt>
                <c:pt idx="320">
                  <c:v>112104.1344019667</c:v>
                </c:pt>
                <c:pt idx="321">
                  <c:v>112470.4957872498</c:v>
                </c:pt>
                <c:pt idx="322">
                  <c:v>112838.0565443747</c:v>
                </c:pt>
                <c:pt idx="323">
                  <c:v>113206.8205997725</c:v>
                </c:pt>
                <c:pt idx="324">
                  <c:v>113576.7918927287</c:v>
                </c:pt>
                <c:pt idx="325">
                  <c:v>113947.9743754249</c:v>
                </c:pt>
                <c:pt idx="326">
                  <c:v>114320.3720129812</c:v>
                </c:pt>
                <c:pt idx="327">
                  <c:v>114693.9887834983</c:v>
                </c:pt>
                <c:pt idx="328">
                  <c:v>115068.8286781004</c:v>
                </c:pt>
                <c:pt idx="329">
                  <c:v>115444.8957009774</c:v>
                </c:pt>
                <c:pt idx="330">
                  <c:v>115822.1938694279</c:v>
                </c:pt>
                <c:pt idx="331">
                  <c:v>116200.7272139023</c:v>
                </c:pt>
                <c:pt idx="332">
                  <c:v>116580.4997780454</c:v>
                </c:pt>
                <c:pt idx="333">
                  <c:v>116961.5156187399</c:v>
                </c:pt>
                <c:pt idx="334">
                  <c:v>117343.7788061497</c:v>
                </c:pt>
                <c:pt idx="335">
                  <c:v>117727.2934237634</c:v>
                </c:pt>
                <c:pt idx="336">
                  <c:v>118112.0635684378</c:v>
                </c:pt>
                <c:pt idx="337">
                  <c:v>118498.093350442</c:v>
                </c:pt>
                <c:pt idx="338">
                  <c:v>118885.3868935005</c:v>
                </c:pt>
                <c:pt idx="339">
                  <c:v>119273.9483348382</c:v>
                </c:pt>
                <c:pt idx="340">
                  <c:v>119663.7818252244</c:v>
                </c:pt>
                <c:pt idx="341">
                  <c:v>120054.8915290165</c:v>
                </c:pt>
                <c:pt idx="342">
                  <c:v>120447.2816242051</c:v>
                </c:pt>
                <c:pt idx="343">
                  <c:v>120840.9563024584</c:v>
                </c:pt>
                <c:pt idx="344">
                  <c:v>121235.9197691672</c:v>
                </c:pt>
                <c:pt idx="345">
                  <c:v>121632.1762434895</c:v>
                </c:pt>
                <c:pt idx="346">
                  <c:v>122029.7299583957</c:v>
                </c:pt>
                <c:pt idx="347">
                  <c:v>122428.5851607139</c:v>
                </c:pt>
                <c:pt idx="348">
                  <c:v>122828.7461111754</c:v>
                </c:pt>
                <c:pt idx="349">
                  <c:v>123230.2170844596</c:v>
                </c:pt>
                <c:pt idx="350">
                  <c:v>123633.0023692405</c:v>
                </c:pt>
                <c:pt idx="351">
                  <c:v>124037.1062682318</c:v>
                </c:pt>
                <c:pt idx="352">
                  <c:v>124442.5330982334</c:v>
                </c:pt>
                <c:pt idx="353">
                  <c:v>124849.2871901771</c:v>
                </c:pt>
                <c:pt idx="354">
                  <c:v>125257.3728891733</c:v>
                </c:pt>
                <c:pt idx="355">
                  <c:v>125666.7945545567</c:v>
                </c:pt>
                <c:pt idx="356">
                  <c:v>126077.5565599338</c:v>
                </c:pt>
                <c:pt idx="357">
                  <c:v>126489.663293229</c:v>
                </c:pt>
                <c:pt idx="358">
                  <c:v>126903.1191567314</c:v>
                </c:pt>
                <c:pt idx="359">
                  <c:v>127317.9285671424</c:v>
                </c:pt>
                <c:pt idx="360">
                  <c:v>127734.0959556223</c:v>
                </c:pt>
                <c:pt idx="361">
                  <c:v>128151.6257678379</c:v>
                </c:pt>
                <c:pt idx="362">
                  <c:v>128570.52246401</c:v>
                </c:pt>
                <c:pt idx="363">
                  <c:v>128990.790518961</c:v>
                </c:pt>
                <c:pt idx="364">
                  <c:v>129412.4344221627</c:v>
                </c:pt>
                <c:pt idx="365">
                  <c:v>129835.4586777841</c:v>
                </c:pt>
                <c:pt idx="366">
                  <c:v>130259.8678047401</c:v>
                </c:pt>
                <c:pt idx="367">
                  <c:v>130685.6663367389</c:v>
                </c:pt>
                <c:pt idx="368">
                  <c:v>131112.8588223311</c:v>
                </c:pt>
                <c:pt idx="369">
                  <c:v>131541.4498249581</c:v>
                </c:pt>
                <c:pt idx="370">
                  <c:v>131971.4439230006</c:v>
                </c:pt>
                <c:pt idx="371">
                  <c:v>132402.845709828</c:v>
                </c:pt>
                <c:pt idx="372">
                  <c:v>132835.6597938471</c:v>
                </c:pt>
                <c:pt idx="373">
                  <c:v>133269.8907985513</c:v>
                </c:pt>
                <c:pt idx="374">
                  <c:v>133705.5433625703</c:v>
                </c:pt>
                <c:pt idx="375">
                  <c:v>134142.6221397193</c:v>
                </c:pt>
                <c:pt idx="376">
                  <c:v>134581.131799049</c:v>
                </c:pt>
                <c:pt idx="377">
                  <c:v>135021.0770248954</c:v>
                </c:pt>
                <c:pt idx="378">
                  <c:v>135462.4625169296</c:v>
                </c:pt>
                <c:pt idx="379">
                  <c:v>135905.2929902084</c:v>
                </c:pt>
                <c:pt idx="380">
                  <c:v>136349.5731752242</c:v>
                </c:pt>
                <c:pt idx="381">
                  <c:v>136795.3078179563</c:v>
                </c:pt>
                <c:pt idx="382">
                  <c:v>137242.5016799206</c:v>
                </c:pt>
                <c:pt idx="383">
                  <c:v>137691.1595382211</c:v>
                </c:pt>
                <c:pt idx="384">
                  <c:v>138141.286185601</c:v>
                </c:pt>
                <c:pt idx="385">
                  <c:v>138592.8864304933</c:v>
                </c:pt>
                <c:pt idx="386">
                  <c:v>139045.9650970731</c:v>
                </c:pt>
                <c:pt idx="387">
                  <c:v>139500.527025308</c:v>
                </c:pt>
                <c:pt idx="388">
                  <c:v>139956.5770710109</c:v>
                </c:pt>
                <c:pt idx="389">
                  <c:v>140414.1201058912</c:v>
                </c:pt>
                <c:pt idx="390">
                  <c:v>140873.1610176067</c:v>
                </c:pt>
                <c:pt idx="391">
                  <c:v>141333.7047098166</c:v>
                </c:pt>
                <c:pt idx="392">
                  <c:v>141795.7561022332</c:v>
                </c:pt>
                <c:pt idx="393">
                  <c:v>142259.3201306745</c:v>
                </c:pt>
                <c:pt idx="394">
                  <c:v>142724.4017471173</c:v>
                </c:pt>
                <c:pt idx="395">
                  <c:v>143191.0059197498</c:v>
                </c:pt>
                <c:pt idx="396">
                  <c:v>143659.1376330249</c:v>
                </c:pt>
                <c:pt idx="397">
                  <c:v>144128.801887713</c:v>
                </c:pt>
                <c:pt idx="398">
                  <c:v>144600.0037009559</c:v>
                </c:pt>
                <c:pt idx="399">
                  <c:v>145072.7481063202</c:v>
                </c:pt>
                <c:pt idx="400">
                  <c:v>145547.0401538512</c:v>
                </c:pt>
                <c:pt idx="401">
                  <c:v>146022.8849101267</c:v>
                </c:pt>
                <c:pt idx="402">
                  <c:v>146500.2874583109</c:v>
                </c:pt>
                <c:pt idx="403">
                  <c:v>146979.2528982092</c:v>
                </c:pt>
                <c:pt idx="404">
                  <c:v>147459.7863463224</c:v>
                </c:pt>
                <c:pt idx="405">
                  <c:v>147941.8929359013</c:v>
                </c:pt>
                <c:pt idx="406">
                  <c:v>148425.5778170018</c:v>
                </c:pt>
                <c:pt idx="407">
                  <c:v>148910.8461565397</c:v>
                </c:pt>
                <c:pt idx="408">
                  <c:v>149397.7031383456</c:v>
                </c:pt>
                <c:pt idx="409">
                  <c:v>149886.1539632212</c:v>
                </c:pt>
                <c:pt idx="410">
                  <c:v>150376.2038489938</c:v>
                </c:pt>
                <c:pt idx="411">
                  <c:v>150867.8580305728</c:v>
                </c:pt>
                <c:pt idx="412">
                  <c:v>151361.1217600051</c:v>
                </c:pt>
                <c:pt idx="413">
                  <c:v>151856.0003065315</c:v>
                </c:pt>
                <c:pt idx="414">
                  <c:v>152352.4989566431</c:v>
                </c:pt>
                <c:pt idx="415">
                  <c:v>152850.6230141373</c:v>
                </c:pt>
                <c:pt idx="416">
                  <c:v>153350.377800175</c:v>
                </c:pt>
                <c:pt idx="417">
                  <c:v>153851.7686533371</c:v>
                </c:pt>
                <c:pt idx="418">
                  <c:v>154354.8009296817</c:v>
                </c:pt>
                <c:pt idx="419">
                  <c:v>154859.480002801</c:v>
                </c:pt>
                <c:pt idx="420">
                  <c:v>155365.8112638791</c:v>
                </c:pt>
                <c:pt idx="421">
                  <c:v>155873.8001217499</c:v>
                </c:pt>
                <c:pt idx="422">
                  <c:v>156383.4520029533</c:v>
                </c:pt>
                <c:pt idx="423">
                  <c:v>156894.7723517954</c:v>
                </c:pt>
                <c:pt idx="424">
                  <c:v>157407.766630405</c:v>
                </c:pt>
                <c:pt idx="425">
                  <c:v>157922.4403187925</c:v>
                </c:pt>
                <c:pt idx="426">
                  <c:v>158438.7989149085</c:v>
                </c:pt>
                <c:pt idx="427">
                  <c:v>158956.8479347025</c:v>
                </c:pt>
                <c:pt idx="428">
                  <c:v>159476.5929121817</c:v>
                </c:pt>
                <c:pt idx="429">
                  <c:v>159998.0393994704</c:v>
                </c:pt>
                <c:pt idx="430">
                  <c:v>160521.1929668687</c:v>
                </c:pt>
                <c:pt idx="431">
                  <c:v>161046.0592029126</c:v>
                </c:pt>
                <c:pt idx="432">
                  <c:v>161572.643714434</c:v>
                </c:pt>
                <c:pt idx="433">
                  <c:v>162100.9521266196</c:v>
                </c:pt>
                <c:pt idx="434">
                  <c:v>162630.9900830713</c:v>
                </c:pt>
                <c:pt idx="435">
                  <c:v>163162.763245867</c:v>
                </c:pt>
                <c:pt idx="436">
                  <c:v>163696.2772956209</c:v>
                </c:pt>
                <c:pt idx="437">
                  <c:v>164231.537931544</c:v>
                </c:pt>
                <c:pt idx="438">
                  <c:v>164768.5508715044</c:v>
                </c:pt>
                <c:pt idx="439">
                  <c:v>165307.3218520903</c:v>
                </c:pt>
                <c:pt idx="440">
                  <c:v>165847.8566286687</c:v>
                </c:pt>
                <c:pt idx="441">
                  <c:v>166390.1609754488</c:v>
                </c:pt>
                <c:pt idx="442">
                  <c:v>166934.240685543</c:v>
                </c:pt>
                <c:pt idx="443">
                  <c:v>167480.1015710288</c:v>
                </c:pt>
                <c:pt idx="444">
                  <c:v>168027.7494630111</c:v>
                </c:pt>
                <c:pt idx="445">
                  <c:v>168577.190211684</c:v>
                </c:pt>
                <c:pt idx="446">
                  <c:v>169128.4296863937</c:v>
                </c:pt>
                <c:pt idx="447">
                  <c:v>169681.4737757012</c:v>
                </c:pt>
                <c:pt idx="448">
                  <c:v>170236.3283874452</c:v>
                </c:pt>
                <c:pt idx="449">
                  <c:v>170792.999448805</c:v>
                </c:pt>
                <c:pt idx="450">
                  <c:v>171351.4929063643</c:v>
                </c:pt>
                <c:pt idx="451">
                  <c:v>171911.8147261732</c:v>
                </c:pt>
                <c:pt idx="452">
                  <c:v>172473.9708938146</c:v>
                </c:pt>
                <c:pt idx="453">
                  <c:v>173037.967414466</c:v>
                </c:pt>
                <c:pt idx="454">
                  <c:v>173603.8103129641</c:v>
                </c:pt>
                <c:pt idx="455">
                  <c:v>174171.5056338691</c:v>
                </c:pt>
                <c:pt idx="456">
                  <c:v>174741.0594415309</c:v>
                </c:pt>
                <c:pt idx="457">
                  <c:v>175312.4778201504</c:v>
                </c:pt>
                <c:pt idx="458">
                  <c:v>175885.7668738485</c:v>
                </c:pt>
                <c:pt idx="459">
                  <c:v>176460.9327267283</c:v>
                </c:pt>
                <c:pt idx="460">
                  <c:v>177037.9815229424</c:v>
                </c:pt>
                <c:pt idx="461">
                  <c:v>177616.919426757</c:v>
                </c:pt>
                <c:pt idx="462">
                  <c:v>178197.7526226182</c:v>
                </c:pt>
                <c:pt idx="463">
                  <c:v>178780.4873152193</c:v>
                </c:pt>
                <c:pt idx="464">
                  <c:v>179365.1297295665</c:v>
                </c:pt>
                <c:pt idx="465">
                  <c:v>179951.6861110437</c:v>
                </c:pt>
                <c:pt idx="466">
                  <c:v>180540.1627254812</c:v>
                </c:pt>
                <c:pt idx="467">
                  <c:v>181130.5658592227</c:v>
                </c:pt>
                <c:pt idx="468">
                  <c:v>181722.9018191908</c:v>
                </c:pt>
                <c:pt idx="469">
                  <c:v>182317.1769329548</c:v>
                </c:pt>
                <c:pt idx="470">
                  <c:v>182913.3975488001</c:v>
                </c:pt>
                <c:pt idx="471">
                  <c:v>183511.5700357953</c:v>
                </c:pt>
                <c:pt idx="472">
                  <c:v>184111.7007838583</c:v>
                </c:pt>
                <c:pt idx="473">
                  <c:v>184713.7962038246</c:v>
                </c:pt>
                <c:pt idx="474">
                  <c:v>185317.8627275206</c:v>
                </c:pt>
                <c:pt idx="475">
                  <c:v>185923.906807826</c:v>
                </c:pt>
                <c:pt idx="476">
                  <c:v>186531.9349187446</c:v>
                </c:pt>
                <c:pt idx="477">
                  <c:v>187141.9535554822</c:v>
                </c:pt>
                <c:pt idx="478">
                  <c:v>187753.9692344951</c:v>
                </c:pt>
                <c:pt idx="479">
                  <c:v>188367.9884935812</c:v>
                </c:pt>
              </c:numCache>
            </c:numRef>
          </c:yVal>
          <c:smooth val="0"/>
        </c:ser>
        <c:ser>
          <c:idx val="2"/>
          <c:order val="2"/>
          <c:tx>
            <c:v>Payment of Principal (right)</c:v>
          </c:tx>
          <c:spPr>
            <a:ln w="12700"/>
          </c:spPr>
          <c:marker>
            <c:symbol val="none"/>
          </c:marker>
          <c:yVal>
            <c:numRef>
              <c:f>Sheet2!$I$21:$I$500</c:f>
              <c:numCache>
                <c:formatCode>_-* #.##0\ _k_r_._-;\-* #.##0\ _k_r_._-;_-* "-"\ _k_r_._-;_-@_-</c:formatCode>
                <c:ptCount val="480"/>
                <c:pt idx="0">
                  <c:v>4208.103287194353</c:v>
                </c:pt>
                <c:pt idx="1">
                  <c:v>4241.581626770806</c:v>
                </c:pt>
                <c:pt idx="2">
                  <c:v>4275.326309434458</c:v>
                </c:pt>
                <c:pt idx="3">
                  <c:v>4309.339454126726</c:v>
                </c:pt>
                <c:pt idx="4">
                  <c:v>4343.623196646651</c:v>
                </c:pt>
                <c:pt idx="5">
                  <c:v>4378.179689785014</c:v>
                </c:pt>
                <c:pt idx="6">
                  <c:v>4413.011103459517</c:v>
                </c:pt>
                <c:pt idx="7">
                  <c:v>4448.119624851053</c:v>
                </c:pt>
                <c:pt idx="8">
                  <c:v>4483.507458541011</c:v>
                </c:pt>
                <c:pt idx="9">
                  <c:v>4519.17682664976</c:v>
                </c:pt>
                <c:pt idx="10">
                  <c:v>4555.12996897613</c:v>
                </c:pt>
                <c:pt idx="11">
                  <c:v>4591.369143138108</c:v>
                </c:pt>
                <c:pt idx="12">
                  <c:v>4627.896624714558</c:v>
                </c:pt>
                <c:pt idx="13">
                  <c:v>4664.714707388142</c:v>
                </c:pt>
                <c:pt idx="14">
                  <c:v>4701.825703089321</c:v>
                </c:pt>
                <c:pt idx="15">
                  <c:v>4739.231942141552</c:v>
                </c:pt>
                <c:pt idx="16">
                  <c:v>4776.935773407618</c:v>
                </c:pt>
                <c:pt idx="17">
                  <c:v>4814.939564437096</c:v>
                </c:pt>
                <c:pt idx="18">
                  <c:v>4853.245701615051</c:v>
                </c:pt>
                <c:pt idx="19">
                  <c:v>4891.85659031188</c:v>
                </c:pt>
                <c:pt idx="20">
                  <c:v>4930.774655034314</c:v>
                </c:pt>
                <c:pt idx="21">
                  <c:v>4970.00233957773</c:v>
                </c:pt>
                <c:pt idx="22">
                  <c:v>5009.542107179542</c:v>
                </c:pt>
                <c:pt idx="23">
                  <c:v>5049.396440673932</c:v>
                </c:pt>
                <c:pt idx="24">
                  <c:v>5089.567842647688</c:v>
                </c:pt>
                <c:pt idx="25">
                  <c:v>5130.058835597417</c:v>
                </c:pt>
                <c:pt idx="26">
                  <c:v>5170.87196208789</c:v>
                </c:pt>
                <c:pt idx="27">
                  <c:v>5212.00978491176</c:v>
                </c:pt>
                <c:pt idx="28">
                  <c:v>5253.474887250384</c:v>
                </c:pt>
                <c:pt idx="29">
                  <c:v>5295.269872836143</c:v>
                </c:pt>
                <c:pt idx="30">
                  <c:v>5337.397366115881</c:v>
                </c:pt>
                <c:pt idx="31">
                  <c:v>5379.86001241571</c:v>
                </c:pt>
                <c:pt idx="32">
                  <c:v>5422.6604781071</c:v>
                </c:pt>
                <c:pt idx="33">
                  <c:v>5465.801450774357</c:v>
                </c:pt>
                <c:pt idx="34">
                  <c:v>5509.285639383335</c:v>
                </c:pt>
                <c:pt idx="35">
                  <c:v>5553.115774451594</c:v>
                </c:pt>
                <c:pt idx="36">
                  <c:v>5597.294608219803</c:v>
                </c:pt>
                <c:pt idx="37">
                  <c:v>5641.824914824588</c:v>
                </c:pt>
                <c:pt idx="38">
                  <c:v>5686.70949047275</c:v>
                </c:pt>
                <c:pt idx="39">
                  <c:v>5731.951153616806</c:v>
                </c:pt>
                <c:pt idx="40">
                  <c:v>5777.552745132001</c:v>
                </c:pt>
                <c:pt idx="41">
                  <c:v>5823.517128494677</c:v>
                </c:pt>
                <c:pt idx="42">
                  <c:v>5869.8471899621</c:v>
                </c:pt>
                <c:pt idx="43">
                  <c:v>5916.545838753685</c:v>
                </c:pt>
                <c:pt idx="44">
                  <c:v>5963.616007233671</c:v>
                </c:pt>
                <c:pt idx="45">
                  <c:v>6011.06065109525</c:v>
                </c:pt>
                <c:pt idx="46">
                  <c:v>6058.882749546196</c:v>
                </c:pt>
                <c:pt idx="47">
                  <c:v>6107.085305495915</c:v>
                </c:pt>
                <c:pt idx="48">
                  <c:v>6155.671345744006</c:v>
                </c:pt>
                <c:pt idx="49">
                  <c:v>6204.64392117031</c:v>
                </c:pt>
                <c:pt idx="50">
                  <c:v>6254.006106926528</c:v>
                </c:pt>
                <c:pt idx="51">
                  <c:v>6303.761002629296</c:v>
                </c:pt>
                <c:pt idx="52">
                  <c:v>6353.911732554814</c:v>
                </c:pt>
                <c:pt idx="53">
                  <c:v>6404.461445835041</c:v>
                </c:pt>
                <c:pt idx="54">
                  <c:v>6455.413316655416</c:v>
                </c:pt>
                <c:pt idx="55">
                  <c:v>6506.770544454207</c:v>
                </c:pt>
                <c:pt idx="56">
                  <c:v>6558.536354123411</c:v>
                </c:pt>
                <c:pt idx="57">
                  <c:v>6610.713996211234</c:v>
                </c:pt>
                <c:pt idx="58">
                  <c:v>6663.306747126218</c:v>
                </c:pt>
                <c:pt idx="59">
                  <c:v>6716.317909342964</c:v>
                </c:pt>
                <c:pt idx="60">
                  <c:v>6769.750811609548</c:v>
                </c:pt>
                <c:pt idx="61">
                  <c:v>6823.608809156488</c:v>
                </c:pt>
                <c:pt idx="62">
                  <c:v>6877.895283907462</c:v>
                </c:pt>
                <c:pt idx="63">
                  <c:v>6932.61364469167</c:v>
                </c:pt>
                <c:pt idx="64">
                  <c:v>6987.767327457848</c:v>
                </c:pt>
                <c:pt idx="65">
                  <c:v>7043.35979549012</c:v>
                </c:pt>
                <c:pt idx="66">
                  <c:v>7099.394539625325</c:v>
                </c:pt>
                <c:pt idx="67">
                  <c:v>7155.875078472374</c:v>
                </c:pt>
                <c:pt idx="68">
                  <c:v>7212.804958633053</c:v>
                </c:pt>
                <c:pt idx="69">
                  <c:v>7270.187754924809</c:v>
                </c:pt>
                <c:pt idx="70">
                  <c:v>7328.027070605246</c:v>
                </c:pt>
                <c:pt idx="71">
                  <c:v>7386.32653759828</c:v>
                </c:pt>
                <c:pt idx="72">
                  <c:v>7445.089816722342</c:v>
                </c:pt>
                <c:pt idx="73">
                  <c:v>7504.320597920087</c:v>
                </c:pt>
                <c:pt idx="74">
                  <c:v>7564.022600490272</c:v>
                </c:pt>
                <c:pt idx="75">
                  <c:v>7624.199573321173</c:v>
                </c:pt>
                <c:pt idx="76">
                  <c:v>7684.85529512605</c:v>
                </c:pt>
                <c:pt idx="77">
                  <c:v>7745.993574680396</c:v>
                </c:pt>
                <c:pt idx="78">
                  <c:v>7807.618251061147</c:v>
                </c:pt>
                <c:pt idx="79">
                  <c:v>7869.733193887696</c:v>
                </c:pt>
                <c:pt idx="80">
                  <c:v>7932.342303564902</c:v>
                </c:pt>
                <c:pt idx="81">
                  <c:v>7995.449511528052</c:v>
                </c:pt>
                <c:pt idx="82">
                  <c:v>8059.058780489627</c:v>
                </c:pt>
                <c:pt idx="83">
                  <c:v>8123.17410468826</c:v>
                </c:pt>
                <c:pt idx="84">
                  <c:v>8187.799510139419</c:v>
                </c:pt>
                <c:pt idx="85">
                  <c:v>8252.939054888345</c:v>
                </c:pt>
                <c:pt idx="86">
                  <c:v>8318.596829264767</c:v>
                </c:pt>
                <c:pt idx="87">
                  <c:v>8384.77695613978</c:v>
                </c:pt>
                <c:pt idx="88">
                  <c:v>8451.483591184747</c:v>
                </c:pt>
                <c:pt idx="89">
                  <c:v>8518.72092313224</c:v>
                </c:pt>
                <c:pt idx="90">
                  <c:v>8586.493174039067</c:v>
                </c:pt>
                <c:pt idx="91">
                  <c:v>8654.804599551382</c:v>
                </c:pt>
                <c:pt idx="92">
                  <c:v>8723.659489171914</c:v>
                </c:pt>
                <c:pt idx="93">
                  <c:v>8793.062166529315</c:v>
                </c:pt>
                <c:pt idx="94">
                  <c:v>8863.016989649666</c:v>
                </c:pt>
                <c:pt idx="95">
                  <c:v>8933.528351230124</c:v>
                </c:pt>
                <c:pt idx="96">
                  <c:v>9004.600678914757</c:v>
                </c:pt>
                <c:pt idx="97">
                  <c:v>9076.238435572588</c:v>
                </c:pt>
                <c:pt idx="98">
                  <c:v>9148.446119577755</c:v>
                </c:pt>
                <c:pt idx="99">
                  <c:v>9221.228265092126</c:v>
                </c:pt>
                <c:pt idx="100">
                  <c:v>9294.58944234984</c:v>
                </c:pt>
                <c:pt idx="101">
                  <c:v>9368.534257944447</c:v>
                </c:pt>
                <c:pt idx="102">
                  <c:v>9443.067355118044</c:v>
                </c:pt>
                <c:pt idx="103">
                  <c:v>9518.193414052948</c:v>
                </c:pt>
                <c:pt idx="104">
                  <c:v>9593.917152165471</c:v>
                </c:pt>
                <c:pt idx="105">
                  <c:v>9670.243324402224</c:v>
                </c:pt>
                <c:pt idx="106">
                  <c:v>9747.176723538694</c:v>
                </c:pt>
                <c:pt idx="107">
                  <c:v>9824.722180480123</c:v>
                </c:pt>
                <c:pt idx="108">
                  <c:v>9902.884564564963</c:v>
                </c:pt>
                <c:pt idx="109">
                  <c:v>9981.668783870547</c:v>
                </c:pt>
                <c:pt idx="110">
                  <c:v>10061.07978552132</c:v>
                </c:pt>
                <c:pt idx="111">
                  <c:v>10141.12255599951</c:v>
                </c:pt>
                <c:pt idx="112">
                  <c:v>10221.8021214582</c:v>
                </c:pt>
                <c:pt idx="113">
                  <c:v>10303.12354803695</c:v>
                </c:pt>
                <c:pt idx="114">
                  <c:v>10385.09194217996</c:v>
                </c:pt>
                <c:pt idx="115">
                  <c:v>10467.71245095666</c:v>
                </c:pt>
                <c:pt idx="116">
                  <c:v>10550.99026238493</c:v>
                </c:pt>
                <c:pt idx="117">
                  <c:v>10634.93060575693</c:v>
                </c:pt>
                <c:pt idx="118">
                  <c:v>10719.53875196734</c:v>
                </c:pt>
                <c:pt idx="119">
                  <c:v>10804.82001384447</c:v>
                </c:pt>
                <c:pt idx="120">
                  <c:v>10890.77974648379</c:v>
                </c:pt>
                <c:pt idx="121">
                  <c:v>10977.4233475842</c:v>
                </c:pt>
                <c:pt idx="122">
                  <c:v>11064.75625778703</c:v>
                </c:pt>
                <c:pt idx="123">
                  <c:v>11152.78396101763</c:v>
                </c:pt>
                <c:pt idx="124">
                  <c:v>11241.51198482967</c:v>
                </c:pt>
                <c:pt idx="125">
                  <c:v>11330.94590075233</c:v>
                </c:pt>
                <c:pt idx="126">
                  <c:v>11421.09132464012</c:v>
                </c:pt>
                <c:pt idx="127">
                  <c:v>11511.95391702549</c:v>
                </c:pt>
                <c:pt idx="128">
                  <c:v>11603.53938347432</c:v>
                </c:pt>
                <c:pt idx="129">
                  <c:v>11695.85347494416</c:v>
                </c:pt>
                <c:pt idx="130">
                  <c:v>11788.90198814537</c:v>
                </c:pt>
                <c:pt idx="131">
                  <c:v>11882.69076590507</c:v>
                </c:pt>
                <c:pt idx="132">
                  <c:v>11977.2256975341</c:v>
                </c:pt>
                <c:pt idx="133">
                  <c:v>12072.51271919681</c:v>
                </c:pt>
                <c:pt idx="134">
                  <c:v>12168.55781428375</c:v>
                </c:pt>
                <c:pt idx="135">
                  <c:v>12265.36701378746</c:v>
                </c:pt>
                <c:pt idx="136">
                  <c:v>12362.94639668113</c:v>
                </c:pt>
                <c:pt idx="137">
                  <c:v>12461.30209030039</c:v>
                </c:pt>
                <c:pt idx="138">
                  <c:v>12560.44027072797</c:v>
                </c:pt>
                <c:pt idx="139">
                  <c:v>12660.36716318157</c:v>
                </c:pt>
                <c:pt idx="140">
                  <c:v>12761.08904240475</c:v>
                </c:pt>
                <c:pt idx="141">
                  <c:v>12862.61223306097</c:v>
                </c:pt>
                <c:pt idx="142">
                  <c:v>12964.94311013068</c:v>
                </c:pt>
                <c:pt idx="143">
                  <c:v>13068.0880993117</c:v>
                </c:pt>
                <c:pt idx="144">
                  <c:v>13172.05367742262</c:v>
                </c:pt>
                <c:pt idx="145">
                  <c:v>13276.84637280961</c:v>
                </c:pt>
                <c:pt idx="146">
                  <c:v>13382.47276575624</c:v>
                </c:pt>
                <c:pt idx="147">
                  <c:v>13488.93948889679</c:v>
                </c:pt>
                <c:pt idx="148">
                  <c:v>13596.25322763262</c:v>
                </c:pt>
                <c:pt idx="149">
                  <c:v>13704.42072055209</c:v>
                </c:pt>
                <c:pt idx="150">
                  <c:v>13813.44875985363</c:v>
                </c:pt>
                <c:pt idx="151">
                  <c:v>13923.3441917722</c:v>
                </c:pt>
                <c:pt idx="152">
                  <c:v>14034.1139170093</c:v>
                </c:pt>
                <c:pt idx="153">
                  <c:v>14145.76489116622</c:v>
                </c:pt>
                <c:pt idx="154">
                  <c:v>14258.30412518077</c:v>
                </c:pt>
                <c:pt idx="155">
                  <c:v>14371.73868576764</c:v>
                </c:pt>
                <c:pt idx="156">
                  <c:v>14486.075695862</c:v>
                </c:pt>
                <c:pt idx="157">
                  <c:v>14601.32233506687</c:v>
                </c:pt>
                <c:pt idx="158">
                  <c:v>14717.48584010395</c:v>
                </c:pt>
                <c:pt idx="159">
                  <c:v>14834.57350526794</c:v>
                </c:pt>
                <c:pt idx="160">
                  <c:v>14952.59268288472</c:v>
                </c:pt>
                <c:pt idx="161">
                  <c:v>15071.55078377287</c:v>
                </c:pt>
                <c:pt idx="162">
                  <c:v>15191.45527770919</c:v>
                </c:pt>
                <c:pt idx="163">
                  <c:v>15312.31369389759</c:v>
                </c:pt>
                <c:pt idx="164">
                  <c:v>15434.13362144198</c:v>
                </c:pt>
                <c:pt idx="165">
                  <c:v>15556.92270982279</c:v>
                </c:pt>
                <c:pt idx="166">
                  <c:v>15680.68866937727</c:v>
                </c:pt>
                <c:pt idx="167">
                  <c:v>15805.43927178367</c:v>
                </c:pt>
                <c:pt idx="168">
                  <c:v>15931.18235054932</c:v>
                </c:pt>
                <c:pt idx="169">
                  <c:v>16057.9258015024</c:v>
                </c:pt>
                <c:pt idx="170">
                  <c:v>16185.67758328779</c:v>
                </c:pt>
                <c:pt idx="171">
                  <c:v>16314.44571786689</c:v>
                </c:pt>
                <c:pt idx="172">
                  <c:v>16444.23829102125</c:v>
                </c:pt>
                <c:pt idx="173">
                  <c:v>16575.06345286031</c:v>
                </c:pt>
                <c:pt idx="174">
                  <c:v>16706.92941833331</c:v>
                </c:pt>
                <c:pt idx="175">
                  <c:v>16839.84446774496</c:v>
                </c:pt>
                <c:pt idx="176">
                  <c:v>16973.8169472754</c:v>
                </c:pt>
                <c:pt idx="177">
                  <c:v>17108.85526950446</c:v>
                </c:pt>
                <c:pt idx="178">
                  <c:v>17244.96791393971</c:v>
                </c:pt>
                <c:pt idx="179">
                  <c:v>17382.16342754905</c:v>
                </c:pt>
                <c:pt idx="180">
                  <c:v>17520.45042529733</c:v>
                </c:pt>
                <c:pt idx="181">
                  <c:v>17659.83759068733</c:v>
                </c:pt>
                <c:pt idx="182">
                  <c:v>17800.33367630505</c:v>
                </c:pt>
                <c:pt idx="183">
                  <c:v>17941.94750436931</c:v>
                </c:pt>
                <c:pt idx="184">
                  <c:v>18084.68796728567</c:v>
                </c:pt>
                <c:pt idx="185">
                  <c:v>18228.56402820493</c:v>
                </c:pt>
                <c:pt idx="186">
                  <c:v>18373.58472158579</c:v>
                </c:pt>
                <c:pt idx="187">
                  <c:v>18519.75915376232</c:v>
                </c:pt>
                <c:pt idx="188">
                  <c:v>18667.09650351567</c:v>
                </c:pt>
                <c:pt idx="189">
                  <c:v>18815.60602265051</c:v>
                </c:pt>
                <c:pt idx="190">
                  <c:v>18965.29703657591</c:v>
                </c:pt>
                <c:pt idx="191">
                  <c:v>19116.17894489094</c:v>
                </c:pt>
                <c:pt idx="192">
                  <c:v>19268.26122197493</c:v>
                </c:pt>
                <c:pt idx="193">
                  <c:v>19421.55341758238</c:v>
                </c:pt>
                <c:pt idx="194">
                  <c:v>19576.0651574426</c:v>
                </c:pt>
                <c:pt idx="195">
                  <c:v>19731.80614386416</c:v>
                </c:pt>
                <c:pt idx="196">
                  <c:v>19888.78615634415</c:v>
                </c:pt>
                <c:pt idx="197">
                  <c:v>20047.01505218224</c:v>
                </c:pt>
                <c:pt idx="198">
                  <c:v>20206.50276709966</c:v>
                </c:pt>
                <c:pt idx="199">
                  <c:v>20367.25931586306</c:v>
                </c:pt>
                <c:pt idx="200">
                  <c:v>20529.29479291347</c:v>
                </c:pt>
                <c:pt idx="201">
                  <c:v>20692.6193730001</c:v>
                </c:pt>
                <c:pt idx="202">
                  <c:v>20857.24331181918</c:v>
                </c:pt>
                <c:pt idx="203">
                  <c:v>21023.17694665805</c:v>
                </c:pt>
                <c:pt idx="204">
                  <c:v>21190.4306970443</c:v>
                </c:pt>
                <c:pt idx="205">
                  <c:v>21359.01506539988</c:v>
                </c:pt>
                <c:pt idx="206">
                  <c:v>21528.94063770081</c:v>
                </c:pt>
                <c:pt idx="207">
                  <c:v>21700.21808414166</c:v>
                </c:pt>
                <c:pt idx="208">
                  <c:v>21872.85815980582</c:v>
                </c:pt>
                <c:pt idx="209">
                  <c:v>22046.87170534063</c:v>
                </c:pt>
                <c:pt idx="210">
                  <c:v>22222.26964763825</c:v>
                </c:pt>
                <c:pt idx="211">
                  <c:v>22399.06300052171</c:v>
                </c:pt>
                <c:pt idx="212">
                  <c:v>22577.26286543653</c:v>
                </c:pt>
                <c:pt idx="213">
                  <c:v>22756.88043214785</c:v>
                </c:pt>
                <c:pt idx="214">
                  <c:v>22937.926979443</c:v>
                </c:pt>
                <c:pt idx="215">
                  <c:v>23120.41387583986</c:v>
                </c:pt>
                <c:pt idx="216">
                  <c:v>23304.35258030056</c:v>
                </c:pt>
                <c:pt idx="217">
                  <c:v>23489.75464295114</c:v>
                </c:pt>
                <c:pt idx="218">
                  <c:v>23676.63170580681</c:v>
                </c:pt>
                <c:pt idx="219">
                  <c:v>23864.9955035029</c:v>
                </c:pt>
                <c:pt idx="220">
                  <c:v>24054.85786403192</c:v>
                </c:pt>
                <c:pt idx="221">
                  <c:v>24246.23070948603</c:v>
                </c:pt>
                <c:pt idx="222">
                  <c:v>24439.12605680584</c:v>
                </c:pt>
                <c:pt idx="223">
                  <c:v>24633.55601853493</c:v>
                </c:pt>
                <c:pt idx="224">
                  <c:v>24829.53280358047</c:v>
                </c:pt>
                <c:pt idx="225">
                  <c:v>25027.06871797979</c:v>
                </c:pt>
                <c:pt idx="226">
                  <c:v>25226.17616567321</c:v>
                </c:pt>
                <c:pt idx="227">
                  <c:v>25426.86764928282</c:v>
                </c:pt>
                <c:pt idx="228">
                  <c:v>25629.15577089773</c:v>
                </c:pt>
                <c:pt idx="229">
                  <c:v>25833.05323286517</c:v>
                </c:pt>
                <c:pt idx="230">
                  <c:v>26038.57283858826</c:v>
                </c:pt>
                <c:pt idx="231">
                  <c:v>26245.72749332998</c:v>
                </c:pt>
                <c:pt idx="232">
                  <c:v>26454.5302050235</c:v>
                </c:pt>
                <c:pt idx="233">
                  <c:v>26664.99408508893</c:v>
                </c:pt>
                <c:pt idx="234">
                  <c:v>26877.1323492568</c:v>
                </c:pt>
                <c:pt idx="235">
                  <c:v>27090.95831839773</c:v>
                </c:pt>
                <c:pt idx="236">
                  <c:v>27306.48541935901</c:v>
                </c:pt>
                <c:pt idx="237">
                  <c:v>27523.72718580768</c:v>
                </c:pt>
                <c:pt idx="238">
                  <c:v>27742.69725908036</c:v>
                </c:pt>
                <c:pt idx="239">
                  <c:v>27963.40938903981</c:v>
                </c:pt>
                <c:pt idx="240">
                  <c:v>28185.87743493835</c:v>
                </c:pt>
                <c:pt idx="241">
                  <c:v>28410.1153662882</c:v>
                </c:pt>
                <c:pt idx="242">
                  <c:v>28636.13726373851</c:v>
                </c:pt>
                <c:pt idx="243">
                  <c:v>28863.95731995968</c:v>
                </c:pt>
                <c:pt idx="244">
                  <c:v>29093.58984053451</c:v>
                </c:pt>
                <c:pt idx="245">
                  <c:v>29325.04924485646</c:v>
                </c:pt>
                <c:pt idx="246">
                  <c:v>29558.35006703514</c:v>
                </c:pt>
                <c:pt idx="247">
                  <c:v>29793.50695680897</c:v>
                </c:pt>
                <c:pt idx="248">
                  <c:v>30030.53468046502</c:v>
                </c:pt>
                <c:pt idx="249">
                  <c:v>30269.44812176631</c:v>
                </c:pt>
                <c:pt idx="250">
                  <c:v>30510.26228288632</c:v>
                </c:pt>
                <c:pt idx="251">
                  <c:v>30752.99228535114</c:v>
                </c:pt>
                <c:pt idx="252">
                  <c:v>30997.65337098888</c:v>
                </c:pt>
                <c:pt idx="253">
                  <c:v>31244.26090288691</c:v>
                </c:pt>
                <c:pt idx="254">
                  <c:v>31492.83036635634</c:v>
                </c:pt>
                <c:pt idx="255">
                  <c:v>31743.37736990464</c:v>
                </c:pt>
                <c:pt idx="256">
                  <c:v>31995.91764621553</c:v>
                </c:pt>
                <c:pt idx="257">
                  <c:v>32250.4670531371</c:v>
                </c:pt>
                <c:pt idx="258">
                  <c:v>32507.04157467736</c:v>
                </c:pt>
                <c:pt idx="259">
                  <c:v>32765.65732200808</c:v>
                </c:pt>
                <c:pt idx="260">
                  <c:v>33026.33053447645</c:v>
                </c:pt>
                <c:pt idx="261">
                  <c:v>33289.0775806247</c:v>
                </c:pt>
                <c:pt idx="262">
                  <c:v>33553.91495921807</c:v>
                </c:pt>
                <c:pt idx="263">
                  <c:v>33820.85930028075</c:v>
                </c:pt>
                <c:pt idx="264">
                  <c:v>34089.92736614018</c:v>
                </c:pt>
                <c:pt idx="265">
                  <c:v>34361.13605247945</c:v>
                </c:pt>
                <c:pt idx="266">
                  <c:v>34634.5023893985</c:v>
                </c:pt>
                <c:pt idx="267">
                  <c:v>34910.04354248331</c:v>
                </c:pt>
                <c:pt idx="268">
                  <c:v>35187.77681388381</c:v>
                </c:pt>
                <c:pt idx="269">
                  <c:v>35467.71964340043</c:v>
                </c:pt>
                <c:pt idx="270">
                  <c:v>35749.88960957907</c:v>
                </c:pt>
                <c:pt idx="271">
                  <c:v>36034.30443081506</c:v>
                </c:pt>
                <c:pt idx="272">
                  <c:v>36320.98196646558</c:v>
                </c:pt>
                <c:pt idx="273">
                  <c:v>36609.94021797135</c:v>
                </c:pt>
                <c:pt idx="274">
                  <c:v>36901.1973299867</c:v>
                </c:pt>
                <c:pt idx="275">
                  <c:v>37194.77159151925</c:v>
                </c:pt>
                <c:pt idx="276">
                  <c:v>37490.68143707805</c:v>
                </c:pt>
                <c:pt idx="277">
                  <c:v>37788.94544783136</c:v>
                </c:pt>
                <c:pt idx="278">
                  <c:v>38089.58235277334</c:v>
                </c:pt>
                <c:pt idx="279">
                  <c:v>38392.61102990006</c:v>
                </c:pt>
                <c:pt idx="280">
                  <c:v>38698.05050739497</c:v>
                </c:pt>
                <c:pt idx="281">
                  <c:v>39005.91996482382</c:v>
                </c:pt>
                <c:pt idx="282">
                  <c:v>39316.23873433876</c:v>
                </c:pt>
                <c:pt idx="283">
                  <c:v>39629.02630189261</c:v>
                </c:pt>
                <c:pt idx="284">
                  <c:v>39944.3023084621</c:v>
                </c:pt>
                <c:pt idx="285">
                  <c:v>40262.0865512815</c:v>
                </c:pt>
                <c:pt idx="286">
                  <c:v>40582.39898508554</c:v>
                </c:pt>
                <c:pt idx="287">
                  <c:v>40905.25972336255</c:v>
                </c:pt>
                <c:pt idx="288">
                  <c:v>41230.68903961739</c:v>
                </c:pt>
                <c:pt idx="289">
                  <c:v>41558.70736864454</c:v>
                </c:pt>
                <c:pt idx="290">
                  <c:v>41889.33530781123</c:v>
                </c:pt>
                <c:pt idx="291">
                  <c:v>42222.5936183508</c:v>
                </c:pt>
                <c:pt idx="292">
                  <c:v>42558.50322666648</c:v>
                </c:pt>
                <c:pt idx="293">
                  <c:v>42897.0852256453</c:v>
                </c:pt>
                <c:pt idx="294">
                  <c:v>43238.36087598258</c:v>
                </c:pt>
                <c:pt idx="295">
                  <c:v>43582.35160751718</c:v>
                </c:pt>
                <c:pt idx="296">
                  <c:v>43929.07902057677</c:v>
                </c:pt>
                <c:pt idx="297">
                  <c:v>44278.56488733453</c:v>
                </c:pt>
                <c:pt idx="298">
                  <c:v>44630.83115317617</c:v>
                </c:pt>
                <c:pt idx="299">
                  <c:v>44985.8999380779</c:v>
                </c:pt>
                <c:pt idx="300">
                  <c:v>45343.79353799548</c:v>
                </c:pt>
                <c:pt idx="301">
                  <c:v>45704.53442626427</c:v>
                </c:pt>
                <c:pt idx="302">
                  <c:v>46068.14525501033</c:v>
                </c:pt>
                <c:pt idx="303">
                  <c:v>46434.64885657293</c:v>
                </c:pt>
                <c:pt idx="304">
                  <c:v>46804.06824493824</c:v>
                </c:pt>
                <c:pt idx="305">
                  <c:v>47176.42661718435</c:v>
                </c:pt>
                <c:pt idx="306">
                  <c:v>47551.74735493799</c:v>
                </c:pt>
                <c:pt idx="307">
                  <c:v>47930.05402584276</c:v>
                </c:pt>
                <c:pt idx="308">
                  <c:v>48311.37038503896</c:v>
                </c:pt>
                <c:pt idx="309">
                  <c:v>48695.72037665526</c:v>
                </c:pt>
                <c:pt idx="310">
                  <c:v>49083.12813531228</c:v>
                </c:pt>
                <c:pt idx="311">
                  <c:v>49473.61798763809</c:v>
                </c:pt>
                <c:pt idx="312">
                  <c:v>49867.2144537956</c:v>
                </c:pt>
                <c:pt idx="313">
                  <c:v>50263.94224902245</c:v>
                </c:pt>
                <c:pt idx="314">
                  <c:v>50663.82628518296</c:v>
                </c:pt>
                <c:pt idx="315">
                  <c:v>51066.89167233231</c:v>
                </c:pt>
                <c:pt idx="316">
                  <c:v>51473.16372029328</c:v>
                </c:pt>
                <c:pt idx="317">
                  <c:v>51882.66794024577</c:v>
                </c:pt>
                <c:pt idx="318">
                  <c:v>52295.43004632836</c:v>
                </c:pt>
                <c:pt idx="319">
                  <c:v>52711.47595725335</c:v>
                </c:pt>
                <c:pt idx="320">
                  <c:v>53130.83179793403</c:v>
                </c:pt>
                <c:pt idx="321">
                  <c:v>53553.52390112526</c:v>
                </c:pt>
                <c:pt idx="322">
                  <c:v>53979.57880907705</c:v>
                </c:pt>
                <c:pt idx="323">
                  <c:v>54409.02327520103</c:v>
                </c:pt>
                <c:pt idx="324">
                  <c:v>54841.8842657506</c:v>
                </c:pt>
                <c:pt idx="325">
                  <c:v>55278.18896151415</c:v>
                </c:pt>
                <c:pt idx="326">
                  <c:v>55717.96475952177</c:v>
                </c:pt>
                <c:pt idx="327">
                  <c:v>56161.23927476576</c:v>
                </c:pt>
                <c:pt idx="328">
                  <c:v>56608.04034193448</c:v>
                </c:pt>
                <c:pt idx="329">
                  <c:v>57058.39601716027</c:v>
                </c:pt>
                <c:pt idx="330">
                  <c:v>57512.33457978128</c:v>
                </c:pt>
                <c:pt idx="331">
                  <c:v>57969.88453411705</c:v>
                </c:pt>
                <c:pt idx="332">
                  <c:v>58431.07461125854</c:v>
                </c:pt>
                <c:pt idx="333">
                  <c:v>58895.93377087214</c:v>
                </c:pt>
                <c:pt idx="334">
                  <c:v>59364.49120301816</c:v>
                </c:pt>
                <c:pt idx="335">
                  <c:v>59836.7763299839</c:v>
                </c:pt>
                <c:pt idx="336">
                  <c:v>60312.818808131</c:v>
                </c:pt>
                <c:pt idx="337">
                  <c:v>60792.64852975779</c:v>
                </c:pt>
                <c:pt idx="338">
                  <c:v>61276.29562497624</c:v>
                </c:pt>
                <c:pt idx="339">
                  <c:v>61763.79046360392</c:v>
                </c:pt>
                <c:pt idx="340">
                  <c:v>62255.16365707124</c:v>
                </c:pt>
                <c:pt idx="341">
                  <c:v>62750.44606034327</c:v>
                </c:pt>
                <c:pt idx="342">
                  <c:v>63249.66877385756</c:v>
                </c:pt>
                <c:pt idx="343">
                  <c:v>63752.86314547685</c:v>
                </c:pt>
                <c:pt idx="344">
                  <c:v>64260.06077245761</c:v>
                </c:pt>
                <c:pt idx="345">
                  <c:v>64771.29350343405</c:v>
                </c:pt>
                <c:pt idx="346">
                  <c:v>65286.5934404181</c:v>
                </c:pt>
                <c:pt idx="347">
                  <c:v>65805.99294081506</c:v>
                </c:pt>
                <c:pt idx="348">
                  <c:v>66329.52461945562</c:v>
                </c:pt>
                <c:pt idx="349">
                  <c:v>66857.22135064372</c:v>
                </c:pt>
                <c:pt idx="350">
                  <c:v>67389.11627022082</c:v>
                </c:pt>
                <c:pt idx="351">
                  <c:v>67925.24277764672</c:v>
                </c:pt>
                <c:pt idx="352">
                  <c:v>68465.63453809675</c:v>
                </c:pt>
                <c:pt idx="353">
                  <c:v>69010.32548457567</c:v>
                </c:pt>
                <c:pt idx="354">
                  <c:v>69559.34982004872</c:v>
                </c:pt>
                <c:pt idx="355">
                  <c:v>70112.74201958878</c:v>
                </c:pt>
                <c:pt idx="356">
                  <c:v>70670.53683254175</c:v>
                </c:pt>
                <c:pt idx="357">
                  <c:v>71232.76928470833</c:v>
                </c:pt>
                <c:pt idx="358">
                  <c:v>71799.4746805433</c:v>
                </c:pt>
                <c:pt idx="359">
                  <c:v>72370.68860537265</c:v>
                </c:pt>
                <c:pt idx="360">
                  <c:v>72946.44692762794</c:v>
                </c:pt>
                <c:pt idx="361">
                  <c:v>73526.78580109848</c:v>
                </c:pt>
                <c:pt idx="362">
                  <c:v>74111.74166720197</c:v>
                </c:pt>
                <c:pt idx="363">
                  <c:v>74701.35125727236</c:v>
                </c:pt>
                <c:pt idx="364">
                  <c:v>75295.6515948664</c:v>
                </c:pt>
                <c:pt idx="365">
                  <c:v>75894.67999808868</c:v>
                </c:pt>
                <c:pt idx="366">
                  <c:v>76498.4740819349</c:v>
                </c:pt>
                <c:pt idx="367">
                  <c:v>77107.0717606535</c:v>
                </c:pt>
                <c:pt idx="368">
                  <c:v>77720.51125012708</c:v>
                </c:pt>
                <c:pt idx="369">
                  <c:v>78338.83107027136</c:v>
                </c:pt>
                <c:pt idx="370">
                  <c:v>78962.07004745459</c:v>
                </c:pt>
                <c:pt idx="371">
                  <c:v>79590.26731693513</c:v>
                </c:pt>
                <c:pt idx="372">
                  <c:v>80223.46232531927</c:v>
                </c:pt>
                <c:pt idx="373">
                  <c:v>80861.69483303795</c:v>
                </c:pt>
                <c:pt idx="374">
                  <c:v>81505.00491684341</c:v>
                </c:pt>
                <c:pt idx="375">
                  <c:v>82153.43297232615</c:v>
                </c:pt>
                <c:pt idx="376">
                  <c:v>82807.01971645097</c:v>
                </c:pt>
                <c:pt idx="377">
                  <c:v>83465.80619011403</c:v>
                </c:pt>
                <c:pt idx="378">
                  <c:v>84129.83376071992</c:v>
                </c:pt>
                <c:pt idx="379">
                  <c:v>84799.14412477926</c:v>
                </c:pt>
                <c:pt idx="380">
                  <c:v>85473.77931052674</c:v>
                </c:pt>
                <c:pt idx="381">
                  <c:v>86153.78168056076</c:v>
                </c:pt>
                <c:pt idx="382">
                  <c:v>86839.19393450278</c:v>
                </c:pt>
                <c:pt idx="383">
                  <c:v>87530.05911167914</c:v>
                </c:pt>
                <c:pt idx="384">
                  <c:v>88226.42059382348</c:v>
                </c:pt>
                <c:pt idx="385">
                  <c:v>88928.32210780069</c:v>
                </c:pt>
                <c:pt idx="386">
                  <c:v>89635.80772835295</c:v>
                </c:pt>
                <c:pt idx="387">
                  <c:v>90348.92188086681</c:v>
                </c:pt>
                <c:pt idx="388">
                  <c:v>91067.70934416357</c:v>
                </c:pt>
                <c:pt idx="389">
                  <c:v>91792.21525331055</c:v>
                </c:pt>
                <c:pt idx="390">
                  <c:v>92522.48510245514</c:v>
                </c:pt>
                <c:pt idx="391">
                  <c:v>93258.56474768211</c:v>
                </c:pt>
                <c:pt idx="392">
                  <c:v>94000.50040989264</c:v>
                </c:pt>
                <c:pt idx="393">
                  <c:v>94748.33867770669</c:v>
                </c:pt>
                <c:pt idx="394">
                  <c:v>95502.12651038868</c:v>
                </c:pt>
                <c:pt idx="395">
                  <c:v>96261.91124079609</c:v>
                </c:pt>
                <c:pt idx="396">
                  <c:v>97027.74057835159</c:v>
                </c:pt>
                <c:pt idx="397">
                  <c:v>97799.66261203886</c:v>
                </c:pt>
                <c:pt idx="398">
                  <c:v>98577.72581342253</c:v>
                </c:pt>
                <c:pt idx="399">
                  <c:v>99361.97903969151</c:v>
                </c:pt>
                <c:pt idx="400">
                  <c:v>100152.4715367272</c:v>
                </c:pt>
                <c:pt idx="401">
                  <c:v>100949.2529421955</c:v>
                </c:pt>
                <c:pt idx="402">
                  <c:v>101752.3732886642</c:v>
                </c:pt>
                <c:pt idx="403">
                  <c:v>102561.883006744</c:v>
                </c:pt>
                <c:pt idx="404">
                  <c:v>103377.8329282556</c:v>
                </c:pt>
                <c:pt idx="405">
                  <c:v>104200.274289422</c:v>
                </c:pt>
                <c:pt idx="406">
                  <c:v>105029.2587340851</c:v>
                </c:pt>
                <c:pt idx="407">
                  <c:v>105864.838316949</c:v>
                </c:pt>
                <c:pt idx="408">
                  <c:v>106707.0655068484</c:v>
                </c:pt>
                <c:pt idx="409">
                  <c:v>107555.9931900436</c:v>
                </c:pt>
                <c:pt idx="410">
                  <c:v>108411.6746735413</c:v>
                </c:pt>
                <c:pt idx="411">
                  <c:v>109274.1636884419</c:v>
                </c:pt>
                <c:pt idx="412">
                  <c:v>110143.5143933131</c:v>
                </c:pt>
                <c:pt idx="413">
                  <c:v>111019.7813775916</c:v>
                </c:pt>
                <c:pt idx="414">
                  <c:v>111903.0196650102</c:v>
                </c:pt>
                <c:pt idx="415">
                  <c:v>112793.2847170528</c:v>
                </c:pt>
                <c:pt idx="416">
                  <c:v>113690.6324364377</c:v>
                </c:pt>
                <c:pt idx="417">
                  <c:v>114595.1191706275</c:v>
                </c:pt>
                <c:pt idx="418">
                  <c:v>115506.8017153674</c:v>
                </c:pt>
                <c:pt idx="419">
                  <c:v>116425.7373182513</c:v>
                </c:pt>
                <c:pt idx="420">
                  <c:v>117351.9836823173</c:v>
                </c:pt>
                <c:pt idx="421">
                  <c:v>118285.5989696706</c:v>
                </c:pt>
                <c:pt idx="422">
                  <c:v>119226.6418051352</c:v>
                </c:pt>
                <c:pt idx="423">
                  <c:v>120175.1712799364</c:v>
                </c:pt>
                <c:pt idx="424">
                  <c:v>121131.24695541</c:v>
                </c:pt>
                <c:pt idx="425">
                  <c:v>122094.9288667433</c:v>
                </c:pt>
                <c:pt idx="426">
                  <c:v>123066.2775267445</c:v>
                </c:pt>
                <c:pt idx="427">
                  <c:v>124045.3539296424</c:v>
                </c:pt>
                <c:pt idx="428">
                  <c:v>125032.219554917</c:v>
                </c:pt>
                <c:pt idx="429">
                  <c:v>126026.9363711592</c:v>
                </c:pt>
                <c:pt idx="430">
                  <c:v>127029.5668399625</c:v>
                </c:pt>
                <c:pt idx="431">
                  <c:v>128040.1739198452</c:v>
                </c:pt>
                <c:pt idx="432">
                  <c:v>129058.8210702039</c:v>
                </c:pt>
                <c:pt idx="433">
                  <c:v>130085.5722552978</c:v>
                </c:pt>
                <c:pt idx="434">
                  <c:v>131120.4919482654</c:v>
                </c:pt>
                <c:pt idx="435">
                  <c:v>132163.6451351733</c:v>
                </c:pt>
                <c:pt idx="436">
                  <c:v>133215.0973190966</c:v>
                </c:pt>
                <c:pt idx="437">
                  <c:v>134274.9145242326</c:v>
                </c:pt>
                <c:pt idx="438">
                  <c:v>135343.1633000456</c:v>
                </c:pt>
                <c:pt idx="439">
                  <c:v>136419.9107254469</c:v>
                </c:pt>
                <c:pt idx="440">
                  <c:v>137505.2244130062</c:v>
                </c:pt>
                <c:pt idx="441">
                  <c:v>138599.1725131971</c:v>
                </c:pt>
                <c:pt idx="442">
                  <c:v>139701.8237186774</c:v>
                </c:pt>
                <c:pt idx="443">
                  <c:v>140813.247268602</c:v>
                </c:pt>
                <c:pt idx="444">
                  <c:v>141933.51295297</c:v>
                </c:pt>
                <c:pt idx="445">
                  <c:v>143062.6911170082</c:v>
                </c:pt>
                <c:pt idx="446">
                  <c:v>144200.8526655876</c:v>
                </c:pt>
                <c:pt idx="447">
                  <c:v>145348.0690676759</c:v>
                </c:pt>
                <c:pt idx="448">
                  <c:v>146504.4123608254</c:v>
                </c:pt>
                <c:pt idx="449">
                  <c:v>147669.9551556965</c:v>
                </c:pt>
                <c:pt idx="450">
                  <c:v>148844.7706406172</c:v>
                </c:pt>
                <c:pt idx="451">
                  <c:v>150028.9325861776</c:v>
                </c:pt>
                <c:pt idx="452">
                  <c:v>151222.515349865</c:v>
                </c:pt>
                <c:pt idx="453">
                  <c:v>152425.5938807302</c:v>
                </c:pt>
                <c:pt idx="454">
                  <c:v>153638.2437240953</c:v>
                </c:pt>
                <c:pt idx="455">
                  <c:v>154860.5410262968</c:v>
                </c:pt>
                <c:pt idx="456">
                  <c:v>156092.5625394683</c:v>
                </c:pt>
                <c:pt idx="457">
                  <c:v>157334.3856263577</c:v>
                </c:pt>
                <c:pt idx="458">
                  <c:v>158586.0882651876</c:v>
                </c:pt>
                <c:pt idx="459">
                  <c:v>159847.7490545503</c:v>
                </c:pt>
                <c:pt idx="460">
                  <c:v>161119.4472183441</c:v>
                </c:pt>
                <c:pt idx="461">
                  <c:v>162401.2626107468</c:v>
                </c:pt>
                <c:pt idx="462">
                  <c:v>163693.2757212305</c:v>
                </c:pt>
                <c:pt idx="463">
                  <c:v>164995.5676796173</c:v>
                </c:pt>
                <c:pt idx="464">
                  <c:v>166308.2202611724</c:v>
                </c:pt>
                <c:pt idx="465">
                  <c:v>167631.3158917384</c:v>
                </c:pt>
                <c:pt idx="466">
                  <c:v>168964.9376529118</c:v>
                </c:pt>
                <c:pt idx="467">
                  <c:v>170309.1692872614</c:v>
                </c:pt>
                <c:pt idx="468">
                  <c:v>171664.0952035839</c:v>
                </c:pt>
                <c:pt idx="469">
                  <c:v>173029.8004822055</c:v>
                </c:pt>
                <c:pt idx="470">
                  <c:v>174406.3708803258</c:v>
                </c:pt>
                <c:pt idx="471">
                  <c:v>175793.8928374021</c:v>
                </c:pt>
                <c:pt idx="472">
                  <c:v>177192.4534805754</c:v>
                </c:pt>
                <c:pt idx="473">
                  <c:v>178602.1406301413</c:v>
                </c:pt>
                <c:pt idx="474">
                  <c:v>180023.0428050694</c:v>
                </c:pt>
                <c:pt idx="475">
                  <c:v>181455.2492285554</c:v>
                </c:pt>
                <c:pt idx="476">
                  <c:v>182898.8498336255</c:v>
                </c:pt>
                <c:pt idx="477">
                  <c:v>184353.9352687927</c:v>
                </c:pt>
                <c:pt idx="478">
                  <c:v>185820.5969037277</c:v>
                </c:pt>
                <c:pt idx="479">
                  <c:v>187298.9268350178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057256"/>
        <c:axId val="-2145060200"/>
      </c:scatterChart>
      <c:valAx>
        <c:axId val="-2145066648"/>
        <c:scaling>
          <c:orientation val="minMax"/>
          <c:max val="480.0"/>
          <c:min val="1.0"/>
        </c:scaling>
        <c:delete val="0"/>
        <c:axPos val="b"/>
        <c:majorTickMark val="out"/>
        <c:minorTickMark val="none"/>
        <c:tickLblPos val="nextTo"/>
        <c:crossAx val="-2145063656"/>
        <c:crosses val="autoZero"/>
        <c:crossBetween val="midCat"/>
      </c:valAx>
      <c:valAx>
        <c:axId val="-2145063656"/>
        <c:scaling>
          <c:orientation val="minMax"/>
        </c:scaling>
        <c:delete val="0"/>
        <c:axPos val="l"/>
        <c:majorGridlines/>
        <c:numFmt formatCode="_-* #.##0\ _k_r_._-;\-* #.##0\ _k_r_._-;_-* &quot;-&quot;\ _k_r_._-;_-@_-" sourceLinked="1"/>
        <c:majorTickMark val="out"/>
        <c:minorTickMark val="none"/>
        <c:tickLblPos val="nextTo"/>
        <c:crossAx val="-2145066648"/>
        <c:crosses val="autoZero"/>
        <c:crossBetween val="midCat"/>
      </c:valAx>
      <c:valAx>
        <c:axId val="-2145060200"/>
        <c:scaling>
          <c:orientation val="minMax"/>
        </c:scaling>
        <c:delete val="0"/>
        <c:axPos val="r"/>
        <c:numFmt formatCode="_-* #.##0\ _k_r_._-;\-* #.##0\ _k_r_._-;_-* &quot;-&quot;\ _k_r_._-;_-@_-" sourceLinked="1"/>
        <c:majorTickMark val="out"/>
        <c:minorTickMark val="none"/>
        <c:tickLblPos val="nextTo"/>
        <c:crossAx val="-2145057256"/>
        <c:crosses val="max"/>
        <c:crossBetween val="midCat"/>
      </c:valAx>
      <c:valAx>
        <c:axId val="-2145057256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50602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3271930690438"/>
          <c:y val="0.440125061564454"/>
          <c:w val="0.259490877241666"/>
          <c:h val="0.2147614416368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259080</xdr:colOff>
      <xdr:row>0</xdr:row>
      <xdr:rowOff>83820</xdr:rowOff>
    </xdr:from>
    <xdr:to>
      <xdr:col>10</xdr:col>
      <xdr:colOff>335280</xdr:colOff>
      <xdr:row>18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0"/>
  <sheetViews>
    <sheetView tabSelected="1" workbookViewId="0">
      <selection activeCell="B17" sqref="B17"/>
    </sheetView>
  </sheetViews>
  <sheetFormatPr baseColWidth="10" defaultColWidth="8.83203125" defaultRowHeight="14" x14ac:dyDescent="0"/>
  <cols>
    <col min="1" max="1" width="12.5" bestFit="1" customWidth="1"/>
    <col min="2" max="2" width="14.83203125" customWidth="1"/>
    <col min="3" max="3" width="13.6640625" style="19" customWidth="1"/>
    <col min="4" max="5" width="15.5" style="19" customWidth="1"/>
    <col min="6" max="6" width="17.6640625" customWidth="1"/>
    <col min="7" max="7" width="17" customWidth="1"/>
    <col min="8" max="8" width="15" customWidth="1"/>
    <col min="9" max="9" width="16.1640625" customWidth="1"/>
    <col min="10" max="10" width="17.1640625" customWidth="1"/>
    <col min="11" max="11" width="13.5" customWidth="1"/>
    <col min="12" max="12" width="15.5" bestFit="1" customWidth="1"/>
    <col min="13" max="13" width="13.6640625" bestFit="1" customWidth="1"/>
  </cols>
  <sheetData>
    <row r="1" spans="1:12">
      <c r="A1" s="2" t="s">
        <v>0</v>
      </c>
      <c r="B1" s="5">
        <v>7500000</v>
      </c>
      <c r="C1" s="17"/>
      <c r="D1" s="17"/>
      <c r="E1" s="17"/>
      <c r="F1" s="20"/>
      <c r="G1" s="20"/>
      <c r="H1" s="20"/>
      <c r="I1" s="20"/>
      <c r="J1" s="20"/>
      <c r="K1" s="20"/>
    </row>
    <row r="2" spans="1:12">
      <c r="A2" s="3" t="s">
        <v>1</v>
      </c>
      <c r="B2" s="6">
        <f>0.056</f>
        <v>5.6000000000000001E-2</v>
      </c>
      <c r="C2" s="17"/>
      <c r="D2" s="17"/>
      <c r="E2" s="17"/>
      <c r="F2" s="20"/>
      <c r="G2" s="20"/>
      <c r="H2" s="20"/>
      <c r="I2" s="20"/>
      <c r="J2" s="20"/>
      <c r="K2" s="20"/>
    </row>
    <row r="3" spans="1:12">
      <c r="A3" s="3" t="s">
        <v>2</v>
      </c>
      <c r="B3" s="6">
        <v>100</v>
      </c>
      <c r="C3" s="17"/>
      <c r="D3" s="17"/>
      <c r="E3" s="17"/>
      <c r="F3" s="20"/>
      <c r="G3" s="20"/>
      <c r="H3" s="20"/>
      <c r="I3" s="20"/>
      <c r="J3" s="20"/>
      <c r="K3" s="20"/>
    </row>
    <row r="4" spans="1:12">
      <c r="A4" s="3" t="s">
        <v>3</v>
      </c>
      <c r="B4" s="6">
        <v>40</v>
      </c>
      <c r="C4" s="17"/>
      <c r="D4" s="17"/>
      <c r="E4" s="17"/>
      <c r="F4" s="20"/>
      <c r="G4" s="20"/>
      <c r="H4" s="20"/>
      <c r="I4" s="20"/>
      <c r="J4" s="20"/>
      <c r="K4" s="20"/>
    </row>
    <row r="5" spans="1:12">
      <c r="A5" s="3" t="s">
        <v>4</v>
      </c>
      <c r="B5" s="6">
        <f>B4*12</f>
        <v>480</v>
      </c>
      <c r="C5" s="17"/>
      <c r="D5" s="17"/>
      <c r="E5" s="17"/>
      <c r="F5" s="20"/>
      <c r="G5" s="20"/>
      <c r="H5" s="20"/>
      <c r="I5" s="20"/>
      <c r="J5" s="20"/>
      <c r="K5" s="20"/>
    </row>
    <row r="6" spans="1:12">
      <c r="A6" s="4" t="s">
        <v>5</v>
      </c>
      <c r="B6" s="7">
        <f>(1+0.04)^(1/12)-1</f>
        <v>3.2737397821989145E-3</v>
      </c>
      <c r="C6" s="17"/>
      <c r="D6" s="17"/>
      <c r="E6" s="17"/>
      <c r="F6" s="20"/>
      <c r="G6" s="20"/>
      <c r="H6" s="20"/>
      <c r="I6" s="20"/>
      <c r="J6" s="20"/>
      <c r="K6" s="20"/>
      <c r="L6" s="19"/>
    </row>
    <row r="7" spans="1:12">
      <c r="A7" s="2" t="s">
        <v>21</v>
      </c>
      <c r="B7" s="5">
        <v>195</v>
      </c>
      <c r="C7" s="17"/>
      <c r="D7" s="17"/>
      <c r="E7" s="17"/>
      <c r="F7" s="20"/>
      <c r="G7" s="20"/>
      <c r="H7" s="20"/>
      <c r="I7" s="20"/>
      <c r="J7" s="20"/>
      <c r="K7" s="20"/>
    </row>
    <row r="8" spans="1:12">
      <c r="A8" s="4" t="s">
        <v>13</v>
      </c>
      <c r="B8" s="21">
        <f ca="1">TODAY()</f>
        <v>42501</v>
      </c>
      <c r="C8" s="18"/>
      <c r="D8" s="18"/>
      <c r="E8" s="18"/>
      <c r="F8" s="20"/>
      <c r="G8" s="20"/>
      <c r="H8" s="20"/>
      <c r="I8" s="20"/>
      <c r="J8" s="20"/>
      <c r="K8" s="20"/>
    </row>
    <row r="9" spans="1:12">
      <c r="A9" s="17" t="s">
        <v>18</v>
      </c>
      <c r="B9" s="18"/>
      <c r="C9" s="41"/>
      <c r="D9" s="18"/>
      <c r="E9" s="18"/>
      <c r="F9" s="20"/>
      <c r="G9" s="20"/>
      <c r="H9" s="20"/>
      <c r="I9" s="20"/>
      <c r="J9" s="20"/>
      <c r="K9" s="20"/>
    </row>
    <row r="10" spans="1:12">
      <c r="A10" s="2" t="s">
        <v>16</v>
      </c>
      <c r="B10" s="45">
        <f>MAX(K21:K500)</f>
        <v>188367.98849358124</v>
      </c>
      <c r="C10" s="41"/>
      <c r="D10" s="18"/>
      <c r="E10" s="18"/>
      <c r="F10" s="20"/>
      <c r="G10" s="20"/>
      <c r="H10" s="20"/>
      <c r="I10" s="20"/>
      <c r="J10" s="20"/>
      <c r="K10" s="20"/>
    </row>
    <row r="11" spans="1:12">
      <c r="A11" s="4" t="s">
        <v>17</v>
      </c>
      <c r="B11" s="42">
        <f>MAX(F21:F500)</f>
        <v>12764508.180791257</v>
      </c>
      <c r="C11" s="1"/>
      <c r="D11" s="18"/>
      <c r="E11" s="18"/>
      <c r="F11" s="20"/>
      <c r="G11" s="20"/>
      <c r="H11" s="20"/>
      <c r="I11" s="20"/>
      <c r="J11" s="54"/>
      <c r="K11" s="20"/>
    </row>
    <row r="12" spans="1:12">
      <c r="A12" s="17" t="s">
        <v>19</v>
      </c>
      <c r="B12" s="18"/>
      <c r="C12" s="41"/>
      <c r="D12" s="18"/>
      <c r="E12" s="18"/>
      <c r="F12" s="20"/>
      <c r="G12" s="20"/>
      <c r="H12" s="20"/>
      <c r="I12" s="20"/>
      <c r="J12" s="20"/>
      <c r="K12" s="20"/>
    </row>
    <row r="13" spans="1:12">
      <c r="A13" s="2" t="s">
        <v>16</v>
      </c>
      <c r="B13" s="43">
        <f>MAX(Sheet3!G2:G481)</f>
        <v>188368</v>
      </c>
      <c r="C13" s="53"/>
      <c r="D13" s="18"/>
      <c r="E13" s="18"/>
      <c r="F13" s="20"/>
      <c r="G13" s="20"/>
      <c r="H13" s="20"/>
      <c r="I13" s="20"/>
      <c r="J13" s="20"/>
      <c r="K13" s="20"/>
    </row>
    <row r="14" spans="1:12">
      <c r="A14" s="4" t="s">
        <v>17</v>
      </c>
      <c r="B14" s="44">
        <f>MAX(Sheet3!C2:C481)</f>
        <v>12764508</v>
      </c>
      <c r="C14" s="53"/>
      <c r="D14" s="18"/>
      <c r="E14" s="18"/>
      <c r="F14" s="20"/>
      <c r="G14" s="20"/>
      <c r="H14" s="20"/>
      <c r="I14" s="20"/>
      <c r="J14" s="20"/>
      <c r="K14" s="20"/>
    </row>
    <row r="15" spans="1:12">
      <c r="A15" s="17"/>
      <c r="B15" s="18"/>
      <c r="C15" s="41"/>
      <c r="D15" s="18"/>
      <c r="E15" s="18"/>
      <c r="F15" s="20"/>
      <c r="G15" s="20"/>
      <c r="H15" s="20"/>
      <c r="I15" s="20"/>
      <c r="J15" s="20"/>
      <c r="K15" s="20"/>
      <c r="L15" s="50"/>
    </row>
    <row r="16" spans="1:12">
      <c r="A16" s="17"/>
      <c r="B16" s="40"/>
      <c r="C16" s="41"/>
      <c r="D16" s="18"/>
      <c r="E16" s="18"/>
      <c r="F16" s="20"/>
      <c r="G16" s="20"/>
      <c r="H16" s="20"/>
      <c r="I16" s="20"/>
      <c r="J16" s="20"/>
      <c r="K16" s="20"/>
      <c r="L16" s="50"/>
    </row>
    <row r="17" spans="1:13">
      <c r="A17" s="17" t="s">
        <v>29</v>
      </c>
      <c r="B17" s="41"/>
      <c r="C17" s="41"/>
      <c r="D17" s="18"/>
      <c r="E17" s="18"/>
      <c r="F17" s="20"/>
      <c r="G17" s="20"/>
      <c r="H17" s="20"/>
      <c r="I17" s="20"/>
      <c r="J17" s="20"/>
      <c r="K17" s="20"/>
      <c r="L17" s="49"/>
    </row>
    <row r="18" spans="1:13">
      <c r="A18" s="17"/>
      <c r="B18" s="18"/>
      <c r="C18" s="41"/>
      <c r="D18" s="18"/>
      <c r="E18" s="18"/>
      <c r="F18" s="20"/>
      <c r="G18" s="20"/>
      <c r="H18" s="20"/>
      <c r="I18" s="20"/>
      <c r="J18" s="20"/>
      <c r="K18" s="20"/>
    </row>
    <row r="19" spans="1:13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</row>
    <row r="20" spans="1:13" ht="30.5" customHeight="1">
      <c r="A20" s="46" t="s">
        <v>6</v>
      </c>
      <c r="B20" s="47" t="s">
        <v>28</v>
      </c>
      <c r="C20" s="47" t="s">
        <v>22</v>
      </c>
      <c r="D20" s="47" t="s">
        <v>14</v>
      </c>
      <c r="E20" s="47" t="s">
        <v>15</v>
      </c>
      <c r="F20" s="47" t="s">
        <v>20</v>
      </c>
      <c r="G20" s="47" t="s">
        <v>23</v>
      </c>
      <c r="H20" s="47" t="s">
        <v>24</v>
      </c>
      <c r="I20" s="47" t="s">
        <v>25</v>
      </c>
      <c r="J20" s="47" t="s">
        <v>26</v>
      </c>
      <c r="K20" s="48" t="s">
        <v>27</v>
      </c>
    </row>
    <row r="21" spans="1:13">
      <c r="A21" s="22">
        <v>1</v>
      </c>
      <c r="B21" s="23">
        <v>40909</v>
      </c>
      <c r="C21" s="51">
        <f>30/360</f>
        <v>8.3333333333333329E-2</v>
      </c>
      <c r="D21" s="30">
        <f>B3+B3*B6</f>
        <v>100.3273739782199</v>
      </c>
      <c r="E21" s="24">
        <f>(1/(B2*C21)-1/((B2*C21)*(1+B2*C21)^(B5)))</f>
        <v>191.35400355694952</v>
      </c>
      <c r="F21" s="33">
        <f>B1*D21/B3</f>
        <v>7524553.0483664917</v>
      </c>
      <c r="G21" s="39">
        <f>F21/E21</f>
        <v>39322.684179571312</v>
      </c>
      <c r="H21" s="39">
        <f t="shared" ref="H21:H84" si="0">F21*$B$2*C21</f>
        <v>35114.580892376958</v>
      </c>
      <c r="I21" s="33">
        <f>G21-H21</f>
        <v>4208.1032871943535</v>
      </c>
      <c r="J21" s="33">
        <f>$B$7</f>
        <v>195</v>
      </c>
      <c r="K21" s="34">
        <f>G21+J21</f>
        <v>39517.684179571312</v>
      </c>
      <c r="L21" s="1"/>
      <c r="M21" s="1"/>
    </row>
    <row r="22" spans="1:13">
      <c r="A22" s="25">
        <v>2</v>
      </c>
      <c r="B22" s="26">
        <v>40940</v>
      </c>
      <c r="C22" s="52">
        <f>30/360</f>
        <v>8.3333333333333329E-2</v>
      </c>
      <c r="D22" s="31">
        <f t="shared" ref="D22:D85" si="1">D21+D21*$B$6</f>
        <v>100.65581969365594</v>
      </c>
      <c r="E22" s="27">
        <f t="shared" ref="E22:E85" si="2">(1/($B$2*C22)-1/($B$2*C22*(1+$B$2*C22)^($B$5-A21)))</f>
        <v>191.24698890688194</v>
      </c>
      <c r="F22" s="35">
        <f>(F21-I21)*(D22/D21)</f>
        <v>7544964.5975018628</v>
      </c>
      <c r="G22" s="35">
        <f>F22/E22</f>
        <v>39451.416415112828</v>
      </c>
      <c r="H22" s="55">
        <f t="shared" si="0"/>
        <v>35209.834788342021</v>
      </c>
      <c r="I22" s="35">
        <f>G22-H22</f>
        <v>4241.5816267708069</v>
      </c>
      <c r="J22" s="35">
        <f>$B$7</f>
        <v>195</v>
      </c>
      <c r="K22" s="36">
        <f t="shared" ref="K22:K85" si="3">G22+J22</f>
        <v>39646.416415112828</v>
      </c>
      <c r="L22" s="1"/>
      <c r="M22" s="1"/>
    </row>
    <row r="23" spans="1:13">
      <c r="A23" s="25">
        <v>3</v>
      </c>
      <c r="B23" s="26">
        <v>40969</v>
      </c>
      <c r="C23" s="52">
        <f t="shared" ref="C23:C86" si="4">30/360</f>
        <v>8.3333333333333329E-2</v>
      </c>
      <c r="D23" s="31">
        <f t="shared" si="1"/>
        <v>100.9853406548969</v>
      </c>
      <c r="E23" s="27">
        <f t="shared" si="2"/>
        <v>191.13947485511406</v>
      </c>
      <c r="F23" s="35">
        <f>(F22-I22)*(D23/D22)</f>
        <v>7565409.3807987049</v>
      </c>
      <c r="G23" s="35">
        <f t="shared" ref="G23:G86" si="5">F23/E23</f>
        <v>39580.570086495078</v>
      </c>
      <c r="H23" s="55">
        <f t="shared" si="0"/>
        <v>35305.243777060619</v>
      </c>
      <c r="I23" s="35">
        <f t="shared" ref="I23:I86" si="6">G23-H23</f>
        <v>4275.3263094344584</v>
      </c>
      <c r="J23" s="35">
        <f t="shared" ref="J23:J86" si="7">$B$7</f>
        <v>195</v>
      </c>
      <c r="K23" s="36">
        <f t="shared" si="3"/>
        <v>39775.570086495078</v>
      </c>
      <c r="L23" s="1"/>
      <c r="M23" s="1"/>
    </row>
    <row r="24" spans="1:13">
      <c r="A24" s="25">
        <v>4</v>
      </c>
      <c r="B24" s="26">
        <v>41000</v>
      </c>
      <c r="C24" s="52">
        <f t="shared" si="4"/>
        <v>8.3333333333333329E-2</v>
      </c>
      <c r="D24" s="31">
        <f t="shared" si="1"/>
        <v>101.31594038201774</v>
      </c>
      <c r="E24" s="27">
        <f t="shared" si="2"/>
        <v>191.03145907110459</v>
      </c>
      <c r="F24" s="35">
        <f t="shared" ref="F24:F87" si="8">(F23+H23-G23)*(D24/D23)</f>
        <v>7585887.2398419911</v>
      </c>
      <c r="G24" s="35">
        <f t="shared" si="5"/>
        <v>39710.146573389349</v>
      </c>
      <c r="H24" s="55">
        <f t="shared" si="0"/>
        <v>35400.807119262623</v>
      </c>
      <c r="I24" s="35">
        <f t="shared" si="6"/>
        <v>4309.3394541267262</v>
      </c>
      <c r="J24" s="35">
        <f t="shared" si="7"/>
        <v>195</v>
      </c>
      <c r="K24" s="36">
        <f t="shared" si="3"/>
        <v>39905.146573389349</v>
      </c>
      <c r="L24" s="1"/>
      <c r="M24" s="1"/>
    </row>
    <row r="25" spans="1:13">
      <c r="A25" s="25">
        <v>5</v>
      </c>
      <c r="B25" s="26">
        <v>41030</v>
      </c>
      <c r="C25" s="52">
        <f t="shared" si="4"/>
        <v>8.3333333333333329E-2</v>
      </c>
      <c r="D25" s="31">
        <f t="shared" si="1"/>
        <v>101.64762240661724</v>
      </c>
      <c r="E25" s="27">
        <f t="shared" si="2"/>
        <v>190.92293921343642</v>
      </c>
      <c r="F25" s="35">
        <f t="shared" si="8"/>
        <v>7606398.0135722049</v>
      </c>
      <c r="G25" s="35">
        <f t="shared" si="5"/>
        <v>39840.147259983605</v>
      </c>
      <c r="H25" s="55">
        <f t="shared" si="0"/>
        <v>35496.524063336954</v>
      </c>
      <c r="I25" s="35">
        <f t="shared" si="6"/>
        <v>4343.6231966466512</v>
      </c>
      <c r="J25" s="35">
        <f t="shared" si="7"/>
        <v>195</v>
      </c>
      <c r="K25" s="36">
        <f t="shared" si="3"/>
        <v>40035.147259983605</v>
      </c>
      <c r="L25" s="1"/>
      <c r="M25" s="1"/>
    </row>
    <row r="26" spans="1:13">
      <c r="A26" s="25">
        <v>6</v>
      </c>
      <c r="B26" s="26">
        <v>41061</v>
      </c>
      <c r="C26" s="52">
        <f t="shared" si="4"/>
        <v>8.3333333333333329E-2</v>
      </c>
      <c r="D26" s="31">
        <f t="shared" si="1"/>
        <v>101.98039027185573</v>
      </c>
      <c r="E26" s="27">
        <f t="shared" si="2"/>
        <v>190.81391292976579</v>
      </c>
      <c r="F26" s="35">
        <f t="shared" si="8"/>
        <v>7626941.5382597707</v>
      </c>
      <c r="G26" s="35">
        <f t="shared" si="5"/>
        <v>39970.573534997275</v>
      </c>
      <c r="H26" s="55">
        <f t="shared" si="0"/>
        <v>35592.39384521226</v>
      </c>
      <c r="I26" s="35">
        <f t="shared" si="6"/>
        <v>4378.1796897850145</v>
      </c>
      <c r="J26" s="35">
        <f t="shared" si="7"/>
        <v>195</v>
      </c>
      <c r="K26" s="36">
        <f t="shared" si="3"/>
        <v>40165.573534997275</v>
      </c>
      <c r="L26" s="1"/>
      <c r="M26" s="1"/>
    </row>
    <row r="27" spans="1:13">
      <c r="A27" s="25">
        <v>7</v>
      </c>
      <c r="B27" s="26">
        <v>41091</v>
      </c>
      <c r="C27" s="52">
        <f t="shared" si="4"/>
        <v>8.3333333333333329E-2</v>
      </c>
      <c r="D27" s="31">
        <f t="shared" si="1"/>
        <v>102.31424753249287</v>
      </c>
      <c r="E27" s="27">
        <f t="shared" si="2"/>
        <v>190.70437785677137</v>
      </c>
      <c r="F27" s="35">
        <f t="shared" si="8"/>
        <v>7647517.6474792687</v>
      </c>
      <c r="G27" s="35">
        <f t="shared" si="5"/>
        <v>40101.426791696103</v>
      </c>
      <c r="H27" s="55">
        <f t="shared" si="0"/>
        <v>35688.415688236586</v>
      </c>
      <c r="I27" s="35">
        <f t="shared" si="6"/>
        <v>4413.0111034595175</v>
      </c>
      <c r="J27" s="35">
        <f t="shared" si="7"/>
        <v>195</v>
      </c>
      <c r="K27" s="36">
        <f t="shared" si="3"/>
        <v>40296.426791696103</v>
      </c>
      <c r="L27" s="1"/>
      <c r="M27" s="1"/>
    </row>
    <row r="28" spans="1:13">
      <c r="A28" s="25">
        <v>8</v>
      </c>
      <c r="B28" s="26">
        <v>41122</v>
      </c>
      <c r="C28" s="52">
        <f t="shared" si="4"/>
        <v>8.3333333333333329E-2</v>
      </c>
      <c r="D28" s="31">
        <f t="shared" si="1"/>
        <v>102.64919775492574</v>
      </c>
      <c r="E28" s="27">
        <f t="shared" si="2"/>
        <v>190.59433162010296</v>
      </c>
      <c r="F28" s="35">
        <f t="shared" si="8"/>
        <v>7668126.1720834216</v>
      </c>
      <c r="G28" s="35">
        <f t="shared" si="5"/>
        <v>40232.708427907019</v>
      </c>
      <c r="H28" s="55">
        <f t="shared" si="0"/>
        <v>35784.588803055965</v>
      </c>
      <c r="I28" s="35">
        <f t="shared" si="6"/>
        <v>4448.1196248510532</v>
      </c>
      <c r="J28" s="35">
        <f t="shared" si="7"/>
        <v>195</v>
      </c>
      <c r="K28" s="36">
        <f t="shared" si="3"/>
        <v>40427.708427907019</v>
      </c>
      <c r="L28" s="1"/>
      <c r="M28" s="1"/>
    </row>
    <row r="29" spans="1:13">
      <c r="A29" s="25">
        <v>9</v>
      </c>
      <c r="B29" s="26">
        <v>41153</v>
      </c>
      <c r="C29" s="52">
        <f t="shared" si="4"/>
        <v>8.3333333333333329E-2</v>
      </c>
      <c r="D29" s="31">
        <f t="shared" si="1"/>
        <v>102.98524451722685</v>
      </c>
      <c r="E29" s="27">
        <f t="shared" si="2"/>
        <v>190.4837718343301</v>
      </c>
      <c r="F29" s="35">
        <f t="shared" si="8"/>
        <v>7688766.9401768688</v>
      </c>
      <c r="G29" s="35">
        <f t="shared" si="5"/>
        <v>40364.419846033066</v>
      </c>
      <c r="H29" s="55">
        <f t="shared" si="0"/>
        <v>35880.912387492055</v>
      </c>
      <c r="I29" s="35">
        <f t="shared" si="6"/>
        <v>4483.5074585410111</v>
      </c>
      <c r="J29" s="35">
        <f t="shared" si="7"/>
        <v>195</v>
      </c>
      <c r="K29" s="36">
        <f t="shared" si="3"/>
        <v>40559.419846033066</v>
      </c>
      <c r="L29" s="1"/>
      <c r="M29" s="1"/>
    </row>
    <row r="30" spans="1:13">
      <c r="A30" s="25">
        <v>10</v>
      </c>
      <c r="B30" s="26">
        <v>41183</v>
      </c>
      <c r="C30" s="52">
        <f t="shared" si="4"/>
        <v>8.3333333333333329E-2</v>
      </c>
      <c r="D30" s="31">
        <f t="shared" si="1"/>
        <v>103.32239140918237</v>
      </c>
      <c r="E30" s="27">
        <f t="shared" si="2"/>
        <v>190.37269610289033</v>
      </c>
      <c r="F30" s="35">
        <f t="shared" si="8"/>
        <v>7709439.7770897103</v>
      </c>
      <c r="G30" s="35">
        <f t="shared" si="5"/>
        <v>40496.562453068407</v>
      </c>
      <c r="H30" s="55">
        <f t="shared" si="0"/>
        <v>35977.385626418647</v>
      </c>
      <c r="I30" s="35">
        <f t="shared" si="6"/>
        <v>4519.1768266497602</v>
      </c>
      <c r="J30" s="35">
        <f t="shared" si="7"/>
        <v>195</v>
      </c>
      <c r="K30" s="36">
        <f t="shared" si="3"/>
        <v>40691.562453068407</v>
      </c>
      <c r="L30" s="1"/>
      <c r="M30" s="1"/>
    </row>
    <row r="31" spans="1:13">
      <c r="A31" s="25">
        <v>11</v>
      </c>
      <c r="B31" s="26">
        <v>41214</v>
      </c>
      <c r="C31" s="52">
        <f t="shared" si="4"/>
        <v>8.3333333333333329E-2</v>
      </c>
      <c r="D31" s="31">
        <f t="shared" si="1"/>
        <v>103.66064203233054</v>
      </c>
      <c r="E31" s="27">
        <f t="shared" si="2"/>
        <v>190.26110201803715</v>
      </c>
      <c r="F31" s="35">
        <f t="shared" si="8"/>
        <v>7730144.5053508254</v>
      </c>
      <c r="G31" s="35">
        <f t="shared" si="5"/>
        <v>40629.137660613313</v>
      </c>
      <c r="H31" s="55">
        <f t="shared" si="0"/>
        <v>36074.007691637184</v>
      </c>
      <c r="I31" s="35">
        <f t="shared" si="6"/>
        <v>4555.129968976129</v>
      </c>
      <c r="J31" s="35">
        <f t="shared" si="7"/>
        <v>195</v>
      </c>
      <c r="K31" s="36">
        <f t="shared" si="3"/>
        <v>40824.137660613313</v>
      </c>
      <c r="L31" s="1"/>
      <c r="M31" s="1"/>
    </row>
    <row r="32" spans="1:13">
      <c r="A32" s="25">
        <v>12</v>
      </c>
      <c r="B32" s="26">
        <v>41244</v>
      </c>
      <c r="C32" s="52">
        <f t="shared" si="4"/>
        <v>8.3333333333333329E-2</v>
      </c>
      <c r="D32" s="31">
        <f t="shared" si="1"/>
        <v>104.00000000000007</v>
      </c>
      <c r="E32" s="27">
        <f t="shared" si="2"/>
        <v>190.14898716078798</v>
      </c>
      <c r="F32" s="35">
        <f t="shared" si="8"/>
        <v>7750880.9446609709</v>
      </c>
      <c r="G32" s="35">
        <f t="shared" si="5"/>
        <v>40762.146884889306</v>
      </c>
      <c r="H32" s="55">
        <f t="shared" si="0"/>
        <v>36170.777741751197</v>
      </c>
      <c r="I32" s="35">
        <f t="shared" si="6"/>
        <v>4591.3691431381085</v>
      </c>
      <c r="J32" s="35">
        <f t="shared" si="7"/>
        <v>195</v>
      </c>
      <c r="K32" s="36">
        <f t="shared" si="3"/>
        <v>40957.146884889306</v>
      </c>
      <c r="L32" s="1"/>
      <c r="M32" s="1"/>
    </row>
    <row r="33" spans="1:13">
      <c r="A33" s="25">
        <v>13</v>
      </c>
      <c r="B33" s="26">
        <v>41275</v>
      </c>
      <c r="C33" s="52">
        <f t="shared" si="4"/>
        <v>8.3333333333333329E-2</v>
      </c>
      <c r="D33" s="31">
        <f t="shared" si="1"/>
        <v>104.34046893734876</v>
      </c>
      <c r="E33" s="27">
        <f t="shared" si="2"/>
        <v>190.03634910087166</v>
      </c>
      <c r="F33" s="35">
        <f t="shared" si="8"/>
        <v>7771648.9118656386</v>
      </c>
      <c r="G33" s="35">
        <f t="shared" si="5"/>
        <v>40895.591546754207</v>
      </c>
      <c r="H33" s="55">
        <f t="shared" si="0"/>
        <v>36267.694922039649</v>
      </c>
      <c r="I33" s="35">
        <f t="shared" si="6"/>
        <v>4627.8966247145581</v>
      </c>
      <c r="J33" s="35">
        <f t="shared" si="7"/>
        <v>195</v>
      </c>
      <c r="K33" s="36">
        <f t="shared" si="3"/>
        <v>41090.591546754207</v>
      </c>
      <c r="L33" s="1"/>
      <c r="M33" s="1"/>
    </row>
    <row r="34" spans="1:13">
      <c r="A34" s="25">
        <v>14</v>
      </c>
      <c r="B34" s="26">
        <v>41306</v>
      </c>
      <c r="C34" s="52">
        <f t="shared" si="4"/>
        <v>8.3333333333333329E-2</v>
      </c>
      <c r="D34" s="31">
        <f t="shared" si="1"/>
        <v>104.68205248140225</v>
      </c>
      <c r="E34" s="27">
        <f t="shared" si="2"/>
        <v>189.92318539667573</v>
      </c>
      <c r="F34" s="35">
        <f t="shared" si="8"/>
        <v>7792448.2209276929</v>
      </c>
      <c r="G34" s="35">
        <f t="shared" si="5"/>
        <v>41029.473071717373</v>
      </c>
      <c r="H34" s="55">
        <f t="shared" si="0"/>
        <v>36364.758364329231</v>
      </c>
      <c r="I34" s="35">
        <f t="shared" si="6"/>
        <v>4664.7147073881424</v>
      </c>
      <c r="J34" s="35">
        <f t="shared" si="7"/>
        <v>195</v>
      </c>
      <c r="K34" s="36">
        <f t="shared" si="3"/>
        <v>41224.473071717373</v>
      </c>
      <c r="L34" s="1"/>
      <c r="M34" s="1"/>
    </row>
    <row r="35" spans="1:13">
      <c r="A35" s="25">
        <v>15</v>
      </c>
      <c r="B35" s="26">
        <v>41334</v>
      </c>
      <c r="C35" s="52">
        <f t="shared" si="4"/>
        <v>8.3333333333333329E-2</v>
      </c>
      <c r="D35" s="31">
        <f t="shared" si="1"/>
        <v>105.02475428109285</v>
      </c>
      <c r="E35" s="27">
        <f t="shared" si="2"/>
        <v>189.80949359519354</v>
      </c>
      <c r="F35" s="35">
        <f t="shared" si="8"/>
        <v>7813278.6828997703</v>
      </c>
      <c r="G35" s="35">
        <f t="shared" si="5"/>
        <v>41163.792889954915</v>
      </c>
      <c r="H35" s="55">
        <f t="shared" si="0"/>
        <v>36461.967186865593</v>
      </c>
      <c r="I35" s="35">
        <f t="shared" si="6"/>
        <v>4701.8257030893219</v>
      </c>
      <c r="J35" s="35">
        <f t="shared" si="7"/>
        <v>195</v>
      </c>
      <c r="K35" s="36">
        <f t="shared" si="3"/>
        <v>41358.792889954915</v>
      </c>
      <c r="L35" s="1"/>
      <c r="M35" s="1"/>
    </row>
    <row r="36" spans="1:13">
      <c r="A36" s="25">
        <v>16</v>
      </c>
      <c r="B36" s="26">
        <v>41365</v>
      </c>
      <c r="C36" s="52">
        <f t="shared" si="4"/>
        <v>8.3333333333333329E-2</v>
      </c>
      <c r="D36" s="31">
        <f t="shared" si="1"/>
        <v>105.36857799729853</v>
      </c>
      <c r="E36" s="27">
        <f t="shared" si="2"/>
        <v>189.69527123197111</v>
      </c>
      <c r="F36" s="35">
        <f t="shared" si="8"/>
        <v>7834140.1058964441</v>
      </c>
      <c r="G36" s="35">
        <f t="shared" si="5"/>
        <v>41298.552436324957</v>
      </c>
      <c r="H36" s="55">
        <f t="shared" si="0"/>
        <v>36559.320494183405</v>
      </c>
      <c r="I36" s="35">
        <f t="shared" si="6"/>
        <v>4739.2319421415523</v>
      </c>
      <c r="J36" s="35">
        <f t="shared" si="7"/>
        <v>195</v>
      </c>
      <c r="K36" s="36">
        <f t="shared" si="3"/>
        <v>41493.552436324957</v>
      </c>
      <c r="L36" s="1"/>
      <c r="M36" s="1"/>
    </row>
    <row r="37" spans="1:13">
      <c r="A37" s="25">
        <v>17</v>
      </c>
      <c r="B37" s="26">
        <v>41395</v>
      </c>
      <c r="C37" s="52">
        <f t="shared" si="4"/>
        <v>8.3333333333333329E-2</v>
      </c>
      <c r="D37" s="31">
        <f t="shared" si="1"/>
        <v>105.71352730288201</v>
      </c>
      <c r="E37" s="27">
        <f t="shared" si="2"/>
        <v>189.58051583105365</v>
      </c>
      <c r="F37" s="35">
        <f t="shared" si="8"/>
        <v>7855032.2950661499</v>
      </c>
      <c r="G37" s="35">
        <f t="shared" si="5"/>
        <v>41433.753150382981</v>
      </c>
      <c r="H37" s="55">
        <f t="shared" si="0"/>
        <v>36656.817376975363</v>
      </c>
      <c r="I37" s="35">
        <f t="shared" si="6"/>
        <v>4776.9357734076184</v>
      </c>
      <c r="J37" s="35">
        <f t="shared" si="7"/>
        <v>195</v>
      </c>
      <c r="K37" s="36">
        <f t="shared" si="3"/>
        <v>41628.753150382981</v>
      </c>
      <c r="L37" s="1"/>
      <c r="M37" s="1"/>
    </row>
    <row r="38" spans="1:13">
      <c r="A38" s="25">
        <v>18</v>
      </c>
      <c r="B38" s="26">
        <v>41426</v>
      </c>
      <c r="C38" s="52">
        <f t="shared" si="4"/>
        <v>8.3333333333333329E-2</v>
      </c>
      <c r="D38" s="31">
        <f t="shared" si="1"/>
        <v>106.05960588273003</v>
      </c>
      <c r="E38" s="27">
        <f t="shared" si="2"/>
        <v>189.46522490493192</v>
      </c>
      <c r="F38" s="35">
        <f t="shared" si="8"/>
        <v>7875955.0525628785</v>
      </c>
      <c r="G38" s="35">
        <f t="shared" si="5"/>
        <v>41569.396476397196</v>
      </c>
      <c r="H38" s="55">
        <f t="shared" si="0"/>
        <v>36754.4569119601</v>
      </c>
      <c r="I38" s="35">
        <f t="shared" si="6"/>
        <v>4814.9395644370961</v>
      </c>
      <c r="J38" s="35">
        <f t="shared" si="7"/>
        <v>195</v>
      </c>
      <c r="K38" s="36">
        <f t="shared" si="3"/>
        <v>41764.396476397196</v>
      </c>
      <c r="L38" s="1"/>
      <c r="M38" s="1"/>
    </row>
    <row r="39" spans="1:13">
      <c r="A39" s="25">
        <v>19</v>
      </c>
      <c r="B39" s="26">
        <v>41456</v>
      </c>
      <c r="C39" s="52">
        <f t="shared" si="4"/>
        <v>8.3333333333333329E-2</v>
      </c>
      <c r="D39" s="31">
        <f t="shared" si="1"/>
        <v>106.40681743379265</v>
      </c>
      <c r="E39" s="27">
        <f t="shared" si="2"/>
        <v>189.34939595448827</v>
      </c>
      <c r="F39" s="35">
        <f t="shared" si="8"/>
        <v>7896908.1775176255</v>
      </c>
      <c r="G39" s="35">
        <f t="shared" si="5"/>
        <v>41705.483863363967</v>
      </c>
      <c r="H39" s="55">
        <f t="shared" si="0"/>
        <v>36852.238161748915</v>
      </c>
      <c r="I39" s="35">
        <f t="shared" si="6"/>
        <v>4853.2457016150511</v>
      </c>
      <c r="J39" s="35">
        <f t="shared" si="7"/>
        <v>195</v>
      </c>
      <c r="K39" s="36">
        <f t="shared" si="3"/>
        <v>41900.483863363967</v>
      </c>
      <c r="L39" s="1"/>
      <c r="M39" s="1"/>
    </row>
    <row r="40" spans="1:13">
      <c r="A40" s="25">
        <v>20</v>
      </c>
      <c r="B40" s="26">
        <v>41487</v>
      </c>
      <c r="C40" s="52">
        <f t="shared" si="4"/>
        <v>8.3333333333333329E-2</v>
      </c>
      <c r="D40" s="31">
        <f t="shared" si="1"/>
        <v>106.75516566512283</v>
      </c>
      <c r="E40" s="27">
        <f t="shared" si="2"/>
        <v>189.23302646894254</v>
      </c>
      <c r="F40" s="35">
        <f t="shared" si="8"/>
        <v>7917891.4660095964</v>
      </c>
      <c r="G40" s="35">
        <f t="shared" si="5"/>
        <v>41842.016765023327</v>
      </c>
      <c r="H40" s="55">
        <f t="shared" si="0"/>
        <v>36950.160174711447</v>
      </c>
      <c r="I40" s="35">
        <f t="shared" si="6"/>
        <v>4891.8565903118797</v>
      </c>
      <c r="J40" s="35">
        <f t="shared" si="7"/>
        <v>195</v>
      </c>
      <c r="K40" s="36">
        <f t="shared" si="3"/>
        <v>42037.016765023327</v>
      </c>
      <c r="L40" s="1"/>
      <c r="M40" s="1"/>
    </row>
    <row r="41" spans="1:13">
      <c r="A41" s="25">
        <v>21</v>
      </c>
      <c r="B41" s="26">
        <v>41518</v>
      </c>
      <c r="C41" s="52">
        <f t="shared" si="4"/>
        <v>8.3333333333333329E-2</v>
      </c>
      <c r="D41" s="31">
        <f t="shared" si="1"/>
        <v>107.10465429791599</v>
      </c>
      <c r="E41" s="27">
        <f t="shared" si="2"/>
        <v>189.11611392579761</v>
      </c>
      <c r="F41" s="35">
        <f t="shared" si="8"/>
        <v>7938904.7110371646</v>
      </c>
      <c r="G41" s="35">
        <f t="shared" si="5"/>
        <v>41978.996639874415</v>
      </c>
      <c r="H41" s="55">
        <f t="shared" si="0"/>
        <v>37048.2219848401</v>
      </c>
      <c r="I41" s="35">
        <f t="shared" si="6"/>
        <v>4930.7746550343145</v>
      </c>
      <c r="J41" s="35">
        <f t="shared" si="7"/>
        <v>195</v>
      </c>
      <c r="K41" s="36">
        <f t="shared" si="3"/>
        <v>42173.996639874415</v>
      </c>
      <c r="L41" s="1"/>
      <c r="M41" s="1"/>
    </row>
    <row r="42" spans="1:13">
      <c r="A42" s="25">
        <v>22</v>
      </c>
      <c r="B42" s="26">
        <v>41548</v>
      </c>
      <c r="C42" s="52">
        <f t="shared" si="4"/>
        <v>8.3333333333333329E-2</v>
      </c>
      <c r="D42" s="31">
        <f t="shared" si="1"/>
        <v>107.45528706554974</v>
      </c>
      <c r="E42" s="27">
        <f t="shared" si="2"/>
        <v>188.99865579078465</v>
      </c>
      <c r="F42" s="35">
        <f t="shared" si="8"/>
        <v>7959947.7024885928</v>
      </c>
      <c r="G42" s="35">
        <f t="shared" si="5"/>
        <v>42116.424951191162</v>
      </c>
      <c r="H42" s="55">
        <f t="shared" si="0"/>
        <v>37146.42261161343</v>
      </c>
      <c r="I42" s="35">
        <f t="shared" si="6"/>
        <v>4970.0023395777316</v>
      </c>
      <c r="J42" s="35">
        <f t="shared" si="7"/>
        <v>195</v>
      </c>
      <c r="K42" s="36">
        <f t="shared" si="3"/>
        <v>42311.424951191162</v>
      </c>
      <c r="L42" s="1"/>
      <c r="M42" s="1"/>
    </row>
    <row r="43" spans="1:13">
      <c r="A43" s="25">
        <v>23</v>
      </c>
      <c r="B43" s="26">
        <v>41579</v>
      </c>
      <c r="C43" s="52">
        <f t="shared" si="4"/>
        <v>8.3333333333333329E-2</v>
      </c>
      <c r="D43" s="31">
        <f t="shared" si="1"/>
        <v>107.80706771362384</v>
      </c>
      <c r="E43" s="27">
        <f t="shared" si="2"/>
        <v>188.88064951780831</v>
      </c>
      <c r="F43" s="35">
        <f t="shared" si="8"/>
        <v>7981020.2271124981</v>
      </c>
      <c r="G43" s="35">
        <f t="shared" si="5"/>
        <v>42254.30316703787</v>
      </c>
      <c r="H43" s="55">
        <f t="shared" si="0"/>
        <v>37244.761059858327</v>
      </c>
      <c r="I43" s="35">
        <f t="shared" si="6"/>
        <v>5009.5421071795427</v>
      </c>
      <c r="J43" s="35">
        <f t="shared" si="7"/>
        <v>195</v>
      </c>
      <c r="K43" s="36">
        <f t="shared" si="3"/>
        <v>42449.30316703787</v>
      </c>
      <c r="L43" s="1"/>
      <c r="M43" s="1"/>
    </row>
    <row r="44" spans="1:13">
      <c r="A44" s="25">
        <v>24</v>
      </c>
      <c r="B44" s="26">
        <v>41609</v>
      </c>
      <c r="C44" s="52">
        <f t="shared" si="4"/>
        <v>8.3333333333333329E-2</v>
      </c>
      <c r="D44" s="31">
        <f t="shared" si="1"/>
        <v>108.16000000000014</v>
      </c>
      <c r="E44" s="27">
        <f t="shared" si="2"/>
        <v>188.76209254889142</v>
      </c>
      <c r="F44" s="35">
        <f t="shared" si="8"/>
        <v>8002122.0684880642</v>
      </c>
      <c r="G44" s="35">
        <f t="shared" si="5"/>
        <v>42392.632760284898</v>
      </c>
      <c r="H44" s="55">
        <f t="shared" si="0"/>
        <v>37343.236319610965</v>
      </c>
      <c r="I44" s="35">
        <f t="shared" si="6"/>
        <v>5049.3964406739324</v>
      </c>
      <c r="J44" s="35">
        <f t="shared" si="7"/>
        <v>195</v>
      </c>
      <c r="K44" s="36">
        <f t="shared" si="3"/>
        <v>42587.632760284898</v>
      </c>
      <c r="L44" s="1"/>
      <c r="M44" s="1"/>
    </row>
    <row r="45" spans="1:13">
      <c r="A45" s="25">
        <v>25</v>
      </c>
      <c r="B45" s="26">
        <v>41640</v>
      </c>
      <c r="C45" s="52">
        <f t="shared" si="4"/>
        <v>8.3333333333333329E-2</v>
      </c>
      <c r="D45" s="31">
        <f t="shared" si="1"/>
        <v>108.51408769484277</v>
      </c>
      <c r="E45" s="27">
        <f t="shared" si="2"/>
        <v>188.64298231411959</v>
      </c>
      <c r="F45" s="35">
        <f t="shared" si="8"/>
        <v>8023253.0069950083</v>
      </c>
      <c r="G45" s="35">
        <f t="shared" si="5"/>
        <v>42531.415208624392</v>
      </c>
      <c r="H45" s="55">
        <f t="shared" si="0"/>
        <v>37441.847365976704</v>
      </c>
      <c r="I45" s="35">
        <f t="shared" si="6"/>
        <v>5089.5678426476879</v>
      </c>
      <c r="J45" s="35">
        <f t="shared" si="7"/>
        <v>195</v>
      </c>
      <c r="K45" s="36">
        <f t="shared" si="3"/>
        <v>42726.415208624392</v>
      </c>
      <c r="L45" s="1"/>
      <c r="M45" s="1"/>
    </row>
    <row r="46" spans="1:13">
      <c r="A46" s="25">
        <v>26</v>
      </c>
      <c r="B46" s="26">
        <v>41671</v>
      </c>
      <c r="C46" s="52">
        <f t="shared" si="4"/>
        <v>8.3333333333333329E-2</v>
      </c>
      <c r="D46" s="31">
        <f t="shared" si="1"/>
        <v>108.8693345806584</v>
      </c>
      <c r="E46" s="27">
        <f t="shared" si="2"/>
        <v>188.52331623158548</v>
      </c>
      <c r="F46" s="35">
        <f t="shared" si="8"/>
        <v>8044412.8197832862</v>
      </c>
      <c r="G46" s="35">
        <f t="shared" si="5"/>
        <v>42670.651994586085</v>
      </c>
      <c r="H46" s="55">
        <f t="shared" si="0"/>
        <v>37540.593158988668</v>
      </c>
      <c r="I46" s="35">
        <f t="shared" si="6"/>
        <v>5130.0588355974178</v>
      </c>
      <c r="J46" s="35">
        <f t="shared" si="7"/>
        <v>195</v>
      </c>
      <c r="K46" s="36">
        <f t="shared" si="3"/>
        <v>42865.651994586085</v>
      </c>
      <c r="L46" s="1"/>
      <c r="M46" s="1"/>
    </row>
    <row r="47" spans="1:13">
      <c r="A47" s="25">
        <v>27</v>
      </c>
      <c r="B47" s="26">
        <v>41699</v>
      </c>
      <c r="C47" s="52">
        <f t="shared" si="4"/>
        <v>8.3333333333333329E-2</v>
      </c>
      <c r="D47" s="31">
        <f t="shared" si="1"/>
        <v>109.22574445233663</v>
      </c>
      <c r="E47" s="27">
        <f t="shared" si="2"/>
        <v>188.40309170733289</v>
      </c>
      <c r="F47" s="35">
        <f t="shared" si="8"/>
        <v>8065601.2807425484</v>
      </c>
      <c r="G47" s="35">
        <f t="shared" si="5"/>
        <v>42810.344605553117</v>
      </c>
      <c r="H47" s="55">
        <f t="shared" si="0"/>
        <v>37639.472643465226</v>
      </c>
      <c r="I47" s="35">
        <f t="shared" si="6"/>
        <v>5170.871962087891</v>
      </c>
      <c r="J47" s="35">
        <f t="shared" si="7"/>
        <v>195</v>
      </c>
      <c r="K47" s="36">
        <f t="shared" si="3"/>
        <v>43005.344605553117</v>
      </c>
      <c r="L47" s="1"/>
      <c r="M47" s="1"/>
    </row>
    <row r="48" spans="1:13">
      <c r="A48" s="25">
        <v>28</v>
      </c>
      <c r="B48" s="26">
        <v>41730</v>
      </c>
      <c r="C48" s="52">
        <f t="shared" si="4"/>
        <v>8.3333333333333329E-2</v>
      </c>
      <c r="D48" s="31">
        <f t="shared" si="1"/>
        <v>109.58332111719054</v>
      </c>
      <c r="E48" s="27">
        <f t="shared" si="2"/>
        <v>188.28230613530044</v>
      </c>
      <c r="F48" s="35">
        <f t="shared" si="8"/>
        <v>8086818.1604713304</v>
      </c>
      <c r="G48" s="35">
        <f t="shared" si="5"/>
        <v>42950.494533777965</v>
      </c>
      <c r="H48" s="55">
        <f t="shared" si="0"/>
        <v>37738.484748866205</v>
      </c>
      <c r="I48" s="35">
        <f t="shared" si="6"/>
        <v>5212.0097849117592</v>
      </c>
      <c r="J48" s="35">
        <f t="shared" si="7"/>
        <v>195</v>
      </c>
      <c r="K48" s="36">
        <f t="shared" si="3"/>
        <v>43145.494533777965</v>
      </c>
      <c r="L48" s="1"/>
      <c r="M48" s="1"/>
    </row>
    <row r="49" spans="1:13">
      <c r="A49" s="25">
        <v>29</v>
      </c>
      <c r="B49" s="26">
        <v>41760</v>
      </c>
      <c r="C49" s="52">
        <f t="shared" si="4"/>
        <v>8.3333333333333329E-2</v>
      </c>
      <c r="D49" s="31">
        <f t="shared" si="1"/>
        <v>109.94206839499736</v>
      </c>
      <c r="E49" s="27">
        <f t="shared" si="2"/>
        <v>188.16095689726518</v>
      </c>
      <c r="F49" s="35">
        <f t="shared" si="8"/>
        <v>8108063.2262459844</v>
      </c>
      <c r="G49" s="35">
        <f t="shared" si="5"/>
        <v>43091.103276398309</v>
      </c>
      <c r="H49" s="55">
        <f t="shared" si="0"/>
        <v>37837.628389147925</v>
      </c>
      <c r="I49" s="35">
        <f t="shared" si="6"/>
        <v>5253.4748872503842</v>
      </c>
      <c r="J49" s="35">
        <f t="shared" si="7"/>
        <v>195</v>
      </c>
      <c r="K49" s="36">
        <f t="shared" si="3"/>
        <v>43286.103276398309</v>
      </c>
      <c r="L49" s="1"/>
      <c r="M49" s="1"/>
    </row>
    <row r="50" spans="1:13">
      <c r="A50" s="25">
        <v>30</v>
      </c>
      <c r="B50" s="26">
        <v>41791</v>
      </c>
      <c r="C50" s="52">
        <f t="shared" si="4"/>
        <v>8.3333333333333329E-2</v>
      </c>
      <c r="D50" s="31">
        <f t="shared" si="1"/>
        <v>110.3019901180393</v>
      </c>
      <c r="E50" s="27">
        <f t="shared" si="2"/>
        <v>188.03904136278575</v>
      </c>
      <c r="F50" s="35">
        <f t="shared" si="8"/>
        <v>8129336.2419893472</v>
      </c>
      <c r="G50" s="35">
        <f t="shared" si="5"/>
        <v>43232.172335453099</v>
      </c>
      <c r="H50" s="55">
        <f t="shared" si="0"/>
        <v>37936.902462616956</v>
      </c>
      <c r="I50" s="35">
        <f t="shared" si="6"/>
        <v>5295.2698728361429</v>
      </c>
      <c r="J50" s="35">
        <f t="shared" si="7"/>
        <v>195</v>
      </c>
      <c r="K50" s="36">
        <f t="shared" si="3"/>
        <v>43427.172335453099</v>
      </c>
      <c r="L50" s="1"/>
      <c r="M50" s="1"/>
    </row>
    <row r="51" spans="1:13">
      <c r="A51" s="25">
        <v>31</v>
      </c>
      <c r="B51" s="26">
        <v>41821</v>
      </c>
      <c r="C51" s="52">
        <f t="shared" si="4"/>
        <v>8.3333333333333329E-2</v>
      </c>
      <c r="D51" s="31">
        <f t="shared" si="1"/>
        <v>110.66309013114443</v>
      </c>
      <c r="E51" s="27">
        <f t="shared" si="2"/>
        <v>187.91655688914543</v>
      </c>
      <c r="F51" s="35">
        <f t="shared" si="8"/>
        <v>8150636.9682391426</v>
      </c>
      <c r="G51" s="35">
        <f t="shared" si="5"/>
        <v>43373.703217898546</v>
      </c>
      <c r="H51" s="55">
        <f t="shared" si="0"/>
        <v>38036.305851782665</v>
      </c>
      <c r="I51" s="35">
        <f t="shared" si="6"/>
        <v>5337.3973661158816</v>
      </c>
      <c r="J51" s="35">
        <f t="shared" si="7"/>
        <v>195</v>
      </c>
      <c r="K51" s="36">
        <f t="shared" si="3"/>
        <v>43568.703217898546</v>
      </c>
      <c r="L51" s="1"/>
      <c r="M51" s="1"/>
    </row>
    <row r="52" spans="1:13">
      <c r="A52" s="25">
        <v>32</v>
      </c>
      <c r="B52" s="26">
        <v>41852</v>
      </c>
      <c r="C52" s="52">
        <f t="shared" si="4"/>
        <v>8.3333333333333329E-2</v>
      </c>
      <c r="D52" s="31">
        <f t="shared" si="1"/>
        <v>111.02537229172782</v>
      </c>
      <c r="E52" s="27">
        <f t="shared" si="2"/>
        <v>187.79350082129477</v>
      </c>
      <c r="F52" s="35">
        <f t="shared" si="8"/>
        <v>8171965.1621161215</v>
      </c>
      <c r="G52" s="35">
        <f t="shared" si="5"/>
        <v>43515.697435624272</v>
      </c>
      <c r="H52" s="55">
        <f t="shared" si="0"/>
        <v>38135.837423208563</v>
      </c>
      <c r="I52" s="35">
        <f t="shared" si="6"/>
        <v>5379.8600124157092</v>
      </c>
      <c r="J52" s="35">
        <f t="shared" si="7"/>
        <v>195</v>
      </c>
      <c r="K52" s="36">
        <f t="shared" si="3"/>
        <v>43710.697435624272</v>
      </c>
      <c r="L52" s="1"/>
      <c r="M52" s="1"/>
    </row>
    <row r="53" spans="1:13">
      <c r="A53" s="25">
        <v>33</v>
      </c>
      <c r="B53" s="26">
        <v>41883</v>
      </c>
      <c r="C53" s="52">
        <f t="shared" si="4"/>
        <v>8.3333333333333329E-2</v>
      </c>
      <c r="D53" s="31">
        <f t="shared" si="1"/>
        <v>111.3888404698327</v>
      </c>
      <c r="E53" s="27">
        <f t="shared" si="2"/>
        <v>187.66987049179414</v>
      </c>
      <c r="F53" s="35">
        <f t="shared" si="8"/>
        <v>8193320.5772919236</v>
      </c>
      <c r="G53" s="35">
        <f t="shared" si="5"/>
        <v>43658.156505469407</v>
      </c>
      <c r="H53" s="55">
        <f t="shared" si="0"/>
        <v>38235.496027362307</v>
      </c>
      <c r="I53" s="35">
        <f t="shared" si="6"/>
        <v>5422.6604781071001</v>
      </c>
      <c r="J53" s="35">
        <f t="shared" si="7"/>
        <v>195</v>
      </c>
      <c r="K53" s="36">
        <f t="shared" si="3"/>
        <v>43853.156505469407</v>
      </c>
      <c r="L53" s="1"/>
      <c r="M53" s="1"/>
    </row>
    <row r="54" spans="1:13">
      <c r="A54" s="25">
        <v>34</v>
      </c>
      <c r="B54" s="26">
        <v>41913</v>
      </c>
      <c r="C54" s="52">
        <f t="shared" si="4"/>
        <v>8.3333333333333329E-2</v>
      </c>
      <c r="D54" s="31">
        <f t="shared" si="1"/>
        <v>111.75349854817181</v>
      </c>
      <c r="E54" s="27">
        <f t="shared" si="2"/>
        <v>187.54566322075584</v>
      </c>
      <c r="F54" s="35">
        <f t="shared" si="8"/>
        <v>8214702.9639566736</v>
      </c>
      <c r="G54" s="35">
        <f t="shared" si="5"/>
        <v>43801.081949238833</v>
      </c>
      <c r="H54" s="55">
        <f t="shared" si="0"/>
        <v>38335.280498464475</v>
      </c>
      <c r="I54" s="35">
        <f t="shared" si="6"/>
        <v>5465.8014507743574</v>
      </c>
      <c r="J54" s="35">
        <f t="shared" si="7"/>
        <v>195</v>
      </c>
      <c r="K54" s="36">
        <f t="shared" si="3"/>
        <v>43996.081949238833</v>
      </c>
      <c r="L54" s="1"/>
      <c r="M54" s="1"/>
    </row>
    <row r="55" spans="1:13">
      <c r="A55" s="25">
        <v>35</v>
      </c>
      <c r="B55" s="26">
        <v>41944</v>
      </c>
      <c r="C55" s="52">
        <f t="shared" si="4"/>
        <v>8.3333333333333329E-2</v>
      </c>
      <c r="D55" s="31">
        <f t="shared" si="1"/>
        <v>112.11935042216886</v>
      </c>
      <c r="E55" s="27">
        <f t="shared" si="2"/>
        <v>187.42087631578605</v>
      </c>
      <c r="F55" s="35">
        <f t="shared" si="8"/>
        <v>8236112.0687863007</v>
      </c>
      <c r="G55" s="35">
        <f t="shared" si="5"/>
        <v>43944.475293719406</v>
      </c>
      <c r="H55" s="55">
        <f t="shared" si="0"/>
        <v>38435.189654336071</v>
      </c>
      <c r="I55" s="35">
        <f t="shared" si="6"/>
        <v>5509.2856393833354</v>
      </c>
      <c r="J55" s="35">
        <f t="shared" si="7"/>
        <v>195</v>
      </c>
      <c r="K55" s="36">
        <f t="shared" si="3"/>
        <v>44139.475293719406</v>
      </c>
      <c r="L55" s="1"/>
      <c r="M55" s="1"/>
    </row>
    <row r="56" spans="1:13">
      <c r="A56" s="25">
        <v>36</v>
      </c>
      <c r="B56" s="26">
        <v>41974</v>
      </c>
      <c r="C56" s="52">
        <f t="shared" si="4"/>
        <v>8.3333333333333329E-2</v>
      </c>
      <c r="D56" s="31">
        <f t="shared" si="1"/>
        <v>112.48640000000022</v>
      </c>
      <c r="E56" s="27">
        <f t="shared" si="2"/>
        <v>187.29550707192638</v>
      </c>
      <c r="F56" s="35">
        <f t="shared" si="8"/>
        <v>8257547.6349095833</v>
      </c>
      <c r="G56" s="35">
        <f t="shared" si="5"/>
        <v>44088.338070696314</v>
      </c>
      <c r="H56" s="55">
        <f t="shared" si="0"/>
        <v>38535.222296244719</v>
      </c>
      <c r="I56" s="35">
        <f t="shared" si="6"/>
        <v>5553.1157744515949</v>
      </c>
      <c r="J56" s="35">
        <f t="shared" si="7"/>
        <v>195</v>
      </c>
      <c r="K56" s="36">
        <f t="shared" si="3"/>
        <v>44283.338070696314</v>
      </c>
      <c r="L56" s="1"/>
      <c r="M56" s="1"/>
    </row>
    <row r="57" spans="1:13">
      <c r="A57" s="25">
        <v>37</v>
      </c>
      <c r="B57" s="26">
        <v>42005</v>
      </c>
      <c r="C57" s="52">
        <f t="shared" si="4"/>
        <v>8.3333333333333329E-2</v>
      </c>
      <c r="D57" s="31">
        <f t="shared" si="1"/>
        <v>112.85465120263656</v>
      </c>
      <c r="E57" s="27">
        <f t="shared" si="2"/>
        <v>187.16955277159536</v>
      </c>
      <c r="F57" s="35">
        <f t="shared" si="8"/>
        <v>8279009.401874912</v>
      </c>
      <c r="G57" s="35">
        <f t="shared" si="5"/>
        <v>44232.671816969392</v>
      </c>
      <c r="H57" s="55">
        <f t="shared" si="0"/>
        <v>38635.377208749589</v>
      </c>
      <c r="I57" s="35">
        <f t="shared" si="6"/>
        <v>5597.2946082198032</v>
      </c>
      <c r="J57" s="35">
        <f t="shared" si="7"/>
        <v>195</v>
      </c>
      <c r="K57" s="36">
        <f t="shared" si="3"/>
        <v>44427.671816969392</v>
      </c>
      <c r="L57" s="1"/>
      <c r="M57" s="1"/>
    </row>
    <row r="58" spans="1:13">
      <c r="A58" s="25">
        <v>38</v>
      </c>
      <c r="B58" s="26">
        <v>42036</v>
      </c>
      <c r="C58" s="52">
        <f t="shared" si="4"/>
        <v>8.3333333333333329E-2</v>
      </c>
      <c r="D58" s="31">
        <f t="shared" si="1"/>
        <v>113.22410796388482</v>
      </c>
      <c r="E58" s="27">
        <f t="shared" si="2"/>
        <v>187.04301068452949</v>
      </c>
      <c r="F58" s="35">
        <f t="shared" si="8"/>
        <v>8300497.1056167772</v>
      </c>
      <c r="G58" s="35">
        <f t="shared" si="5"/>
        <v>44377.478074369552</v>
      </c>
      <c r="H58" s="55">
        <f t="shared" si="0"/>
        <v>38735.653159544963</v>
      </c>
      <c r="I58" s="35">
        <f t="shared" si="6"/>
        <v>5641.8249148245886</v>
      </c>
      <c r="J58" s="35">
        <f t="shared" si="7"/>
        <v>195</v>
      </c>
      <c r="K58" s="36">
        <f t="shared" si="3"/>
        <v>44572.478074369552</v>
      </c>
      <c r="L58" s="1"/>
      <c r="M58" s="1"/>
    </row>
    <row r="59" spans="1:13">
      <c r="A59" s="25">
        <v>39</v>
      </c>
      <c r="B59" s="26">
        <v>42064</v>
      </c>
      <c r="C59" s="52">
        <f t="shared" si="4"/>
        <v>8.3333333333333329E-2</v>
      </c>
      <c r="D59" s="31">
        <f t="shared" si="1"/>
        <v>113.59477423043018</v>
      </c>
      <c r="E59" s="27">
        <f t="shared" si="2"/>
        <v>186.91587806772395</v>
      </c>
      <c r="F59" s="35">
        <f t="shared" si="8"/>
        <v>8322010.4784219684</v>
      </c>
      <c r="G59" s="35">
        <f t="shared" si="5"/>
        <v>44522.75838977527</v>
      </c>
      <c r="H59" s="55">
        <f t="shared" si="0"/>
        <v>38836.048899302521</v>
      </c>
      <c r="I59" s="35">
        <f t="shared" si="6"/>
        <v>5686.7094904727492</v>
      </c>
      <c r="J59" s="35">
        <f t="shared" si="7"/>
        <v>195</v>
      </c>
      <c r="K59" s="36">
        <f t="shared" si="3"/>
        <v>44717.75838977527</v>
      </c>
      <c r="L59" s="1"/>
      <c r="M59" s="1"/>
    </row>
    <row r="60" spans="1:13">
      <c r="A60" s="25">
        <v>40</v>
      </c>
      <c r="B60" s="26">
        <v>42095</v>
      </c>
      <c r="C60" s="52">
        <f t="shared" si="4"/>
        <v>8.3333333333333329E-2</v>
      </c>
      <c r="D60" s="31">
        <f t="shared" si="1"/>
        <v>113.96665396187824</v>
      </c>
      <c r="E60" s="27">
        <f t="shared" si="2"/>
        <v>186.78815216537333</v>
      </c>
      <c r="F60" s="35">
        <f t="shared" si="8"/>
        <v>8343549.2488954924</v>
      </c>
      <c r="G60" s="35">
        <f t="shared" si="5"/>
        <v>44668.514315129105</v>
      </c>
      <c r="H60" s="55">
        <f t="shared" si="0"/>
        <v>38936.563161512298</v>
      </c>
      <c r="I60" s="35">
        <f t="shared" si="6"/>
        <v>5731.9511536168066</v>
      </c>
      <c r="J60" s="35">
        <f t="shared" si="7"/>
        <v>195</v>
      </c>
      <c r="K60" s="36">
        <f t="shared" si="3"/>
        <v>44863.514315129105</v>
      </c>
      <c r="L60" s="1"/>
      <c r="M60" s="1"/>
    </row>
    <row r="61" spans="1:13">
      <c r="A61" s="25">
        <v>41</v>
      </c>
      <c r="B61" s="26">
        <v>42125</v>
      </c>
      <c r="C61" s="52">
        <f t="shared" si="4"/>
        <v>8.3333333333333329E-2</v>
      </c>
      <c r="D61" s="31">
        <f t="shared" si="1"/>
        <v>114.33975113079734</v>
      </c>
      <c r="E61" s="27">
        <f t="shared" si="2"/>
        <v>186.65983020881174</v>
      </c>
      <c r="F61" s="35">
        <f t="shared" si="8"/>
        <v>8365113.1419261992</v>
      </c>
      <c r="G61" s="35">
        <f t="shared" si="5"/>
        <v>44814.747407454262</v>
      </c>
      <c r="H61" s="55">
        <f t="shared" si="0"/>
        <v>39037.194662322261</v>
      </c>
      <c r="I61" s="35">
        <f t="shared" si="6"/>
        <v>5777.5527451320013</v>
      </c>
      <c r="J61" s="35">
        <f t="shared" si="7"/>
        <v>195</v>
      </c>
      <c r="K61" s="36">
        <f t="shared" si="3"/>
        <v>45009.747407454262</v>
      </c>
      <c r="L61" s="1"/>
      <c r="M61" s="1"/>
    </row>
    <row r="62" spans="1:13">
      <c r="A62" s="25">
        <v>42</v>
      </c>
      <c r="B62" s="26">
        <v>42156</v>
      </c>
      <c r="C62" s="52">
        <f t="shared" si="4"/>
        <v>8.3333333333333329E-2</v>
      </c>
      <c r="D62" s="31">
        <f t="shared" si="1"/>
        <v>114.71406972276095</v>
      </c>
      <c r="E62" s="27">
        <f t="shared" si="2"/>
        <v>186.53090941645289</v>
      </c>
      <c r="F62" s="35">
        <f t="shared" si="8"/>
        <v>8386701.87865212</v>
      </c>
      <c r="G62" s="35">
        <f t="shared" si="5"/>
        <v>44961.459228871237</v>
      </c>
      <c r="H62" s="55">
        <f t="shared" si="0"/>
        <v>39137.94210037656</v>
      </c>
      <c r="I62" s="35">
        <f t="shared" si="6"/>
        <v>5823.5171284946773</v>
      </c>
      <c r="J62" s="35">
        <f t="shared" si="7"/>
        <v>195</v>
      </c>
      <c r="K62" s="36">
        <f t="shared" si="3"/>
        <v>45156.459228871237</v>
      </c>
      <c r="L62" s="1"/>
      <c r="M62" s="1"/>
    </row>
    <row r="63" spans="1:13">
      <c r="A63" s="25">
        <v>43</v>
      </c>
      <c r="B63" s="26">
        <v>42186</v>
      </c>
      <c r="C63" s="52">
        <f t="shared" si="4"/>
        <v>8.3333333333333329E-2</v>
      </c>
      <c r="D63" s="31">
        <f t="shared" si="1"/>
        <v>115.08961373639029</v>
      </c>
      <c r="E63" s="27">
        <f t="shared" si="2"/>
        <v>186.40138699372966</v>
      </c>
      <c r="F63" s="35">
        <f t="shared" si="8"/>
        <v>8408315.1764255147</v>
      </c>
      <c r="G63" s="35">
        <f t="shared" si="5"/>
        <v>45108.651346614504</v>
      </c>
      <c r="H63" s="55">
        <f t="shared" si="0"/>
        <v>39238.804156652404</v>
      </c>
      <c r="I63" s="35">
        <f t="shared" si="6"/>
        <v>5869.8471899620999</v>
      </c>
      <c r="J63" s="35">
        <f t="shared" si="7"/>
        <v>195</v>
      </c>
      <c r="K63" s="36">
        <f t="shared" si="3"/>
        <v>45303.651346614504</v>
      </c>
      <c r="L63" s="1"/>
      <c r="M63" s="1"/>
    </row>
    <row r="64" spans="1:13">
      <c r="A64" s="25">
        <v>44</v>
      </c>
      <c r="B64" s="26">
        <v>42217</v>
      </c>
      <c r="C64" s="52">
        <f t="shared" si="4"/>
        <v>8.3333333333333329E-2</v>
      </c>
      <c r="D64" s="31">
        <f t="shared" si="1"/>
        <v>115.46638718339702</v>
      </c>
      <c r="E64" s="27">
        <f t="shared" si="2"/>
        <v>186.27126013303373</v>
      </c>
      <c r="F64" s="35">
        <f t="shared" si="8"/>
        <v>8429952.7487776224</v>
      </c>
      <c r="G64" s="35">
        <f t="shared" si="5"/>
        <v>45256.325333049252</v>
      </c>
      <c r="H64" s="55">
        <f t="shared" si="0"/>
        <v>39339.779494295566</v>
      </c>
      <c r="I64" s="35">
        <f t="shared" si="6"/>
        <v>5916.5458387536855</v>
      </c>
      <c r="J64" s="35">
        <f t="shared" si="7"/>
        <v>195</v>
      </c>
      <c r="K64" s="36">
        <f t="shared" si="3"/>
        <v>45451.325333049252</v>
      </c>
      <c r="L64" s="1"/>
      <c r="M64" s="1"/>
    </row>
    <row r="65" spans="1:13">
      <c r="A65" s="25">
        <v>45</v>
      </c>
      <c r="B65" s="26">
        <v>42248</v>
      </c>
      <c r="C65" s="52">
        <f t="shared" si="4"/>
        <v>8.3333333333333329E-2</v>
      </c>
      <c r="D65" s="31">
        <f t="shared" si="1"/>
        <v>115.84439408862609</v>
      </c>
      <c r="E65" s="27">
        <f t="shared" si="2"/>
        <v>186.14052601365455</v>
      </c>
      <c r="F65" s="35">
        <f t="shared" si="8"/>
        <v>8451614.3053831123</v>
      </c>
      <c r="G65" s="35">
        <f t="shared" si="5"/>
        <v>45404.48276568819</v>
      </c>
      <c r="H65" s="55">
        <f t="shared" si="0"/>
        <v>39440.866758454518</v>
      </c>
      <c r="I65" s="35">
        <f t="shared" si="6"/>
        <v>5963.6160072336716</v>
      </c>
      <c r="J65" s="35">
        <f t="shared" si="7"/>
        <v>195</v>
      </c>
      <c r="K65" s="36">
        <f t="shared" si="3"/>
        <v>45599.48276568819</v>
      </c>
      <c r="L65" s="1"/>
      <c r="M65" s="1"/>
    </row>
    <row r="66" spans="1:13">
      <c r="A66" s="25">
        <v>46</v>
      </c>
      <c r="B66" s="26">
        <v>42278</v>
      </c>
      <c r="C66" s="52">
        <f t="shared" si="4"/>
        <v>8.3333333333333329E-2</v>
      </c>
      <c r="D66" s="31">
        <f t="shared" si="1"/>
        <v>116.22363849009875</v>
      </c>
      <c r="E66" s="27">
        <f t="shared" si="2"/>
        <v>186.00918180171828</v>
      </c>
      <c r="F66" s="35">
        <f t="shared" si="8"/>
        <v>8473299.5520242453</v>
      </c>
      <c r="G66" s="35">
        <f t="shared" si="5"/>
        <v>45553.125227208395</v>
      </c>
      <c r="H66" s="55">
        <f t="shared" si="0"/>
        <v>39542.064576113145</v>
      </c>
      <c r="I66" s="35">
        <f t="shared" si="6"/>
        <v>6011.0606510952493</v>
      </c>
      <c r="J66" s="35">
        <f t="shared" si="7"/>
        <v>195</v>
      </c>
      <c r="K66" s="36">
        <f t="shared" si="3"/>
        <v>45748.125227208395</v>
      </c>
      <c r="L66" s="1"/>
      <c r="M66" s="1"/>
    </row>
    <row r="67" spans="1:13">
      <c r="A67" s="25">
        <v>47</v>
      </c>
      <c r="B67" s="26">
        <v>42309</v>
      </c>
      <c r="C67" s="52">
        <f t="shared" si="4"/>
        <v>8.3333333333333329E-2</v>
      </c>
      <c r="D67" s="31">
        <f t="shared" si="1"/>
        <v>116.6041244390557</v>
      </c>
      <c r="E67" s="27">
        <f t="shared" si="2"/>
        <v>185.87722465012629</v>
      </c>
      <c r="F67" s="35">
        <f t="shared" si="8"/>
        <v>8495008.1905547138</v>
      </c>
      <c r="G67" s="35">
        <f t="shared" si="5"/>
        <v>45702.254305468196</v>
      </c>
      <c r="H67" s="55">
        <f t="shared" si="0"/>
        <v>39643.371555922</v>
      </c>
      <c r="I67" s="35">
        <f t="shared" si="6"/>
        <v>6058.8827495461956</v>
      </c>
      <c r="J67" s="35">
        <f t="shared" si="7"/>
        <v>195</v>
      </c>
      <c r="K67" s="36">
        <f t="shared" si="3"/>
        <v>45897.254305468196</v>
      </c>
      <c r="L67" s="1"/>
      <c r="M67" s="1"/>
    </row>
    <row r="68" spans="1:13">
      <c r="A68" s="25">
        <v>48</v>
      </c>
      <c r="B68" s="26">
        <v>42339</v>
      </c>
      <c r="C68" s="52">
        <f t="shared" si="4"/>
        <v>8.3333333333333329E-2</v>
      </c>
      <c r="D68" s="31">
        <f t="shared" si="1"/>
        <v>116.98585600000031</v>
      </c>
      <c r="E68" s="27">
        <f t="shared" si="2"/>
        <v>185.74465169849356</v>
      </c>
      <c r="F68" s="35">
        <f t="shared" si="8"/>
        <v>8516739.9188631997</v>
      </c>
      <c r="G68" s="35">
        <f t="shared" si="5"/>
        <v>45851.871593524178</v>
      </c>
      <c r="H68" s="55">
        <f t="shared" si="0"/>
        <v>39744.786288028263</v>
      </c>
      <c r="I68" s="35">
        <f t="shared" si="6"/>
        <v>6107.0853054959152</v>
      </c>
      <c r="J68" s="35">
        <f t="shared" si="7"/>
        <v>195</v>
      </c>
      <c r="K68" s="36">
        <f t="shared" si="3"/>
        <v>46046.871593524178</v>
      </c>
      <c r="L68" s="1"/>
      <c r="M68" s="1"/>
    </row>
    <row r="69" spans="1:13">
      <c r="A69" s="25">
        <v>49</v>
      </c>
      <c r="B69" s="26">
        <v>42370</v>
      </c>
      <c r="C69" s="52">
        <f t="shared" si="4"/>
        <v>8.3333333333333329E-2</v>
      </c>
      <c r="D69" s="31">
        <f t="shared" si="1"/>
        <v>117.3688372507421</v>
      </c>
      <c r="E69" s="27">
        <f t="shared" si="2"/>
        <v>185.61146007308653</v>
      </c>
      <c r="F69" s="35">
        <f t="shared" si="8"/>
        <v>8538494.4308366105</v>
      </c>
      <c r="G69" s="35">
        <f t="shared" si="5"/>
        <v>46001.978689648182</v>
      </c>
      <c r="H69" s="55">
        <f t="shared" si="0"/>
        <v>39846.307343904176</v>
      </c>
      <c r="I69" s="35">
        <f t="shared" si="6"/>
        <v>6155.6713457440055</v>
      </c>
      <c r="J69" s="35">
        <f t="shared" si="7"/>
        <v>195</v>
      </c>
      <c r="K69" s="36">
        <f t="shared" si="3"/>
        <v>46196.978689648182</v>
      </c>
      <c r="L69" s="1"/>
      <c r="M69" s="1"/>
    </row>
    <row r="70" spans="1:13">
      <c r="A70" s="25">
        <v>50</v>
      </c>
      <c r="B70" s="26">
        <v>42401</v>
      </c>
      <c r="C70" s="52">
        <f t="shared" si="4"/>
        <v>8.3333333333333329E-2</v>
      </c>
      <c r="D70" s="31">
        <f t="shared" si="1"/>
        <v>117.75307228244029</v>
      </c>
      <c r="E70" s="27">
        <f t="shared" si="2"/>
        <v>185.47764688676091</v>
      </c>
      <c r="F70" s="35">
        <f t="shared" si="8"/>
        <v>8560271.4163230099</v>
      </c>
      <c r="G70" s="35">
        <f t="shared" si="5"/>
        <v>46152.577197344355</v>
      </c>
      <c r="H70" s="55">
        <f t="shared" si="0"/>
        <v>39947.933276174044</v>
      </c>
      <c r="I70" s="35">
        <f t="shared" si="6"/>
        <v>6204.6439211703109</v>
      </c>
      <c r="J70" s="35">
        <f t="shared" si="7"/>
        <v>195</v>
      </c>
      <c r="K70" s="36">
        <f t="shared" si="3"/>
        <v>46347.577197344355</v>
      </c>
      <c r="L70" s="1"/>
      <c r="M70" s="1"/>
    </row>
    <row r="71" spans="1:13">
      <c r="A71" s="25">
        <v>51</v>
      </c>
      <c r="B71" s="26">
        <v>42430</v>
      </c>
      <c r="C71" s="52">
        <f t="shared" si="4"/>
        <v>8.3333333333333329E-2</v>
      </c>
      <c r="D71" s="31">
        <f t="shared" si="1"/>
        <v>118.13856519964746</v>
      </c>
      <c r="E71" s="27">
        <f t="shared" si="2"/>
        <v>185.34320923889914</v>
      </c>
      <c r="F71" s="35">
        <f t="shared" si="8"/>
        <v>8582070.5610942375</v>
      </c>
      <c r="G71" s="35">
        <f t="shared" si="5"/>
        <v>46303.668725366304</v>
      </c>
      <c r="H71" s="55">
        <f t="shared" si="0"/>
        <v>40049.662618439776</v>
      </c>
      <c r="I71" s="35">
        <f t="shared" si="6"/>
        <v>6254.0061069265284</v>
      </c>
      <c r="J71" s="35">
        <f t="shared" si="7"/>
        <v>195</v>
      </c>
      <c r="K71" s="36">
        <f t="shared" si="3"/>
        <v>46498.668725366304</v>
      </c>
      <c r="L71" s="1"/>
      <c r="M71" s="1"/>
    </row>
    <row r="72" spans="1:13">
      <c r="A72" s="25">
        <v>52</v>
      </c>
      <c r="B72" s="26">
        <v>42461</v>
      </c>
      <c r="C72" s="52">
        <f t="shared" si="4"/>
        <v>8.3333333333333329E-2</v>
      </c>
      <c r="D72" s="31">
        <f t="shared" si="1"/>
        <v>118.52532012035344</v>
      </c>
      <c r="E72" s="27">
        <f t="shared" si="2"/>
        <v>185.20814421534735</v>
      </c>
      <c r="F72" s="35">
        <f t="shared" si="8"/>
        <v>8603891.546808213</v>
      </c>
      <c r="G72" s="35">
        <f t="shared" si="5"/>
        <v>46455.254887734292</v>
      </c>
      <c r="H72" s="55">
        <f t="shared" si="0"/>
        <v>40151.493885104996</v>
      </c>
      <c r="I72" s="35">
        <f t="shared" si="6"/>
        <v>6303.7610026292969</v>
      </c>
      <c r="J72" s="35">
        <f t="shared" si="7"/>
        <v>195</v>
      </c>
      <c r="K72" s="36">
        <f t="shared" si="3"/>
        <v>46650.254887734292</v>
      </c>
      <c r="L72" s="1"/>
      <c r="M72" s="1"/>
    </row>
    <row r="73" spans="1:13">
      <c r="A73" s="25">
        <v>53</v>
      </c>
      <c r="B73" s="26">
        <v>42491</v>
      </c>
      <c r="C73" s="52">
        <f t="shared" si="4"/>
        <v>8.3333333333333329E-2</v>
      </c>
      <c r="D73" s="31">
        <f t="shared" si="1"/>
        <v>118.91334117602931</v>
      </c>
      <c r="E73" s="27">
        <f t="shared" si="2"/>
        <v>185.07244888835231</v>
      </c>
      <c r="F73" s="35">
        <f t="shared" si="8"/>
        <v>8625734.0509709232</v>
      </c>
      <c r="G73" s="35">
        <f t="shared" si="5"/>
        <v>46607.337303752458</v>
      </c>
      <c r="H73" s="55">
        <f t="shared" si="0"/>
        <v>40253.425571197644</v>
      </c>
      <c r="I73" s="35">
        <f t="shared" si="6"/>
        <v>6353.9117325548141</v>
      </c>
      <c r="J73" s="35">
        <f t="shared" si="7"/>
        <v>195</v>
      </c>
      <c r="K73" s="36">
        <f t="shared" si="3"/>
        <v>46802.337303752458</v>
      </c>
      <c r="L73" s="1"/>
      <c r="M73" s="1"/>
    </row>
    <row r="74" spans="1:13">
      <c r="A74" s="25">
        <v>54</v>
      </c>
      <c r="B74" s="26">
        <v>42522</v>
      </c>
      <c r="C74" s="52">
        <f t="shared" si="4"/>
        <v>8.3333333333333329E-2</v>
      </c>
      <c r="D74" s="31">
        <f t="shared" si="1"/>
        <v>119.30263251167146</v>
      </c>
      <c r="E74" s="27">
        <f t="shared" si="2"/>
        <v>184.93612031649795</v>
      </c>
      <c r="F74" s="35">
        <f t="shared" si="8"/>
        <v>8647597.7468980886</v>
      </c>
      <c r="G74" s="35">
        <f t="shared" si="5"/>
        <v>46759.917598026121</v>
      </c>
      <c r="H74" s="55">
        <f t="shared" si="0"/>
        <v>40355.45615219108</v>
      </c>
      <c r="I74" s="35">
        <f t="shared" si="6"/>
        <v>6404.4614458350406</v>
      </c>
      <c r="J74" s="35">
        <f t="shared" si="7"/>
        <v>195</v>
      </c>
      <c r="K74" s="36">
        <f t="shared" si="3"/>
        <v>46954.917598026121</v>
      </c>
      <c r="L74" s="1"/>
      <c r="M74" s="1"/>
    </row>
    <row r="75" spans="1:13">
      <c r="A75" s="25">
        <v>55</v>
      </c>
      <c r="B75" s="26">
        <v>42552</v>
      </c>
      <c r="C75" s="52">
        <f t="shared" si="4"/>
        <v>8.3333333333333329E-2</v>
      </c>
      <c r="D75" s="31">
        <f t="shared" si="1"/>
        <v>119.69319828584598</v>
      </c>
      <c r="E75" s="27">
        <f t="shared" si="2"/>
        <v>184.79915554464162</v>
      </c>
      <c r="F75" s="35">
        <f t="shared" si="8"/>
        <v>8669482.3036765102</v>
      </c>
      <c r="G75" s="35">
        <f t="shared" si="5"/>
        <v>46912.997400479129</v>
      </c>
      <c r="H75" s="55">
        <f t="shared" si="0"/>
        <v>40457.584083823713</v>
      </c>
      <c r="I75" s="35">
        <f t="shared" si="6"/>
        <v>6455.4133166554166</v>
      </c>
      <c r="J75" s="35">
        <f t="shared" si="7"/>
        <v>195</v>
      </c>
      <c r="K75" s="36">
        <f t="shared" si="3"/>
        <v>47107.997400479129</v>
      </c>
      <c r="L75" s="1"/>
      <c r="M75" s="1"/>
    </row>
    <row r="76" spans="1:13">
      <c r="A76" s="25">
        <v>56</v>
      </c>
      <c r="B76" s="26">
        <v>42583</v>
      </c>
      <c r="C76" s="52">
        <f t="shared" si="4"/>
        <v>8.3333333333333329E-2</v>
      </c>
      <c r="D76" s="31">
        <f t="shared" si="1"/>
        <v>120.08504267073297</v>
      </c>
      <c r="E76" s="27">
        <f t="shared" si="2"/>
        <v>184.66155160384994</v>
      </c>
      <c r="F76" s="35">
        <f t="shared" si="8"/>
        <v>8691387.386125084</v>
      </c>
      <c r="G76" s="35">
        <f t="shared" si="5"/>
        <v>47066.578346371265</v>
      </c>
      <c r="H76" s="55">
        <f t="shared" si="0"/>
        <v>40559.807801917057</v>
      </c>
      <c r="I76" s="35">
        <f t="shared" si="6"/>
        <v>6506.770544454208</v>
      </c>
      <c r="J76" s="35">
        <f t="shared" si="7"/>
        <v>195</v>
      </c>
      <c r="K76" s="36">
        <f t="shared" si="3"/>
        <v>47261.578346371265</v>
      </c>
      <c r="L76" s="1"/>
      <c r="M76" s="1"/>
    </row>
    <row r="77" spans="1:13">
      <c r="A77" s="25">
        <v>57</v>
      </c>
      <c r="B77" s="26">
        <v>42614</v>
      </c>
      <c r="C77" s="52">
        <f t="shared" si="4"/>
        <v>8.3333333333333329E-2</v>
      </c>
      <c r="D77" s="31">
        <f t="shared" si="1"/>
        <v>120.47816985217121</v>
      </c>
      <c r="E77" s="27">
        <f t="shared" si="2"/>
        <v>184.52330551133457</v>
      </c>
      <c r="F77" s="35">
        <f t="shared" si="8"/>
        <v>8713312.6547555048</v>
      </c>
      <c r="G77" s="35">
        <f t="shared" si="5"/>
        <v>47220.66207631577</v>
      </c>
      <c r="H77" s="55">
        <f t="shared" si="0"/>
        <v>40662.125722192359</v>
      </c>
      <c r="I77" s="35">
        <f t="shared" si="6"/>
        <v>6558.536354123411</v>
      </c>
      <c r="J77" s="35">
        <f t="shared" si="7"/>
        <v>195</v>
      </c>
      <c r="K77" s="36">
        <f t="shared" si="3"/>
        <v>47415.66207631577</v>
      </c>
      <c r="L77" s="1"/>
      <c r="M77" s="1"/>
    </row>
    <row r="78" spans="1:13">
      <c r="A78" s="25">
        <v>58</v>
      </c>
      <c r="B78" s="26">
        <v>42644</v>
      </c>
      <c r="C78" s="52">
        <f t="shared" si="4"/>
        <v>8.3333333333333329E-2</v>
      </c>
      <c r="D78" s="31">
        <f t="shared" si="1"/>
        <v>120.87258402970278</v>
      </c>
      <c r="E78" s="27">
        <f t="shared" si="2"/>
        <v>184.38441427038748</v>
      </c>
      <c r="F78" s="35">
        <f t="shared" si="8"/>
        <v>8735257.7657326162</v>
      </c>
      <c r="G78" s="35">
        <f t="shared" si="5"/>
        <v>47375.250236296772</v>
      </c>
      <c r="H78" s="55">
        <f t="shared" si="0"/>
        <v>40764.536240085537</v>
      </c>
      <c r="I78" s="35">
        <f t="shared" si="6"/>
        <v>6610.7139962112342</v>
      </c>
      <c r="J78" s="35">
        <f t="shared" si="7"/>
        <v>195</v>
      </c>
      <c r="K78" s="36">
        <f t="shared" si="3"/>
        <v>47570.250236296772</v>
      </c>
      <c r="L78" s="1"/>
      <c r="M78" s="1"/>
    </row>
    <row r="79" spans="1:13">
      <c r="A79" s="25">
        <v>59</v>
      </c>
      <c r="B79" s="26">
        <v>42675</v>
      </c>
      <c r="C79" s="52">
        <f t="shared" si="4"/>
        <v>8.3333333333333329E-2</v>
      </c>
      <c r="D79" s="31">
        <f t="shared" si="1"/>
        <v>121.268289416618</v>
      </c>
      <c r="E79" s="27">
        <f t="shared" si="2"/>
        <v>184.24487487031593</v>
      </c>
      <c r="F79" s="35">
        <f t="shared" si="8"/>
        <v>8757222.3708344474</v>
      </c>
      <c r="G79" s="35">
        <f t="shared" si="5"/>
        <v>47530.344477686973</v>
      </c>
      <c r="H79" s="55">
        <f t="shared" si="0"/>
        <v>40867.037730560754</v>
      </c>
      <c r="I79" s="35">
        <f t="shared" si="6"/>
        <v>6663.3067471262184</v>
      </c>
      <c r="J79" s="35">
        <f t="shared" si="7"/>
        <v>195</v>
      </c>
      <c r="K79" s="36">
        <f t="shared" si="3"/>
        <v>47725.344477686973</v>
      </c>
      <c r="L79" s="1"/>
      <c r="M79" s="1"/>
    </row>
    <row r="80" spans="1:13">
      <c r="A80" s="25">
        <v>60</v>
      </c>
      <c r="B80" s="26">
        <v>42705</v>
      </c>
      <c r="C80" s="52">
        <f t="shared" si="4"/>
        <v>8.3333333333333329E-2</v>
      </c>
      <c r="D80" s="31">
        <f t="shared" si="1"/>
        <v>121.6652902400004</v>
      </c>
      <c r="E80" s="27">
        <f t="shared" si="2"/>
        <v>184.10468428637742</v>
      </c>
      <c r="F80" s="35">
        <f t="shared" si="8"/>
        <v>8779206.1174119059</v>
      </c>
      <c r="G80" s="35">
        <f t="shared" si="5"/>
        <v>47685.946457265192</v>
      </c>
      <c r="H80" s="55">
        <f t="shared" si="0"/>
        <v>40969.628547922228</v>
      </c>
      <c r="I80" s="35">
        <f t="shared" si="6"/>
        <v>6716.3179093429644</v>
      </c>
      <c r="J80" s="35">
        <f t="shared" si="7"/>
        <v>195</v>
      </c>
      <c r="K80" s="36">
        <f t="shared" si="3"/>
        <v>47880.946457265192</v>
      </c>
      <c r="L80" s="1"/>
      <c r="M80" s="1"/>
    </row>
    <row r="81" spans="1:13">
      <c r="A81" s="25">
        <v>61</v>
      </c>
      <c r="B81" s="26">
        <v>42736</v>
      </c>
      <c r="C81" s="52">
        <f t="shared" si="4"/>
        <v>8.3333333333333329E-2</v>
      </c>
      <c r="D81" s="31">
        <f t="shared" si="1"/>
        <v>122.06359074077187</v>
      </c>
      <c r="E81" s="27">
        <f t="shared" si="2"/>
        <v>183.96383947971384</v>
      </c>
      <c r="F81" s="35">
        <f t="shared" si="8"/>
        <v>8801208.6483481284</v>
      </c>
      <c r="G81" s="35">
        <f t="shared" si="5"/>
        <v>47842.057837234148</v>
      </c>
      <c r="H81" s="55">
        <f t="shared" si="0"/>
        <v>41072.307025624599</v>
      </c>
      <c r="I81" s="35">
        <f t="shared" si="6"/>
        <v>6769.7508116095487</v>
      </c>
      <c r="J81" s="35">
        <f t="shared" si="7"/>
        <v>195</v>
      </c>
      <c r="K81" s="36">
        <f t="shared" si="3"/>
        <v>48037.057837234148</v>
      </c>
      <c r="L81" s="1"/>
      <c r="M81" s="1"/>
    </row>
    <row r="82" spans="1:13">
      <c r="A82" s="25">
        <v>62</v>
      </c>
      <c r="B82" s="26">
        <v>42767</v>
      </c>
      <c r="C82" s="52">
        <f t="shared" si="4"/>
        <v>8.3333333333333329E-2</v>
      </c>
      <c r="D82" s="31">
        <f t="shared" si="1"/>
        <v>122.46319517373799</v>
      </c>
      <c r="E82" s="27">
        <f t="shared" si="2"/>
        <v>183.82233739728585</v>
      </c>
      <c r="F82" s="35">
        <f t="shared" si="8"/>
        <v>8823229.6020175014</v>
      </c>
      <c r="G82" s="35">
        <f t="shared" si="5"/>
        <v>47998.680285238159</v>
      </c>
      <c r="H82" s="55">
        <f t="shared" si="0"/>
        <v>41175.07147608167</v>
      </c>
      <c r="I82" s="35">
        <f t="shared" si="6"/>
        <v>6823.6088091564889</v>
      </c>
      <c r="J82" s="35">
        <f t="shared" si="7"/>
        <v>195</v>
      </c>
      <c r="K82" s="36">
        <f t="shared" si="3"/>
        <v>48193.680285238159</v>
      </c>
      <c r="L82" s="1"/>
      <c r="M82" s="1"/>
    </row>
    <row r="83" spans="1:13">
      <c r="A83" s="25">
        <v>63</v>
      </c>
      <c r="B83" s="26">
        <v>42795</v>
      </c>
      <c r="C83" s="52">
        <f t="shared" si="4"/>
        <v>8.3333333333333329E-2</v>
      </c>
      <c r="D83" s="31">
        <f t="shared" si="1"/>
        <v>122.86410780763345</v>
      </c>
      <c r="E83" s="27">
        <f t="shared" si="2"/>
        <v>183.68017497180651</v>
      </c>
      <c r="F83" s="35">
        <f t="shared" si="8"/>
        <v>8845268.6122443285</v>
      </c>
      <c r="G83" s="35">
        <f t="shared" si="5"/>
        <v>48155.815474380994</v>
      </c>
      <c r="H83" s="55">
        <f t="shared" si="0"/>
        <v>41277.920190473531</v>
      </c>
      <c r="I83" s="35">
        <f t="shared" si="6"/>
        <v>6877.8952839074627</v>
      </c>
      <c r="J83" s="35">
        <f t="shared" si="7"/>
        <v>195</v>
      </c>
      <c r="K83" s="36">
        <f t="shared" si="3"/>
        <v>48350.815474380994</v>
      </c>
      <c r="L83" s="1"/>
      <c r="M83" s="1"/>
    </row>
    <row r="84" spans="1:13">
      <c r="A84" s="25">
        <v>64</v>
      </c>
      <c r="B84" s="26">
        <v>42826</v>
      </c>
      <c r="C84" s="52">
        <f t="shared" si="4"/>
        <v>8.3333333333333329E-2</v>
      </c>
      <c r="D84" s="31">
        <f t="shared" si="1"/>
        <v>123.26633292516767</v>
      </c>
      <c r="E84" s="27">
        <f t="shared" si="2"/>
        <v>183.53734912167494</v>
      </c>
      <c r="F84" s="35">
        <f t="shared" si="8"/>
        <v>8867325.3082611524</v>
      </c>
      <c r="G84" s="35">
        <f t="shared" si="5"/>
        <v>48313.465083243711</v>
      </c>
      <c r="H84" s="55">
        <f t="shared" si="0"/>
        <v>41380.851438552039</v>
      </c>
      <c r="I84" s="35">
        <f t="shared" si="6"/>
        <v>6932.6136446916717</v>
      </c>
      <c r="J84" s="35">
        <f t="shared" si="7"/>
        <v>195</v>
      </c>
      <c r="K84" s="36">
        <f t="shared" si="3"/>
        <v>48508.465083243711</v>
      </c>
      <c r="L84" s="1"/>
      <c r="M84" s="1"/>
    </row>
    <row r="85" spans="1:13">
      <c r="A85" s="25">
        <v>65</v>
      </c>
      <c r="B85" s="26">
        <v>42856</v>
      </c>
      <c r="C85" s="52">
        <f t="shared" si="4"/>
        <v>8.3333333333333329E-2</v>
      </c>
      <c r="D85" s="31">
        <f t="shared" si="1"/>
        <v>123.66987482307057</v>
      </c>
      <c r="E85" s="27">
        <f t="shared" si="2"/>
        <v>183.39385675090944</v>
      </c>
      <c r="F85" s="35">
        <f t="shared" si="8"/>
        <v>8889399.3146667313</v>
      </c>
      <c r="G85" s="35">
        <f t="shared" si="5"/>
        <v>48471.630795902594</v>
      </c>
      <c r="H85" s="55">
        <f t="shared" ref="H85:H148" si="9">F85*$B$2*C85</f>
        <v>41483.863468444746</v>
      </c>
      <c r="I85" s="35">
        <f t="shared" si="6"/>
        <v>6987.7673274578483</v>
      </c>
      <c r="J85" s="35">
        <f t="shared" si="7"/>
        <v>195</v>
      </c>
      <c r="K85" s="36">
        <f t="shared" si="3"/>
        <v>48666.630795902594</v>
      </c>
      <c r="L85" s="1"/>
      <c r="M85" s="1"/>
    </row>
    <row r="86" spans="1:13">
      <c r="A86" s="25">
        <v>66</v>
      </c>
      <c r="B86" s="26">
        <v>42887</v>
      </c>
      <c r="C86" s="52">
        <f t="shared" si="4"/>
        <v>8.3333333333333329E-2</v>
      </c>
      <c r="D86" s="31">
        <f t="shared" ref="D86:D149" si="10">D85+D85*$B$6</f>
        <v>124.07473781213842</v>
      </c>
      <c r="E86" s="27">
        <f t="shared" ref="E86:E149" si="11">(1/($B$2*C86)-1/($B$2*C86*(1+$B$2*C86)^($B$5-A85)))</f>
        <v>183.24969474908033</v>
      </c>
      <c r="F86" s="35">
        <f t="shared" si="8"/>
        <v>8911490.2513836585</v>
      </c>
      <c r="G86" s="35">
        <f t="shared" si="5"/>
        <v>48630.31430194719</v>
      </c>
      <c r="H86" s="55">
        <f t="shared" si="9"/>
        <v>41586.95450645707</v>
      </c>
      <c r="I86" s="35">
        <f t="shared" si="6"/>
        <v>7043.3597954901197</v>
      </c>
      <c r="J86" s="35">
        <f t="shared" si="7"/>
        <v>195</v>
      </c>
      <c r="K86" s="36">
        <f t="shared" ref="K86:K149" si="12">G86+J86</f>
        <v>48825.31430194719</v>
      </c>
      <c r="L86" s="1"/>
      <c r="M86" s="1"/>
    </row>
    <row r="87" spans="1:13">
      <c r="A87" s="25">
        <v>67</v>
      </c>
      <c r="B87" s="26">
        <v>42917</v>
      </c>
      <c r="C87" s="52">
        <f t="shared" ref="C87:C150" si="13">30/360</f>
        <v>8.3333333333333329E-2</v>
      </c>
      <c r="D87" s="31">
        <f t="shared" si="10"/>
        <v>124.48092621727992</v>
      </c>
      <c r="E87" s="27">
        <f t="shared" si="11"/>
        <v>183.10485999124273</v>
      </c>
      <c r="F87" s="35">
        <f t="shared" si="8"/>
        <v>8933597.7336156387</v>
      </c>
      <c r="G87" s="35">
        <f t="shared" ref="G87:G150" si="14">F87/E87</f>
        <v>48789.517296498307</v>
      </c>
      <c r="H87" s="55">
        <f t="shared" si="9"/>
        <v>41690.122756872981</v>
      </c>
      <c r="I87" s="35">
        <f t="shared" ref="I87:I150" si="15">G87-H87</f>
        <v>7099.3945396253257</v>
      </c>
      <c r="J87" s="35">
        <f t="shared" ref="J87:J150" si="16">$B$7</f>
        <v>195</v>
      </c>
      <c r="K87" s="36">
        <f t="shared" si="12"/>
        <v>48984.517296498307</v>
      </c>
      <c r="L87" s="1"/>
      <c r="M87" s="1"/>
    </row>
    <row r="88" spans="1:13">
      <c r="A88" s="25">
        <v>68</v>
      </c>
      <c r="B88" s="26">
        <v>42948</v>
      </c>
      <c r="C88" s="52">
        <f t="shared" si="13"/>
        <v>8.3333333333333329E-2</v>
      </c>
      <c r="D88" s="31">
        <f t="shared" si="10"/>
        <v>124.88844437756239</v>
      </c>
      <c r="E88" s="27">
        <f t="shared" si="11"/>
        <v>182.95934933786853</v>
      </c>
      <c r="F88" s="35">
        <f t="shared" ref="F88:F151" si="17">(F87+H87-G87)*(D88/D87)</f>
        <v>8955721.3718043789</v>
      </c>
      <c r="G88" s="35">
        <f t="shared" si="14"/>
        <v>48949.241480226141</v>
      </c>
      <c r="H88" s="55">
        <f t="shared" si="9"/>
        <v>41793.366401753767</v>
      </c>
      <c r="I88" s="35">
        <f t="shared" si="15"/>
        <v>7155.8750784723743</v>
      </c>
      <c r="J88" s="35">
        <f t="shared" si="16"/>
        <v>195</v>
      </c>
      <c r="K88" s="36">
        <f t="shared" si="12"/>
        <v>49144.241480226141</v>
      </c>
      <c r="L88" s="1"/>
      <c r="M88" s="1"/>
    </row>
    <row r="89" spans="1:13">
      <c r="A89" s="25">
        <v>69</v>
      </c>
      <c r="B89" s="26">
        <v>42979</v>
      </c>
      <c r="C89" s="52">
        <f t="shared" si="13"/>
        <v>8.3333333333333329E-2</v>
      </c>
      <c r="D89" s="31">
        <f t="shared" si="10"/>
        <v>125.29729664625816</v>
      </c>
      <c r="E89" s="27">
        <f t="shared" si="11"/>
        <v>182.81315963477857</v>
      </c>
      <c r="F89" s="35">
        <f t="shared" si="17"/>
        <v>8977860.7715861518</v>
      </c>
      <c r="G89" s="35">
        <f t="shared" si="14"/>
        <v>49109.488559368423</v>
      </c>
      <c r="H89" s="55">
        <f t="shared" si="9"/>
        <v>41896.68360073537</v>
      </c>
      <c r="I89" s="35">
        <f t="shared" si="15"/>
        <v>7212.8049586330526</v>
      </c>
      <c r="J89" s="35">
        <f t="shared" si="16"/>
        <v>195</v>
      </c>
      <c r="K89" s="36">
        <f t="shared" si="12"/>
        <v>49304.488559368423</v>
      </c>
      <c r="L89" s="1"/>
      <c r="M89" s="1"/>
    </row>
    <row r="90" spans="1:13">
      <c r="A90" s="25">
        <v>70</v>
      </c>
      <c r="B90" s="26">
        <v>43009</v>
      </c>
      <c r="C90" s="52">
        <f t="shared" si="13"/>
        <v>8.3333333333333329E-2</v>
      </c>
      <c r="D90" s="31">
        <f t="shared" si="10"/>
        <v>125.70748739089099</v>
      </c>
      <c r="E90" s="27">
        <f t="shared" si="11"/>
        <v>182.66628771307421</v>
      </c>
      <c r="F90" s="35">
        <f t="shared" si="17"/>
        <v>9000015.5337479673</v>
      </c>
      <c r="G90" s="35">
        <f t="shared" si="14"/>
        <v>49270.260245748657</v>
      </c>
      <c r="H90" s="55">
        <f t="shared" si="9"/>
        <v>42000.072490823848</v>
      </c>
      <c r="I90" s="35">
        <f t="shared" si="15"/>
        <v>7270.1877549248093</v>
      </c>
      <c r="J90" s="35">
        <f t="shared" si="16"/>
        <v>195</v>
      </c>
      <c r="K90" s="36">
        <f t="shared" si="12"/>
        <v>49465.260245748657</v>
      </c>
      <c r="L90" s="1"/>
      <c r="M90" s="1"/>
    </row>
    <row r="91" spans="1:13">
      <c r="A91" s="25">
        <v>71</v>
      </c>
      <c r="B91" s="26">
        <v>43040</v>
      </c>
      <c r="C91" s="52">
        <f t="shared" si="13"/>
        <v>8.3333333333333329E-2</v>
      </c>
      <c r="D91" s="31">
        <f t="shared" si="10"/>
        <v>126.11902099328282</v>
      </c>
      <c r="E91" s="27">
        <f t="shared" si="11"/>
        <v>182.51873038906857</v>
      </c>
      <c r="F91" s="35">
        <f t="shared" si="17"/>
        <v>9022185.254183406</v>
      </c>
      <c r="G91" s="35">
        <f t="shared" si="14"/>
        <v>49431.558256794473</v>
      </c>
      <c r="H91" s="55">
        <f t="shared" si="9"/>
        <v>42103.531186189226</v>
      </c>
      <c r="I91" s="35">
        <f t="shared" si="15"/>
        <v>7328.027070605247</v>
      </c>
      <c r="J91" s="35">
        <f t="shared" si="16"/>
        <v>195</v>
      </c>
      <c r="K91" s="36">
        <f t="shared" si="12"/>
        <v>49626.558256794473</v>
      </c>
      <c r="L91" s="1"/>
      <c r="M91" s="1"/>
    </row>
    <row r="92" spans="1:13">
      <c r="A92" s="25">
        <v>72</v>
      </c>
      <c r="B92" s="26">
        <v>43070</v>
      </c>
      <c r="C92" s="52">
        <f t="shared" si="13"/>
        <v>8.3333333333333329E-2</v>
      </c>
      <c r="D92" s="31">
        <f t="shared" si="10"/>
        <v>126.5319018496005</v>
      </c>
      <c r="E92" s="27">
        <f t="shared" si="11"/>
        <v>182.37048446421755</v>
      </c>
      <c r="F92" s="35">
        <f t="shared" si="17"/>
        <v>9044369.5238480438</v>
      </c>
      <c r="G92" s="35">
        <f t="shared" si="14"/>
        <v>49593.384315555821</v>
      </c>
      <c r="H92" s="55">
        <f t="shared" si="9"/>
        <v>42207.05777795754</v>
      </c>
      <c r="I92" s="35">
        <f t="shared" si="15"/>
        <v>7386.326537598281</v>
      </c>
      <c r="J92" s="35">
        <f t="shared" si="16"/>
        <v>195</v>
      </c>
      <c r="K92" s="36">
        <f t="shared" si="12"/>
        <v>49788.384315555821</v>
      </c>
      <c r="L92" s="1"/>
      <c r="M92" s="1"/>
    </row>
    <row r="93" spans="1:13">
      <c r="A93" s="25">
        <v>73</v>
      </c>
      <c r="B93" s="26">
        <v>43101</v>
      </c>
      <c r="C93" s="52">
        <f t="shared" si="13"/>
        <v>8.3333333333333329E-2</v>
      </c>
      <c r="D93" s="31">
        <f t="shared" si="10"/>
        <v>126.94613437040283</v>
      </c>
      <c r="E93" s="27">
        <f t="shared" si="11"/>
        <v>182.22154672505056</v>
      </c>
      <c r="F93" s="35">
        <f t="shared" si="17"/>
        <v>9066567.9287145436</v>
      </c>
      <c r="G93" s="35">
        <f t="shared" si="14"/>
        <v>49755.740150723541</v>
      </c>
      <c r="H93" s="55">
        <f t="shared" si="9"/>
        <v>42310.650334001199</v>
      </c>
      <c r="I93" s="35">
        <f t="shared" si="15"/>
        <v>7445.0898167223422</v>
      </c>
      <c r="J93" s="35">
        <f t="shared" si="16"/>
        <v>195</v>
      </c>
      <c r="K93" s="36">
        <f t="shared" si="12"/>
        <v>49950.740150723541</v>
      </c>
      <c r="L93" s="1"/>
      <c r="M93" s="1"/>
    </row>
    <row r="94" spans="1:13">
      <c r="A94" s="25">
        <v>74</v>
      </c>
      <c r="B94" s="26">
        <v>43132</v>
      </c>
      <c r="C94" s="52">
        <f t="shared" si="13"/>
        <v>8.3333333333333329E-2</v>
      </c>
      <c r="D94" s="31">
        <f t="shared" si="10"/>
        <v>127.36172298068759</v>
      </c>
      <c r="E94" s="27">
        <f t="shared" si="11"/>
        <v>182.07191394310081</v>
      </c>
      <c r="F94" s="35">
        <f t="shared" si="17"/>
        <v>9088780.0497273467</v>
      </c>
      <c r="G94" s="35">
        <f t="shared" si="14"/>
        <v>49918.627496647707</v>
      </c>
      <c r="H94" s="55">
        <f t="shared" si="9"/>
        <v>42414.30689872762</v>
      </c>
      <c r="I94" s="35">
        <f t="shared" si="15"/>
        <v>7504.3205979200866</v>
      </c>
      <c r="J94" s="35">
        <f t="shared" si="16"/>
        <v>195</v>
      </c>
      <c r="K94" s="36">
        <f t="shared" si="12"/>
        <v>50113.627496647707</v>
      </c>
      <c r="L94" s="1"/>
      <c r="M94" s="1"/>
    </row>
    <row r="95" spans="1:13">
      <c r="A95" s="25">
        <v>75</v>
      </c>
      <c r="B95" s="26">
        <v>43160</v>
      </c>
      <c r="C95" s="52">
        <f t="shared" si="13"/>
        <v>8.3333333333333329E-2</v>
      </c>
      <c r="D95" s="31">
        <f t="shared" si="10"/>
        <v>127.77867211993886</v>
      </c>
      <c r="E95" s="27">
        <f t="shared" si="11"/>
        <v>181.92158287483528</v>
      </c>
      <c r="F95" s="35">
        <f t="shared" si="17"/>
        <v>9111005.4627569951</v>
      </c>
      <c r="G95" s="35">
        <f t="shared" si="14"/>
        <v>50082.04809335625</v>
      </c>
      <c r="H95" s="55">
        <f t="shared" si="9"/>
        <v>42518.025492865978</v>
      </c>
      <c r="I95" s="35">
        <f t="shared" si="15"/>
        <v>7564.0226004902725</v>
      </c>
      <c r="J95" s="35">
        <f t="shared" si="16"/>
        <v>195</v>
      </c>
      <c r="K95" s="36">
        <f t="shared" si="12"/>
        <v>50277.04809335625</v>
      </c>
      <c r="L95" s="1"/>
      <c r="M95" s="1"/>
    </row>
    <row r="96" spans="1:13">
      <c r="A96" s="25">
        <v>76</v>
      </c>
      <c r="B96" s="26">
        <v>43191</v>
      </c>
      <c r="C96" s="52">
        <f t="shared" si="13"/>
        <v>8.3333333333333329E-2</v>
      </c>
      <c r="D96" s="31">
        <f t="shared" si="10"/>
        <v>128.19698624217446</v>
      </c>
      <c r="E96" s="27">
        <f t="shared" si="11"/>
        <v>181.7705502615845</v>
      </c>
      <c r="F96" s="35">
        <f t="shared" si="17"/>
        <v>9133243.7385540623</v>
      </c>
      <c r="G96" s="35">
        <f t="shared" si="14"/>
        <v>50246.003686573466</v>
      </c>
      <c r="H96" s="55">
        <f t="shared" si="9"/>
        <v>42621.804113252292</v>
      </c>
      <c r="I96" s="35">
        <f t="shared" si="15"/>
        <v>7624.1995733211734</v>
      </c>
      <c r="J96" s="35">
        <f t="shared" si="16"/>
        <v>195</v>
      </c>
      <c r="K96" s="36">
        <f t="shared" si="12"/>
        <v>50441.003686573466</v>
      </c>
      <c r="L96" s="1"/>
      <c r="M96" s="1"/>
    </row>
    <row r="97" spans="1:13">
      <c r="A97" s="25">
        <v>77</v>
      </c>
      <c r="B97" s="26">
        <v>43221</v>
      </c>
      <c r="C97" s="52">
        <f t="shared" si="13"/>
        <v>8.3333333333333329E-2</v>
      </c>
      <c r="D97" s="31">
        <f t="shared" si="10"/>
        <v>128.61666981599348</v>
      </c>
      <c r="E97" s="27">
        <f t="shared" si="11"/>
        <v>181.61881282947189</v>
      </c>
      <c r="F97" s="35">
        <f t="shared" si="17"/>
        <v>9155494.4427027144</v>
      </c>
      <c r="G97" s="35">
        <f t="shared" si="14"/>
        <v>50410.496027738714</v>
      </c>
      <c r="H97" s="55">
        <f t="shared" si="9"/>
        <v>42725.640732612665</v>
      </c>
      <c r="I97" s="35">
        <f t="shared" si="15"/>
        <v>7684.8552951260499</v>
      </c>
      <c r="J97" s="35">
        <f t="shared" si="16"/>
        <v>195</v>
      </c>
      <c r="K97" s="36">
        <f t="shared" si="12"/>
        <v>50605.496027738714</v>
      </c>
      <c r="L97" s="1"/>
      <c r="M97" s="1"/>
    </row>
    <row r="98" spans="1:13">
      <c r="A98" s="25">
        <v>78</v>
      </c>
      <c r="B98" s="26">
        <v>43252</v>
      </c>
      <c r="C98" s="52">
        <f t="shared" si="13"/>
        <v>8.3333333333333329E-2</v>
      </c>
      <c r="D98" s="31">
        <f t="shared" si="10"/>
        <v>129.03772732462403</v>
      </c>
      <c r="E98" s="27">
        <f t="shared" si="11"/>
        <v>181.46636728934277</v>
      </c>
      <c r="F98" s="35">
        <f t="shared" si="17"/>
        <v>9177757.1355738658</v>
      </c>
      <c r="G98" s="35">
        <f t="shared" si="14"/>
        <v>50575.526874025105</v>
      </c>
      <c r="H98" s="55">
        <f t="shared" si="9"/>
        <v>42829.533299344708</v>
      </c>
      <c r="I98" s="35">
        <f t="shared" si="15"/>
        <v>7745.9935746803967</v>
      </c>
      <c r="J98" s="35">
        <f t="shared" si="16"/>
        <v>195</v>
      </c>
      <c r="K98" s="36">
        <f t="shared" si="12"/>
        <v>50770.526874025105</v>
      </c>
      <c r="L98" s="1"/>
      <c r="M98" s="1"/>
    </row>
    <row r="99" spans="1:13">
      <c r="A99" s="25">
        <v>79</v>
      </c>
      <c r="B99" s="26">
        <v>43282</v>
      </c>
      <c r="C99" s="52">
        <f t="shared" si="13"/>
        <v>8.3333333333333329E-2</v>
      </c>
      <c r="D99" s="31">
        <f t="shared" si="10"/>
        <v>129.46016326597118</v>
      </c>
      <c r="E99" s="27">
        <f t="shared" si="11"/>
        <v>181.31321033669303</v>
      </c>
      <c r="F99" s="35">
        <f t="shared" si="17"/>
        <v>9200031.3722779565</v>
      </c>
      <c r="G99" s="35">
        <f t="shared" si="14"/>
        <v>50741.097988358277</v>
      </c>
      <c r="H99" s="55">
        <f t="shared" si="9"/>
        <v>42933.47973729713</v>
      </c>
      <c r="I99" s="35">
        <f t="shared" si="15"/>
        <v>7807.618251061147</v>
      </c>
      <c r="J99" s="35">
        <f t="shared" si="16"/>
        <v>195</v>
      </c>
      <c r="K99" s="36">
        <f t="shared" si="12"/>
        <v>50936.097988358277</v>
      </c>
      <c r="L99" s="1"/>
      <c r="M99" s="1"/>
    </row>
    <row r="100" spans="1:13">
      <c r="A100" s="25">
        <v>80</v>
      </c>
      <c r="B100" s="26">
        <v>43313</v>
      </c>
      <c r="C100" s="52">
        <f t="shared" si="13"/>
        <v>8.3333333333333329E-2</v>
      </c>
      <c r="D100" s="31">
        <f t="shared" si="10"/>
        <v>129.88398215266494</v>
      </c>
      <c r="E100" s="27">
        <f t="shared" si="11"/>
        <v>181.15933865159761</v>
      </c>
      <c r="F100" s="35">
        <f t="shared" si="17"/>
        <v>9222316.7026173268</v>
      </c>
      <c r="G100" s="35">
        <f t="shared" si="14"/>
        <v>50907.211139435218</v>
      </c>
      <c r="H100" s="55">
        <f t="shared" si="9"/>
        <v>43037.477945547522</v>
      </c>
      <c r="I100" s="35">
        <f t="shared" si="15"/>
        <v>7869.733193887696</v>
      </c>
      <c r="J100" s="35">
        <f t="shared" si="16"/>
        <v>195</v>
      </c>
      <c r="K100" s="36">
        <f t="shared" si="12"/>
        <v>51102.211139435218</v>
      </c>
      <c r="L100" s="1"/>
      <c r="M100" s="1"/>
    </row>
    <row r="101" spans="1:13">
      <c r="A101" s="25">
        <v>81</v>
      </c>
      <c r="B101" s="26">
        <v>43344</v>
      </c>
      <c r="C101" s="52">
        <f t="shared" si="13"/>
        <v>8.3333333333333329E-2</v>
      </c>
      <c r="D101" s="31">
        <f t="shared" si="10"/>
        <v>130.30918851210853</v>
      </c>
      <c r="E101" s="27">
        <f t="shared" si="11"/>
        <v>181.00474889863841</v>
      </c>
      <c r="F101" s="35">
        <f t="shared" si="17"/>
        <v>9244612.6710382029</v>
      </c>
      <c r="G101" s="35">
        <f t="shared" si="14"/>
        <v>51073.868101743181</v>
      </c>
      <c r="H101" s="55">
        <f t="shared" si="9"/>
        <v>43141.525798178278</v>
      </c>
      <c r="I101" s="35">
        <f t="shared" si="15"/>
        <v>7932.342303564903</v>
      </c>
      <c r="J101" s="35">
        <f t="shared" si="16"/>
        <v>195</v>
      </c>
      <c r="K101" s="36">
        <f t="shared" si="12"/>
        <v>51268.868101743181</v>
      </c>
      <c r="L101" s="1"/>
      <c r="M101" s="1"/>
    </row>
    <row r="102" spans="1:13">
      <c r="A102" s="25">
        <v>82</v>
      </c>
      <c r="B102" s="26">
        <v>43374</v>
      </c>
      <c r="C102" s="52">
        <f t="shared" si="13"/>
        <v>8.3333333333333329E-2</v>
      </c>
      <c r="D102" s="31">
        <f t="shared" si="10"/>
        <v>130.73578688652668</v>
      </c>
      <c r="E102" s="27">
        <f t="shared" si="11"/>
        <v>180.84943772683204</v>
      </c>
      <c r="F102" s="35">
        <f t="shared" si="17"/>
        <v>9266918.8165822718</v>
      </c>
      <c r="G102" s="35">
        <f t="shared" si="14"/>
        <v>51241.070655578653</v>
      </c>
      <c r="H102" s="55">
        <f t="shared" si="9"/>
        <v>43245.621144050601</v>
      </c>
      <c r="I102" s="35">
        <f t="shared" si="15"/>
        <v>7995.4495115280515</v>
      </c>
      <c r="J102" s="35">
        <f t="shared" si="16"/>
        <v>195</v>
      </c>
      <c r="K102" s="36">
        <f t="shared" si="12"/>
        <v>51436.070655578653</v>
      </c>
      <c r="L102" s="1"/>
      <c r="M102" s="1"/>
    </row>
    <row r="103" spans="1:13">
      <c r="A103" s="25">
        <v>83</v>
      </c>
      <c r="B103" s="26">
        <v>43405</v>
      </c>
      <c r="C103" s="52">
        <f t="shared" si="13"/>
        <v>8.3333333333333329E-2</v>
      </c>
      <c r="D103" s="31">
        <f t="shared" si="10"/>
        <v>131.16378183301418</v>
      </c>
      <c r="E103" s="27">
        <f t="shared" si="11"/>
        <v>180.69340176955725</v>
      </c>
      <c r="F103" s="35">
        <f t="shared" si="17"/>
        <v>9289234.6728378553</v>
      </c>
      <c r="G103" s="35">
        <f t="shared" si="14"/>
        <v>51408.820587066286</v>
      </c>
      <c r="H103" s="55">
        <f t="shared" si="9"/>
        <v>43349.761806576658</v>
      </c>
      <c r="I103" s="35">
        <f t="shared" si="15"/>
        <v>8059.0587804896277</v>
      </c>
      <c r="J103" s="35">
        <f t="shared" si="16"/>
        <v>195</v>
      </c>
      <c r="K103" s="36">
        <f t="shared" si="12"/>
        <v>51603.820587066286</v>
      </c>
      <c r="L103" s="1"/>
      <c r="M103" s="1"/>
    </row>
    <row r="104" spans="1:13">
      <c r="A104" s="25">
        <v>84</v>
      </c>
      <c r="B104" s="26">
        <v>43435</v>
      </c>
      <c r="C104" s="52">
        <f t="shared" si="13"/>
        <v>8.3333333333333329E-2</v>
      </c>
      <c r="D104" s="31">
        <f t="shared" si="10"/>
        <v>131.59317792358459</v>
      </c>
      <c r="E104" s="27">
        <f t="shared" si="11"/>
        <v>180.53663764448186</v>
      </c>
      <c r="F104" s="35">
        <f t="shared" si="17"/>
        <v>9311559.7678906806</v>
      </c>
      <c r="G104" s="35">
        <f t="shared" si="14"/>
        <v>51577.1196881781</v>
      </c>
      <c r="H104" s="55">
        <f t="shared" si="9"/>
        <v>43453.94558348984</v>
      </c>
      <c r="I104" s="35">
        <f t="shared" si="15"/>
        <v>8123.1741046882598</v>
      </c>
      <c r="J104" s="35">
        <f t="shared" si="16"/>
        <v>195</v>
      </c>
      <c r="K104" s="36">
        <f t="shared" si="12"/>
        <v>51772.1196881781</v>
      </c>
      <c r="L104" s="1"/>
      <c r="M104" s="1"/>
    </row>
    <row r="105" spans="1:13">
      <c r="A105" s="25">
        <v>85</v>
      </c>
      <c r="B105" s="26">
        <v>43466</v>
      </c>
      <c r="C105" s="52">
        <f t="shared" si="13"/>
        <v>8.3333333333333329E-2</v>
      </c>
      <c r="D105" s="31">
        <f t="shared" si="10"/>
        <v>132.02397974521901</v>
      </c>
      <c r="E105" s="27">
        <f t="shared" si="11"/>
        <v>180.37914195348947</v>
      </c>
      <c r="F105" s="35">
        <f t="shared" si="17"/>
        <v>9333893.6242742352</v>
      </c>
      <c r="G105" s="35">
        <f t="shared" si="14"/>
        <v>51745.969756752515</v>
      </c>
      <c r="H105" s="55">
        <f t="shared" si="9"/>
        <v>43558.170246613096</v>
      </c>
      <c r="I105" s="35">
        <f t="shared" si="15"/>
        <v>8187.799510139419</v>
      </c>
      <c r="J105" s="35">
        <f t="shared" si="16"/>
        <v>195</v>
      </c>
      <c r="K105" s="36">
        <f t="shared" si="12"/>
        <v>51940.969756752515</v>
      </c>
      <c r="L105" s="1"/>
      <c r="M105" s="1"/>
    </row>
    <row r="106" spans="1:13">
      <c r="A106" s="25">
        <v>86</v>
      </c>
      <c r="B106" s="26">
        <v>43497</v>
      </c>
      <c r="C106" s="52">
        <f t="shared" si="13"/>
        <v>8.3333333333333329E-2</v>
      </c>
      <c r="D106" s="31">
        <f t="shared" si="10"/>
        <v>132.45619189991515</v>
      </c>
      <c r="E106" s="27">
        <f t="shared" si="11"/>
        <v>180.22091128260575</v>
      </c>
      <c r="F106" s="35">
        <f t="shared" si="17"/>
        <v>9356235.7589197103</v>
      </c>
      <c r="G106" s="35">
        <f t="shared" si="14"/>
        <v>51915.372596513662</v>
      </c>
      <c r="H106" s="55">
        <f t="shared" si="9"/>
        <v>43662.433541625316</v>
      </c>
      <c r="I106" s="35">
        <f t="shared" si="15"/>
        <v>8252.9390548883457</v>
      </c>
      <c r="J106" s="35">
        <f t="shared" si="16"/>
        <v>195</v>
      </c>
      <c r="K106" s="36">
        <f t="shared" si="12"/>
        <v>52110.372596513662</v>
      </c>
      <c r="L106" s="1"/>
      <c r="M106" s="1"/>
    </row>
    <row r="107" spans="1:13">
      <c r="A107" s="25">
        <v>87</v>
      </c>
      <c r="B107" s="26">
        <v>43525</v>
      </c>
      <c r="C107" s="52">
        <f t="shared" si="13"/>
        <v>8.3333333333333329E-2</v>
      </c>
      <c r="D107" s="31">
        <f t="shared" si="10"/>
        <v>132.88981900473647</v>
      </c>
      <c r="E107" s="27">
        <f t="shared" si="11"/>
        <v>180.06194220192458</v>
      </c>
      <c r="F107" s="35">
        <f t="shared" si="17"/>
        <v>9378585.6831055265</v>
      </c>
      <c r="G107" s="35">
        <f t="shared" si="14"/>
        <v>52085.33001709055</v>
      </c>
      <c r="H107" s="55">
        <f t="shared" si="9"/>
        <v>43766.733187825783</v>
      </c>
      <c r="I107" s="35">
        <f t="shared" si="15"/>
        <v>8318.5968292647667</v>
      </c>
      <c r="J107" s="35">
        <f t="shared" si="16"/>
        <v>195</v>
      </c>
      <c r="K107" s="36">
        <f t="shared" si="12"/>
        <v>52280.33001709055</v>
      </c>
      <c r="L107" s="1"/>
      <c r="M107" s="1"/>
    </row>
    <row r="108" spans="1:13">
      <c r="A108" s="25">
        <v>88</v>
      </c>
      <c r="B108" s="26">
        <v>43556</v>
      </c>
      <c r="C108" s="52">
        <f t="shared" si="13"/>
        <v>8.3333333333333329E-2</v>
      </c>
      <c r="D108" s="31">
        <f t="shared" si="10"/>
        <v>133.32486569186148</v>
      </c>
      <c r="E108" s="27">
        <f t="shared" si="11"/>
        <v>179.90223126553354</v>
      </c>
      <c r="F108" s="35">
        <f t="shared" si="17"/>
        <v>9400942.9024064355</v>
      </c>
      <c r="G108" s="35">
        <f t="shared" si="14"/>
        <v>52255.843834036481</v>
      </c>
      <c r="H108" s="55">
        <f t="shared" si="9"/>
        <v>43871.066877896701</v>
      </c>
      <c r="I108" s="35">
        <f t="shared" si="15"/>
        <v>8384.7769561397799</v>
      </c>
      <c r="J108" s="35">
        <f t="shared" si="16"/>
        <v>195</v>
      </c>
      <c r="K108" s="36">
        <f t="shared" si="12"/>
        <v>52450.843834036481</v>
      </c>
      <c r="L108" s="1"/>
      <c r="M108" s="1"/>
    </row>
    <row r="109" spans="1:13">
      <c r="A109" s="25">
        <v>89</v>
      </c>
      <c r="B109" s="26">
        <v>43586</v>
      </c>
      <c r="C109" s="52">
        <f t="shared" si="13"/>
        <v>8.3333333333333329E-2</v>
      </c>
      <c r="D109" s="31">
        <f t="shared" si="10"/>
        <v>133.76133660863326</v>
      </c>
      <c r="E109" s="27">
        <f t="shared" si="11"/>
        <v>179.74177501143936</v>
      </c>
      <c r="F109" s="35">
        <f t="shared" si="17"/>
        <v>9423306.9166421965</v>
      </c>
      <c r="G109" s="35">
        <f t="shared" si="14"/>
        <v>52426.915868848329</v>
      </c>
      <c r="H109" s="55">
        <f t="shared" si="9"/>
        <v>43975.432277663582</v>
      </c>
      <c r="I109" s="35">
        <f t="shared" si="15"/>
        <v>8451.4835911847476</v>
      </c>
      <c r="J109" s="35">
        <f t="shared" si="16"/>
        <v>195</v>
      </c>
      <c r="K109" s="36">
        <f t="shared" si="12"/>
        <v>52621.915868848329</v>
      </c>
      <c r="L109" s="1"/>
      <c r="M109" s="1"/>
    </row>
    <row r="110" spans="1:13">
      <c r="A110" s="25">
        <v>90</v>
      </c>
      <c r="B110" s="26">
        <v>43617</v>
      </c>
      <c r="C110" s="52">
        <f t="shared" si="13"/>
        <v>8.3333333333333329E-2</v>
      </c>
      <c r="D110" s="31">
        <f t="shared" si="10"/>
        <v>134.19923641760903</v>
      </c>
      <c r="E110" s="27">
        <f t="shared" si="11"/>
        <v>179.58056996149276</v>
      </c>
      <c r="F110" s="35">
        <f t="shared" si="17"/>
        <v>9445677.2198258415</v>
      </c>
      <c r="G110" s="35">
        <f t="shared" si="14"/>
        <v>52598.547948986168</v>
      </c>
      <c r="H110" s="55">
        <f t="shared" si="9"/>
        <v>44079.827025853927</v>
      </c>
      <c r="I110" s="35">
        <f t="shared" si="15"/>
        <v>8518.7209231322413</v>
      </c>
      <c r="J110" s="35">
        <f t="shared" si="16"/>
        <v>195</v>
      </c>
      <c r="K110" s="36">
        <f t="shared" si="12"/>
        <v>52793.547948986168</v>
      </c>
      <c r="L110" s="1"/>
      <c r="M110" s="1"/>
    </row>
    <row r="111" spans="1:13">
      <c r="A111" s="25">
        <v>91</v>
      </c>
      <c r="B111" s="26">
        <v>43647</v>
      </c>
      <c r="C111" s="52">
        <f t="shared" si="13"/>
        <v>8.3333333333333329E-2</v>
      </c>
      <c r="D111" s="31">
        <f t="shared" si="10"/>
        <v>134.63856979661008</v>
      </c>
      <c r="E111" s="27">
        <f t="shared" si="11"/>
        <v>179.41861262131306</v>
      </c>
      <c r="F111" s="35">
        <f t="shared" si="17"/>
        <v>9468053.3001114819</v>
      </c>
      <c r="G111" s="35">
        <f t="shared" si="14"/>
        <v>52770.741907892647</v>
      </c>
      <c r="H111" s="55">
        <f t="shared" si="9"/>
        <v>44184.248733853579</v>
      </c>
      <c r="I111" s="35">
        <f t="shared" si="15"/>
        <v>8586.4931740390675</v>
      </c>
      <c r="J111" s="35">
        <f t="shared" si="16"/>
        <v>195</v>
      </c>
      <c r="K111" s="36">
        <f t="shared" si="12"/>
        <v>52965.741907892647</v>
      </c>
      <c r="L111" s="1"/>
      <c r="M111" s="1"/>
    </row>
    <row r="112" spans="1:13">
      <c r="A112" s="25">
        <v>92</v>
      </c>
      <c r="B112" s="26">
        <v>43678</v>
      </c>
      <c r="C112" s="52">
        <f t="shared" si="13"/>
        <v>8.3333333333333329E-2</v>
      </c>
      <c r="D112" s="31">
        <f t="shared" si="10"/>
        <v>135.07934143877162</v>
      </c>
      <c r="E112" s="27">
        <f t="shared" si="11"/>
        <v>179.25589948021252</v>
      </c>
      <c r="F112" s="35">
        <f t="shared" si="17"/>
        <v>9490434.6397417039</v>
      </c>
      <c r="G112" s="35">
        <f t="shared" si="14"/>
        <v>52943.499585012665</v>
      </c>
      <c r="H112" s="55">
        <f t="shared" si="9"/>
        <v>44288.694985461283</v>
      </c>
      <c r="I112" s="35">
        <f t="shared" si="15"/>
        <v>8654.8045995513821</v>
      </c>
      <c r="J112" s="35">
        <f t="shared" si="16"/>
        <v>195</v>
      </c>
      <c r="K112" s="36">
        <f t="shared" si="12"/>
        <v>53138.499585012665</v>
      </c>
      <c r="L112" s="1"/>
      <c r="M112" s="1"/>
    </row>
    <row r="113" spans="1:13">
      <c r="A113" s="25">
        <v>93</v>
      </c>
      <c r="B113" s="26">
        <v>43709</v>
      </c>
      <c r="C113" s="52">
        <f t="shared" si="13"/>
        <v>8.3333333333333329E-2</v>
      </c>
      <c r="D113" s="31">
        <f t="shared" si="10"/>
        <v>135.52155605259296</v>
      </c>
      <c r="E113" s="27">
        <f t="shared" si="11"/>
        <v>179.09242701112018</v>
      </c>
      <c r="F113" s="35">
        <f t="shared" si="17"/>
        <v>9512820.7149945088</v>
      </c>
      <c r="G113" s="35">
        <f t="shared" si="14"/>
        <v>53116.822825812953</v>
      </c>
      <c r="H113" s="55">
        <f t="shared" si="9"/>
        <v>44393.163336641039</v>
      </c>
      <c r="I113" s="35">
        <f t="shared" si="15"/>
        <v>8723.6594891719142</v>
      </c>
      <c r="J113" s="35">
        <f t="shared" si="16"/>
        <v>195</v>
      </c>
      <c r="K113" s="36">
        <f t="shared" si="12"/>
        <v>53311.822825812953</v>
      </c>
      <c r="L113" s="1"/>
      <c r="M113" s="1"/>
    </row>
    <row r="114" spans="1:13">
      <c r="A114" s="25">
        <v>94</v>
      </c>
      <c r="B114" s="26">
        <v>43739</v>
      </c>
      <c r="C114" s="52">
        <f t="shared" si="13"/>
        <v>8.3333333333333329E-2</v>
      </c>
      <c r="D114" s="31">
        <f t="shared" si="10"/>
        <v>135.96521836198784</v>
      </c>
      <c r="E114" s="27">
        <f t="shared" si="11"/>
        <v>178.92819167050541</v>
      </c>
      <c r="F114" s="35">
        <f t="shared" si="17"/>
        <v>9535210.996129822</v>
      </c>
      <c r="G114" s="35">
        <f t="shared" si="14"/>
        <v>53290.713481801817</v>
      </c>
      <c r="H114" s="55">
        <f t="shared" si="9"/>
        <v>44497.651315272502</v>
      </c>
      <c r="I114" s="35">
        <f t="shared" si="15"/>
        <v>8793.0621665293147</v>
      </c>
      <c r="J114" s="35">
        <f t="shared" si="16"/>
        <v>195</v>
      </c>
      <c r="K114" s="36">
        <f t="shared" si="12"/>
        <v>53485.713481801817</v>
      </c>
      <c r="L114" s="1"/>
      <c r="M114" s="1"/>
    </row>
    <row r="115" spans="1:13">
      <c r="A115" s="25">
        <v>95</v>
      </c>
      <c r="B115" s="26">
        <v>43770</v>
      </c>
      <c r="C115" s="52">
        <f t="shared" si="13"/>
        <v>8.3333333333333329E-2</v>
      </c>
      <c r="D115" s="31">
        <f t="shared" si="10"/>
        <v>136.41033310633483</v>
      </c>
      <c r="E115" s="27">
        <f t="shared" si="11"/>
        <v>178.76318989830111</v>
      </c>
      <c r="F115" s="35">
        <f t="shared" si="17"/>
        <v>9557604.9473355599</v>
      </c>
      <c r="G115" s="35">
        <f t="shared" si="14"/>
        <v>53465.173410548945</v>
      </c>
      <c r="H115" s="55">
        <f t="shared" si="9"/>
        <v>44602.156420899279</v>
      </c>
      <c r="I115" s="35">
        <f t="shared" si="15"/>
        <v>8863.0169896496664</v>
      </c>
      <c r="J115" s="35">
        <f t="shared" si="16"/>
        <v>195</v>
      </c>
      <c r="K115" s="36">
        <f t="shared" si="12"/>
        <v>53660.173410548945</v>
      </c>
      <c r="L115" s="1"/>
      <c r="M115" s="1"/>
    </row>
    <row r="116" spans="1:13">
      <c r="A116" s="25">
        <v>96</v>
      </c>
      <c r="B116" s="26">
        <v>43800</v>
      </c>
      <c r="C116" s="52">
        <f t="shared" si="13"/>
        <v>8.3333333333333329E-2</v>
      </c>
      <c r="D116" s="31">
        <f t="shared" si="10"/>
        <v>136.85690504052803</v>
      </c>
      <c r="E116" s="27">
        <f t="shared" si="11"/>
        <v>178.59741811782652</v>
      </c>
      <c r="F116" s="35">
        <f t="shared" si="17"/>
        <v>9580002.0266732331</v>
      </c>
      <c r="G116" s="35">
        <f t="shared" si="14"/>
        <v>53640.204475705214</v>
      </c>
      <c r="H116" s="55">
        <f t="shared" si="9"/>
        <v>44706.676124475089</v>
      </c>
      <c r="I116" s="35">
        <f t="shared" si="15"/>
        <v>8933.5283512301248</v>
      </c>
      <c r="J116" s="35">
        <f t="shared" si="16"/>
        <v>195</v>
      </c>
      <c r="K116" s="36">
        <f t="shared" si="12"/>
        <v>53835.204475705214</v>
      </c>
      <c r="L116" s="1"/>
      <c r="M116" s="1"/>
    </row>
    <row r="117" spans="1:13">
      <c r="A117" s="25">
        <v>97</v>
      </c>
      <c r="B117" s="26">
        <v>43831</v>
      </c>
      <c r="C117" s="52">
        <f t="shared" si="13"/>
        <v>8.3333333333333329E-2</v>
      </c>
      <c r="D117" s="31">
        <f t="shared" si="10"/>
        <v>137.30493893502782</v>
      </c>
      <c r="E117" s="27">
        <f t="shared" si="11"/>
        <v>178.43087273570973</v>
      </c>
      <c r="F117" s="35">
        <f t="shared" si="17"/>
        <v>9602401.6860231124</v>
      </c>
      <c r="G117" s="35">
        <f t="shared" si="14"/>
        <v>53815.808547022614</v>
      </c>
      <c r="H117" s="55">
        <f t="shared" si="9"/>
        <v>44811.207868107856</v>
      </c>
      <c r="I117" s="35">
        <f t="shared" si="15"/>
        <v>9004.6006789147577</v>
      </c>
      <c r="J117" s="35">
        <f t="shared" si="16"/>
        <v>195</v>
      </c>
      <c r="K117" s="36">
        <f t="shared" si="12"/>
        <v>54010.808547022614</v>
      </c>
      <c r="L117" s="1"/>
      <c r="M117" s="1"/>
    </row>
    <row r="118" spans="1:13">
      <c r="A118" s="25">
        <v>98</v>
      </c>
      <c r="B118" s="26">
        <v>43862</v>
      </c>
      <c r="C118" s="52">
        <f t="shared" si="13"/>
        <v>8.3333333333333329E-2</v>
      </c>
      <c r="D118" s="31">
        <f t="shared" si="10"/>
        <v>137.75443957591182</v>
      </c>
      <c r="E118" s="27">
        <f t="shared" si="11"/>
        <v>178.2635501418097</v>
      </c>
      <c r="F118" s="35">
        <f t="shared" si="17"/>
        <v>9624803.3710289206</v>
      </c>
      <c r="G118" s="35">
        <f t="shared" si="14"/>
        <v>53991.987500374213</v>
      </c>
      <c r="H118" s="55">
        <f t="shared" si="9"/>
        <v>44915.749064801625</v>
      </c>
      <c r="I118" s="35">
        <f t="shared" si="15"/>
        <v>9076.2384355725881</v>
      </c>
      <c r="J118" s="35">
        <f t="shared" si="16"/>
        <v>195</v>
      </c>
      <c r="K118" s="36">
        <f t="shared" si="12"/>
        <v>54186.987500374213</v>
      </c>
      <c r="L118" s="1"/>
      <c r="M118" s="1"/>
    </row>
    <row r="119" spans="1:13">
      <c r="A119" s="25">
        <v>99</v>
      </c>
      <c r="B119" s="26">
        <v>43891</v>
      </c>
      <c r="C119" s="52">
        <f t="shared" si="13"/>
        <v>8.3333333333333329E-2</v>
      </c>
      <c r="D119" s="31">
        <f t="shared" si="10"/>
        <v>138.205411764926</v>
      </c>
      <c r="E119" s="27">
        <f t="shared" si="11"/>
        <v>178.09544670913814</v>
      </c>
      <c r="F119" s="35">
        <f t="shared" si="17"/>
        <v>9647206.5210420862</v>
      </c>
      <c r="G119" s="35">
        <f t="shared" si="14"/>
        <v>54168.743217774158</v>
      </c>
      <c r="H119" s="55">
        <f t="shared" si="9"/>
        <v>45020.297098196403</v>
      </c>
      <c r="I119" s="35">
        <f t="shared" si="15"/>
        <v>9148.4461195777549</v>
      </c>
      <c r="J119" s="35">
        <f t="shared" si="16"/>
        <v>195</v>
      </c>
      <c r="K119" s="36">
        <f t="shared" si="12"/>
        <v>54363.743217774158</v>
      </c>
      <c r="L119" s="1"/>
      <c r="M119" s="1"/>
    </row>
    <row r="120" spans="1:13">
      <c r="A120" s="25">
        <v>100</v>
      </c>
      <c r="B120" s="26">
        <v>43922</v>
      </c>
      <c r="C120" s="52">
        <f t="shared" si="13"/>
        <v>8.3333333333333329E-2</v>
      </c>
      <c r="D120" s="31">
        <f t="shared" si="10"/>
        <v>138.65786031953601</v>
      </c>
      <c r="E120" s="27">
        <f t="shared" si="11"/>
        <v>177.92655879378077</v>
      </c>
      <c r="F120" s="35">
        <f t="shared" si="17"/>
        <v>9669610.5690655261</v>
      </c>
      <c r="G120" s="35">
        <f t="shared" si="14"/>
        <v>54346.077587397915</v>
      </c>
      <c r="H120" s="55">
        <f t="shared" si="9"/>
        <v>45124.849322305789</v>
      </c>
      <c r="I120" s="35">
        <f t="shared" si="15"/>
        <v>9221.2282650921261</v>
      </c>
      <c r="J120" s="35">
        <f t="shared" si="16"/>
        <v>195</v>
      </c>
      <c r="K120" s="36">
        <f t="shared" si="12"/>
        <v>54541.077587397915</v>
      </c>
      <c r="L120" s="1"/>
      <c r="M120" s="1"/>
    </row>
    <row r="121" spans="1:13">
      <c r="A121" s="25">
        <v>101</v>
      </c>
      <c r="B121" s="26">
        <v>43952</v>
      </c>
      <c r="C121" s="52">
        <f t="shared" si="13"/>
        <v>8.3333333333333329E-2</v>
      </c>
      <c r="D121" s="31">
        <f t="shared" si="10"/>
        <v>139.11179007297866</v>
      </c>
      <c r="E121" s="27">
        <f t="shared" si="11"/>
        <v>177.75688273481842</v>
      </c>
      <c r="F121" s="35">
        <f t="shared" si="17"/>
        <v>9692014.9416969437</v>
      </c>
      <c r="G121" s="35">
        <f t="shared" si="14"/>
        <v>54523.992503602247</v>
      </c>
      <c r="H121" s="55">
        <f t="shared" si="9"/>
        <v>45229.403061252407</v>
      </c>
      <c r="I121" s="35">
        <f t="shared" si="15"/>
        <v>9294.5894423498394</v>
      </c>
      <c r="J121" s="35">
        <f t="shared" si="16"/>
        <v>195</v>
      </c>
      <c r="K121" s="36">
        <f t="shared" si="12"/>
        <v>54718.992503602247</v>
      </c>
      <c r="L121" s="1"/>
      <c r="M121" s="1"/>
    </row>
    <row r="122" spans="1:13">
      <c r="A122" s="25">
        <v>102</v>
      </c>
      <c r="B122" s="26">
        <v>43983</v>
      </c>
      <c r="C122" s="52">
        <f t="shared" si="13"/>
        <v>8.3333333333333329E-2</v>
      </c>
      <c r="D122" s="31">
        <f t="shared" si="10"/>
        <v>139.56720587431349</v>
      </c>
      <c r="E122" s="27">
        <f t="shared" si="11"/>
        <v>177.58641485424758</v>
      </c>
      <c r="F122" s="35">
        <f t="shared" si="17"/>
        <v>9714419.0590716768</v>
      </c>
      <c r="G122" s="35">
        <f t="shared" si="14"/>
        <v>54702.489866945609</v>
      </c>
      <c r="H122" s="55">
        <f t="shared" si="9"/>
        <v>45333.955609001161</v>
      </c>
      <c r="I122" s="35">
        <f t="shared" si="15"/>
        <v>9368.5342579444477</v>
      </c>
      <c r="J122" s="35">
        <f t="shared" si="16"/>
        <v>195</v>
      </c>
      <c r="K122" s="36">
        <f t="shared" si="12"/>
        <v>54897.489866945609</v>
      </c>
      <c r="L122" s="1"/>
      <c r="M122" s="1"/>
    </row>
    <row r="123" spans="1:13">
      <c r="A123" s="25">
        <v>103</v>
      </c>
      <c r="B123" s="26">
        <v>44013</v>
      </c>
      <c r="C123" s="52">
        <f t="shared" si="13"/>
        <v>8.3333333333333329E-2</v>
      </c>
      <c r="D123" s="31">
        <f t="shared" si="10"/>
        <v>140.02411258847457</v>
      </c>
      <c r="E123" s="27">
        <f t="shared" si="11"/>
        <v>177.41515145690076</v>
      </c>
      <c r="F123" s="35">
        <f t="shared" si="17"/>
        <v>9736822.3348050658</v>
      </c>
      <c r="G123" s="35">
        <f t="shared" si="14"/>
        <v>54881.571584208352</v>
      </c>
      <c r="H123" s="55">
        <f t="shared" si="9"/>
        <v>45438.504229090307</v>
      </c>
      <c r="I123" s="35">
        <f t="shared" si="15"/>
        <v>9443.0673551180444</v>
      </c>
      <c r="J123" s="35">
        <f t="shared" si="16"/>
        <v>195</v>
      </c>
      <c r="K123" s="36">
        <f t="shared" si="12"/>
        <v>55076.571584208352</v>
      </c>
      <c r="L123" s="1"/>
      <c r="M123" s="1"/>
    </row>
    <row r="124" spans="1:13">
      <c r="A124" s="25">
        <v>104</v>
      </c>
      <c r="B124" s="26">
        <v>44044</v>
      </c>
      <c r="C124" s="52">
        <f t="shared" si="13"/>
        <v>8.3333333333333329E-2</v>
      </c>
      <c r="D124" s="31">
        <f t="shared" si="10"/>
        <v>140.48251509632254</v>
      </c>
      <c r="E124" s="27">
        <f t="shared" si="11"/>
        <v>177.24308883036628</v>
      </c>
      <c r="F124" s="35">
        <f t="shared" si="17"/>
        <v>9759224.1759343371</v>
      </c>
      <c r="G124" s="35">
        <f t="shared" si="14"/>
        <v>55061.239568413184</v>
      </c>
      <c r="H124" s="55">
        <f t="shared" si="9"/>
        <v>45543.046154360236</v>
      </c>
      <c r="I124" s="35">
        <f t="shared" si="15"/>
        <v>9518.1934140529484</v>
      </c>
      <c r="J124" s="35">
        <f t="shared" si="16"/>
        <v>195</v>
      </c>
      <c r="K124" s="36">
        <f t="shared" si="12"/>
        <v>55256.239568413184</v>
      </c>
      <c r="L124" s="1"/>
      <c r="M124" s="1"/>
    </row>
    <row r="125" spans="1:13">
      <c r="A125" s="25">
        <v>105</v>
      </c>
      <c r="B125" s="26">
        <v>44075</v>
      </c>
      <c r="C125" s="52">
        <f t="shared" si="13"/>
        <v>8.3333333333333329E-2</v>
      </c>
      <c r="D125" s="31">
        <f t="shared" si="10"/>
        <v>140.94241829469672</v>
      </c>
      <c r="E125" s="27">
        <f t="shared" si="11"/>
        <v>177.07022324490799</v>
      </c>
      <c r="F125" s="35">
        <f t="shared" si="17"/>
        <v>9781623.9828600027</v>
      </c>
      <c r="G125" s="35">
        <f t="shared" si="14"/>
        <v>55241.495738845479</v>
      </c>
      <c r="H125" s="55">
        <f t="shared" si="9"/>
        <v>45647.578586680007</v>
      </c>
      <c r="I125" s="35">
        <f t="shared" si="15"/>
        <v>9593.9171521654716</v>
      </c>
      <c r="J125" s="35">
        <f t="shared" si="16"/>
        <v>195</v>
      </c>
      <c r="K125" s="36">
        <f t="shared" si="12"/>
        <v>55436.495738845479</v>
      </c>
      <c r="L125" s="1"/>
      <c r="M125" s="1"/>
    </row>
    <row r="126" spans="1:13">
      <c r="A126" s="25">
        <v>106</v>
      </c>
      <c r="B126" s="26">
        <v>44105</v>
      </c>
      <c r="C126" s="52">
        <f t="shared" si="13"/>
        <v>8.3333333333333329E-2</v>
      </c>
      <c r="D126" s="31">
        <f t="shared" si="10"/>
        <v>141.40382709646738</v>
      </c>
      <c r="E126" s="27">
        <f t="shared" si="11"/>
        <v>176.89655095338424</v>
      </c>
      <c r="F126" s="35">
        <f t="shared" si="17"/>
        <v>9804021.1492867898</v>
      </c>
      <c r="G126" s="35">
        <f t="shared" si="14"/>
        <v>55422.342021073913</v>
      </c>
      <c r="H126" s="55">
        <f t="shared" si="9"/>
        <v>45752.098696671688</v>
      </c>
      <c r="I126" s="35">
        <f t="shared" si="15"/>
        <v>9670.243324402225</v>
      </c>
      <c r="J126" s="35">
        <f t="shared" si="16"/>
        <v>195</v>
      </c>
      <c r="K126" s="36">
        <f t="shared" si="12"/>
        <v>55617.342021073913</v>
      </c>
      <c r="L126" s="1"/>
      <c r="M126" s="1"/>
    </row>
    <row r="127" spans="1:13">
      <c r="A127" s="25">
        <v>107</v>
      </c>
      <c r="B127" s="26">
        <v>44136</v>
      </c>
      <c r="C127" s="52">
        <f t="shared" si="13"/>
        <v>8.3333333333333329E-2</v>
      </c>
      <c r="D127" s="31">
        <f t="shared" si="10"/>
        <v>141.86674643058825</v>
      </c>
      <c r="E127" s="27">
        <f t="shared" si="11"/>
        <v>176.7220681911667</v>
      </c>
      <c r="F127" s="35">
        <f t="shared" si="17"/>
        <v>9826415.0621640515</v>
      </c>
      <c r="G127" s="35">
        <f t="shared" si="14"/>
        <v>55603.780346970932</v>
      </c>
      <c r="H127" s="55">
        <f t="shared" si="9"/>
        <v>45856.603623432238</v>
      </c>
      <c r="I127" s="35">
        <f t="shared" si="15"/>
        <v>9747.1767235386942</v>
      </c>
      <c r="J127" s="35">
        <f t="shared" si="16"/>
        <v>195</v>
      </c>
      <c r="K127" s="36">
        <f t="shared" si="12"/>
        <v>55798.780346970932</v>
      </c>
      <c r="L127" s="1"/>
      <c r="M127" s="1"/>
    </row>
    <row r="128" spans="1:13">
      <c r="A128" s="25">
        <v>108</v>
      </c>
      <c r="B128" s="26">
        <v>44166</v>
      </c>
      <c r="C128" s="52">
        <f t="shared" si="13"/>
        <v>8.3333333333333329E-2</v>
      </c>
      <c r="D128" s="31">
        <f t="shared" si="10"/>
        <v>142.3311812421492</v>
      </c>
      <c r="E128" s="27">
        <f t="shared" si="11"/>
        <v>176.54677117605883</v>
      </c>
      <c r="F128" s="35">
        <f t="shared" si="17"/>
        <v>9848805.1016257145</v>
      </c>
      <c r="G128" s="35">
        <f t="shared" si="14"/>
        <v>55785.812654733454</v>
      </c>
      <c r="H128" s="55">
        <f t="shared" si="9"/>
        <v>45961.090474253331</v>
      </c>
      <c r="I128" s="35">
        <f t="shared" si="15"/>
        <v>9824.7221804801229</v>
      </c>
      <c r="J128" s="35">
        <f t="shared" si="16"/>
        <v>195</v>
      </c>
      <c r="K128" s="36">
        <f t="shared" si="12"/>
        <v>55980.812654733454</v>
      </c>
      <c r="L128" s="1"/>
      <c r="M128" s="1"/>
    </row>
    <row r="129" spans="1:13">
      <c r="A129" s="25">
        <v>109</v>
      </c>
      <c r="B129" s="26">
        <v>44197</v>
      </c>
      <c r="C129" s="52">
        <f t="shared" si="13"/>
        <v>8.3333333333333329E-2</v>
      </c>
      <c r="D129" s="31">
        <f t="shared" si="10"/>
        <v>142.79713649242899</v>
      </c>
      <c r="E129" s="27">
        <f t="shared" si="11"/>
        <v>176.37065610821375</v>
      </c>
      <c r="F129" s="35">
        <f t="shared" si="17"/>
        <v>9871190.6409296989</v>
      </c>
      <c r="G129" s="35">
        <f t="shared" si="14"/>
        <v>55968.440888903562</v>
      </c>
      <c r="H129" s="55">
        <f t="shared" si="9"/>
        <v>46065.556324338599</v>
      </c>
      <c r="I129" s="35">
        <f t="shared" si="15"/>
        <v>9902.8845645649635</v>
      </c>
      <c r="J129" s="35">
        <f t="shared" si="16"/>
        <v>195</v>
      </c>
      <c r="K129" s="36">
        <f t="shared" si="12"/>
        <v>56163.440888903562</v>
      </c>
      <c r="L129" s="1"/>
      <c r="M129" s="1"/>
    </row>
    <row r="130" spans="1:13">
      <c r="A130" s="25">
        <v>110</v>
      </c>
      <c r="B130" s="26">
        <v>44228</v>
      </c>
      <c r="C130" s="52">
        <f t="shared" si="13"/>
        <v>8.3333333333333329E-2</v>
      </c>
      <c r="D130" s="31">
        <f t="shared" si="10"/>
        <v>143.26461715894834</v>
      </c>
      <c r="E130" s="27">
        <f t="shared" si="11"/>
        <v>176.19371917005208</v>
      </c>
      <c r="F130" s="35">
        <f t="shared" si="17"/>
        <v>9893571.0463968571</v>
      </c>
      <c r="G130" s="35">
        <f t="shared" si="14"/>
        <v>56151.667000389214</v>
      </c>
      <c r="H130" s="55">
        <f t="shared" si="9"/>
        <v>46169.998216518667</v>
      </c>
      <c r="I130" s="35">
        <f t="shared" si="15"/>
        <v>9981.6687838705475</v>
      </c>
      <c r="J130" s="35">
        <f t="shared" si="16"/>
        <v>195</v>
      </c>
      <c r="K130" s="36">
        <f t="shared" si="12"/>
        <v>56346.667000389214</v>
      </c>
      <c r="L130" s="1"/>
      <c r="M130" s="1"/>
    </row>
    <row r="131" spans="1:13">
      <c r="A131" s="25">
        <v>111</v>
      </c>
      <c r="B131" s="26">
        <v>44256</v>
      </c>
      <c r="C131" s="52">
        <f t="shared" si="13"/>
        <v>8.3333333333333329E-2</v>
      </c>
      <c r="D131" s="31">
        <f t="shared" si="10"/>
        <v>143.7336282355231</v>
      </c>
      <c r="E131" s="27">
        <f t="shared" si="11"/>
        <v>176.015956526179</v>
      </c>
      <c r="F131" s="35">
        <f t="shared" si="17"/>
        <v>9915945.6773493979</v>
      </c>
      <c r="G131" s="35">
        <f t="shared" si="14"/>
        <v>56335.492946485174</v>
      </c>
      <c r="H131" s="55">
        <f t="shared" si="9"/>
        <v>46274.413160963857</v>
      </c>
      <c r="I131" s="35">
        <f t="shared" si="15"/>
        <v>10061.079785521317</v>
      </c>
      <c r="J131" s="35">
        <f t="shared" si="16"/>
        <v>195</v>
      </c>
      <c r="K131" s="36">
        <f t="shared" si="12"/>
        <v>56530.492946485174</v>
      </c>
      <c r="L131" s="1"/>
      <c r="M131" s="1"/>
    </row>
    <row r="132" spans="1:13">
      <c r="A132" s="25">
        <v>112</v>
      </c>
      <c r="B132" s="26">
        <v>44287</v>
      </c>
      <c r="C132" s="52">
        <f t="shared" si="13"/>
        <v>8.3333333333333329E-2</v>
      </c>
      <c r="D132" s="31">
        <f t="shared" si="10"/>
        <v>144.20417473231751</v>
      </c>
      <c r="E132" s="27">
        <f t="shared" si="11"/>
        <v>175.83736432330116</v>
      </c>
      <c r="F132" s="35">
        <f t="shared" si="17"/>
        <v>9938313.8860487919</v>
      </c>
      <c r="G132" s="35">
        <f t="shared" si="14"/>
        <v>56519.920690893865</v>
      </c>
      <c r="H132" s="55">
        <f t="shared" si="9"/>
        <v>46378.798134894358</v>
      </c>
      <c r="I132" s="35">
        <f t="shared" si="15"/>
        <v>10141.122555999507</v>
      </c>
      <c r="J132" s="35">
        <f t="shared" si="16"/>
        <v>195</v>
      </c>
      <c r="K132" s="36">
        <f t="shared" si="12"/>
        <v>56714.920690893865</v>
      </c>
      <c r="L132" s="1"/>
      <c r="M132" s="1"/>
    </row>
    <row r="133" spans="1:13">
      <c r="A133" s="25">
        <v>113</v>
      </c>
      <c r="B133" s="26">
        <v>44317</v>
      </c>
      <c r="C133" s="52">
        <f t="shared" si="13"/>
        <v>8.3333333333333329E-2</v>
      </c>
      <c r="D133" s="31">
        <f t="shared" si="10"/>
        <v>144.67626167589788</v>
      </c>
      <c r="E133" s="27">
        <f t="shared" si="11"/>
        <v>175.65793869014323</v>
      </c>
      <c r="F133" s="35">
        <f t="shared" si="17"/>
        <v>9960675.0176331829</v>
      </c>
      <c r="G133" s="35">
        <f t="shared" si="14"/>
        <v>56704.952203746376</v>
      </c>
      <c r="H133" s="55">
        <f t="shared" si="9"/>
        <v>46483.150082288179</v>
      </c>
      <c r="I133" s="35">
        <f t="shared" si="15"/>
        <v>10221.802121458197</v>
      </c>
      <c r="J133" s="35">
        <f t="shared" si="16"/>
        <v>195</v>
      </c>
      <c r="K133" s="36">
        <f t="shared" si="12"/>
        <v>56899.952203746376</v>
      </c>
      <c r="L133" s="1"/>
      <c r="M133" s="1"/>
    </row>
    <row r="134" spans="1:13">
      <c r="A134" s="25">
        <v>114</v>
      </c>
      <c r="B134" s="26">
        <v>44348</v>
      </c>
      <c r="C134" s="52">
        <f t="shared" si="13"/>
        <v>8.3333333333333329E-2</v>
      </c>
      <c r="D134" s="31">
        <f t="shared" si="10"/>
        <v>145.14989410928609</v>
      </c>
      <c r="E134" s="27">
        <f t="shared" si="11"/>
        <v>175.47767573736391</v>
      </c>
      <c r="F134" s="35">
        <f t="shared" si="17"/>
        <v>9983028.4100542534</v>
      </c>
      <c r="G134" s="35">
        <f t="shared" si="14"/>
        <v>56890.589461623458</v>
      </c>
      <c r="H134" s="55">
        <f t="shared" si="9"/>
        <v>46587.465913586508</v>
      </c>
      <c r="I134" s="35">
        <f t="shared" si="15"/>
        <v>10303.123548036951</v>
      </c>
      <c r="J134" s="35">
        <f t="shared" si="16"/>
        <v>195</v>
      </c>
      <c r="K134" s="36">
        <f t="shared" si="12"/>
        <v>57085.589461623458</v>
      </c>
      <c r="L134" s="1"/>
      <c r="M134" s="1"/>
    </row>
    <row r="135" spans="1:13">
      <c r="A135" s="25">
        <v>115</v>
      </c>
      <c r="B135" s="26">
        <v>44378</v>
      </c>
      <c r="C135" s="52">
        <f t="shared" si="13"/>
        <v>8.3333333333333329E-2</v>
      </c>
      <c r="D135" s="31">
        <f t="shared" si="10"/>
        <v>145.62507709201361</v>
      </c>
      <c r="E135" s="27">
        <f t="shared" si="11"/>
        <v>175.29657155747162</v>
      </c>
      <c r="F135" s="35">
        <f t="shared" si="17"/>
        <v>10005373.394013593</v>
      </c>
      <c r="G135" s="35">
        <f t="shared" si="14"/>
        <v>57076.834447576715</v>
      </c>
      <c r="H135" s="55">
        <f t="shared" si="9"/>
        <v>46691.74250539676</v>
      </c>
      <c r="I135" s="35">
        <f t="shared" si="15"/>
        <v>10385.091942179955</v>
      </c>
      <c r="J135" s="35">
        <f t="shared" si="16"/>
        <v>195</v>
      </c>
      <c r="K135" s="36">
        <f t="shared" si="12"/>
        <v>57271.834447576715</v>
      </c>
      <c r="L135" s="1"/>
      <c r="M135" s="1"/>
    </row>
    <row r="136" spans="1:13">
      <c r="A136" s="25">
        <v>116</v>
      </c>
      <c r="B136" s="26">
        <v>44409</v>
      </c>
      <c r="C136" s="52">
        <f t="shared" si="13"/>
        <v>8.3333333333333329E-2</v>
      </c>
      <c r="D136" s="31">
        <f t="shared" si="10"/>
        <v>146.10181570017551</v>
      </c>
      <c r="E136" s="27">
        <f t="shared" si="11"/>
        <v>175.1146222247398</v>
      </c>
      <c r="F136" s="35">
        <f t="shared" si="17"/>
        <v>10027709.292898517</v>
      </c>
      <c r="G136" s="35">
        <f t="shared" si="14"/>
        <v>57263.689151149738</v>
      </c>
      <c r="H136" s="55">
        <f t="shared" si="9"/>
        <v>46795.976700193081</v>
      </c>
      <c r="I136" s="35">
        <f t="shared" si="15"/>
        <v>10467.712450956657</v>
      </c>
      <c r="J136" s="35">
        <f t="shared" si="16"/>
        <v>195</v>
      </c>
      <c r="K136" s="36">
        <f t="shared" si="12"/>
        <v>57458.689151149738</v>
      </c>
      <c r="L136" s="1"/>
      <c r="M136" s="1"/>
    </row>
    <row r="137" spans="1:13">
      <c r="A137" s="25">
        <v>117</v>
      </c>
      <c r="B137" s="26">
        <v>44440</v>
      </c>
      <c r="C137" s="52">
        <f t="shared" si="13"/>
        <v>8.3333333333333329E-2</v>
      </c>
      <c r="D137" s="31">
        <f t="shared" si="10"/>
        <v>146.58011502648466</v>
      </c>
      <c r="E137" s="27">
        <f t="shared" si="11"/>
        <v>174.93182379512194</v>
      </c>
      <c r="F137" s="35">
        <f t="shared" si="17"/>
        <v>10050035.422717368</v>
      </c>
      <c r="G137" s="35">
        <f t="shared" si="14"/>
        <v>57451.155568399314</v>
      </c>
      <c r="H137" s="55">
        <f t="shared" si="9"/>
        <v>46900.165306014387</v>
      </c>
      <c r="I137" s="35">
        <f t="shared" si="15"/>
        <v>10550.990262384927</v>
      </c>
      <c r="J137" s="35">
        <f t="shared" si="16"/>
        <v>195</v>
      </c>
      <c r="K137" s="36">
        <f t="shared" si="12"/>
        <v>57646.155568399314</v>
      </c>
      <c r="L137" s="1"/>
      <c r="M137" s="1"/>
    </row>
    <row r="138" spans="1:13">
      <c r="A138" s="25">
        <v>118</v>
      </c>
      <c r="B138" s="26">
        <v>44470</v>
      </c>
      <c r="C138" s="52">
        <f t="shared" si="13"/>
        <v>8.3333333333333329E-2</v>
      </c>
      <c r="D138" s="31">
        <f t="shared" si="10"/>
        <v>147.05998018032616</v>
      </c>
      <c r="E138" s="27">
        <f t="shared" si="11"/>
        <v>174.74817230616583</v>
      </c>
      <c r="F138" s="35">
        <f t="shared" si="17"/>
        <v>10072351.092034278</v>
      </c>
      <c r="G138" s="35">
        <f t="shared" si="14"/>
        <v>57639.235701916892</v>
      </c>
      <c r="H138" s="55">
        <f t="shared" si="9"/>
        <v>47004.305096159966</v>
      </c>
      <c r="I138" s="35">
        <f t="shared" si="15"/>
        <v>10634.930605756927</v>
      </c>
      <c r="J138" s="35">
        <f t="shared" si="16"/>
        <v>195</v>
      </c>
      <c r="K138" s="36">
        <f t="shared" si="12"/>
        <v>57834.235701916892</v>
      </c>
      <c r="L138" s="1"/>
      <c r="M138" s="1"/>
    </row>
    <row r="139" spans="1:13">
      <c r="A139" s="25">
        <v>119</v>
      </c>
      <c r="B139" s="26">
        <v>44501</v>
      </c>
      <c r="C139" s="52">
        <f t="shared" si="13"/>
        <v>8.3333333333333329E-2</v>
      </c>
      <c r="D139" s="31">
        <f t="shared" si="10"/>
        <v>147.54141628781187</v>
      </c>
      <c r="E139" s="27">
        <f t="shared" si="11"/>
        <v>174.56366377692794</v>
      </c>
      <c r="F139" s="35">
        <f t="shared" si="17"/>
        <v>10094655.601903385</v>
      </c>
      <c r="G139" s="35">
        <f t="shared" si="14"/>
        <v>57827.9315608498</v>
      </c>
      <c r="H139" s="55">
        <f t="shared" si="9"/>
        <v>47108.392808882461</v>
      </c>
      <c r="I139" s="35">
        <f t="shared" si="15"/>
        <v>10719.538751967339</v>
      </c>
      <c r="J139" s="35">
        <f t="shared" si="16"/>
        <v>195</v>
      </c>
      <c r="K139" s="36">
        <f t="shared" si="12"/>
        <v>58022.9315608498</v>
      </c>
      <c r="L139" s="1"/>
      <c r="M139" s="1"/>
    </row>
    <row r="140" spans="1:13">
      <c r="A140" s="25">
        <v>120</v>
      </c>
      <c r="B140" s="26">
        <v>44531</v>
      </c>
      <c r="C140" s="52">
        <f t="shared" si="13"/>
        <v>8.3333333333333329E-2</v>
      </c>
      <c r="D140" s="31">
        <f t="shared" si="10"/>
        <v>148.02442849183524</v>
      </c>
      <c r="E140" s="27">
        <f t="shared" si="11"/>
        <v>174.37829420788694</v>
      </c>
      <c r="F140" s="35">
        <f t="shared" si="17"/>
        <v>10116948.245802507</v>
      </c>
      <c r="G140" s="35">
        <f t="shared" si="14"/>
        <v>58017.245160922837</v>
      </c>
      <c r="H140" s="55">
        <f t="shared" si="9"/>
        <v>47212.425147078364</v>
      </c>
      <c r="I140" s="35">
        <f t="shared" si="15"/>
        <v>10804.820013844474</v>
      </c>
      <c r="J140" s="35">
        <f t="shared" si="16"/>
        <v>195</v>
      </c>
      <c r="K140" s="36">
        <f t="shared" si="12"/>
        <v>58212.245160922837</v>
      </c>
      <c r="L140" s="1"/>
      <c r="M140" s="1"/>
    </row>
    <row r="141" spans="1:13">
      <c r="A141" s="25">
        <v>121</v>
      </c>
      <c r="B141" s="26">
        <v>44562</v>
      </c>
      <c r="C141" s="52">
        <f t="shared" si="13"/>
        <v>8.3333333333333329E-2</v>
      </c>
      <c r="D141" s="31">
        <f t="shared" si="10"/>
        <v>148.5090219521262</v>
      </c>
      <c r="E141" s="27">
        <f t="shared" si="11"/>
        <v>174.19205958085709</v>
      </c>
      <c r="F141" s="35">
        <f t="shared" si="17"/>
        <v>10139228.309566276</v>
      </c>
      <c r="G141" s="35">
        <f t="shared" si="14"/>
        <v>58207.178524459741</v>
      </c>
      <c r="H141" s="55">
        <f t="shared" si="9"/>
        <v>47316.398777975948</v>
      </c>
      <c r="I141" s="35">
        <f t="shared" si="15"/>
        <v>10890.779746483793</v>
      </c>
      <c r="J141" s="35">
        <f t="shared" si="16"/>
        <v>195</v>
      </c>
      <c r="K141" s="36">
        <f t="shared" si="12"/>
        <v>58402.178524459741</v>
      </c>
      <c r="L141" s="1"/>
      <c r="M141" s="1"/>
    </row>
    <row r="142" spans="1:13">
      <c r="A142" s="25">
        <v>122</v>
      </c>
      <c r="B142" s="26">
        <v>44593</v>
      </c>
      <c r="C142" s="52">
        <f t="shared" si="13"/>
        <v>8.3333333333333329E-2</v>
      </c>
      <c r="D142" s="31">
        <f t="shared" si="10"/>
        <v>148.99520184530633</v>
      </c>
      <c r="E142" s="27">
        <f t="shared" si="11"/>
        <v>174.0049558589011</v>
      </c>
      <c r="F142" s="35">
        <f t="shared" si="17"/>
        <v>10161495.071318701</v>
      </c>
      <c r="G142" s="35">
        <f t="shared" si="14"/>
        <v>58397.73368040481</v>
      </c>
      <c r="H142" s="55">
        <f t="shared" si="9"/>
        <v>47420.310332820605</v>
      </c>
      <c r="I142" s="35">
        <f t="shared" si="15"/>
        <v>10977.423347584205</v>
      </c>
      <c r="J142" s="35">
        <f t="shared" si="16"/>
        <v>195</v>
      </c>
      <c r="K142" s="36">
        <f t="shared" si="12"/>
        <v>58592.73368040481</v>
      </c>
      <c r="L142" s="1"/>
      <c r="M142" s="1"/>
    </row>
    <row r="143" spans="1:13">
      <c r="A143" s="25">
        <v>123</v>
      </c>
      <c r="B143" s="26">
        <v>44621</v>
      </c>
      <c r="C143" s="52">
        <f t="shared" si="13"/>
        <v>8.3333333333333329E-2</v>
      </c>
      <c r="D143" s="31">
        <f t="shared" si="10"/>
        <v>149.48297336494406</v>
      </c>
      <c r="E143" s="27">
        <f t="shared" si="11"/>
        <v>173.81697898624265</v>
      </c>
      <c r="F143" s="35">
        <f t="shared" si="17"/>
        <v>10183747.801405191</v>
      </c>
      <c r="G143" s="35">
        <f t="shared" si="14"/>
        <v>58588.9126643446</v>
      </c>
      <c r="H143" s="55">
        <f t="shared" si="9"/>
        <v>47524.156406557566</v>
      </c>
      <c r="I143" s="35">
        <f t="shared" si="15"/>
        <v>11064.756257787034</v>
      </c>
      <c r="J143" s="35">
        <f t="shared" si="16"/>
        <v>195</v>
      </c>
      <c r="K143" s="36">
        <f t="shared" si="12"/>
        <v>58783.9126643446</v>
      </c>
      <c r="L143" s="1"/>
      <c r="M143" s="1"/>
    </row>
    <row r="144" spans="1:13">
      <c r="A144" s="25">
        <v>124</v>
      </c>
      <c r="B144" s="26">
        <v>44652</v>
      </c>
      <c r="C144" s="52">
        <f t="shared" si="13"/>
        <v>8.3333333333333329E-2</v>
      </c>
      <c r="D144" s="31">
        <f t="shared" si="10"/>
        <v>149.97234172161026</v>
      </c>
      <c r="E144" s="27">
        <f t="shared" si="11"/>
        <v>173.62812488817843</v>
      </c>
      <c r="F144" s="35">
        <f t="shared" si="17"/>
        <v>10205985.762324004</v>
      </c>
      <c r="G144" s="35">
        <f t="shared" si="14"/>
        <v>58780.717518529644</v>
      </c>
      <c r="H144" s="55">
        <f t="shared" si="9"/>
        <v>47627.933557512013</v>
      </c>
      <c r="I144" s="35">
        <f t="shared" si="15"/>
        <v>11152.783961017631</v>
      </c>
      <c r="J144" s="35">
        <f t="shared" si="16"/>
        <v>195</v>
      </c>
      <c r="K144" s="36">
        <f t="shared" si="12"/>
        <v>58975.717518529644</v>
      </c>
      <c r="L144" s="1"/>
      <c r="M144" s="1"/>
    </row>
    <row r="145" spans="1:13">
      <c r="A145" s="25">
        <v>125</v>
      </c>
      <c r="B145" s="26">
        <v>44682</v>
      </c>
      <c r="C145" s="52">
        <f t="shared" si="13"/>
        <v>8.3333333333333329E-2</v>
      </c>
      <c r="D145" s="31">
        <f t="shared" si="10"/>
        <v>150.46331214293383</v>
      </c>
      <c r="E145" s="27">
        <f t="shared" si="11"/>
        <v>173.43838947098993</v>
      </c>
      <c r="F145" s="35">
        <f t="shared" si="17"/>
        <v>10228208.208657127</v>
      </c>
      <c r="G145" s="35">
        <f t="shared" si="14"/>
        <v>58973.150291896258</v>
      </c>
      <c r="H145" s="55">
        <f t="shared" si="9"/>
        <v>47731.638307066591</v>
      </c>
      <c r="I145" s="35">
        <f t="shared" si="15"/>
        <v>11241.511984829667</v>
      </c>
      <c r="J145" s="35">
        <f t="shared" si="16"/>
        <v>195</v>
      </c>
      <c r="K145" s="36">
        <f t="shared" si="12"/>
        <v>59168.150291896258</v>
      </c>
      <c r="L145" s="1"/>
      <c r="M145" s="1"/>
    </row>
    <row r="146" spans="1:13">
      <c r="A146" s="25">
        <v>126</v>
      </c>
      <c r="B146" s="26">
        <v>44713</v>
      </c>
      <c r="C146" s="52">
        <f t="shared" si="13"/>
        <v>8.3333333333333329E-2</v>
      </c>
      <c r="D146" s="31">
        <f t="shared" si="10"/>
        <v>150.95588987365755</v>
      </c>
      <c r="E146" s="27">
        <f t="shared" si="11"/>
        <v>173.24776862185456</v>
      </c>
      <c r="F146" s="35">
        <f t="shared" si="17"/>
        <v>10250414.387000596</v>
      </c>
      <c r="G146" s="35">
        <f t="shared" si="14"/>
        <v>59166.213040088442</v>
      </c>
      <c r="H146" s="55">
        <f t="shared" si="9"/>
        <v>47835.267139336109</v>
      </c>
      <c r="I146" s="35">
        <f t="shared" si="15"/>
        <v>11330.945900752333</v>
      </c>
      <c r="J146" s="35">
        <f t="shared" si="16"/>
        <v>195</v>
      </c>
      <c r="K146" s="36">
        <f t="shared" si="12"/>
        <v>59361.213040088442</v>
      </c>
      <c r="L146" s="1"/>
      <c r="M146" s="1"/>
    </row>
    <row r="147" spans="1:13">
      <c r="A147" s="25">
        <v>127</v>
      </c>
      <c r="B147" s="26">
        <v>44743</v>
      </c>
      <c r="C147" s="52">
        <f t="shared" si="13"/>
        <v>8.3333333333333329E-2</v>
      </c>
      <c r="D147" s="31">
        <f t="shared" si="10"/>
        <v>151.45008017569418</v>
      </c>
      <c r="E147" s="27">
        <f t="shared" si="11"/>
        <v>173.05625820875653</v>
      </c>
      <c r="F147" s="35">
        <f t="shared" si="17"/>
        <v>10272603.535894226</v>
      </c>
      <c r="G147" s="35">
        <f t="shared" si="14"/>
        <v>59359.907825479837</v>
      </c>
      <c r="H147" s="55">
        <f t="shared" si="9"/>
        <v>47938.816500839719</v>
      </c>
      <c r="I147" s="35">
        <f t="shared" si="15"/>
        <v>11421.091324640118</v>
      </c>
      <c r="J147" s="35">
        <f t="shared" si="16"/>
        <v>195</v>
      </c>
      <c r="K147" s="36">
        <f t="shared" si="12"/>
        <v>59554.907825479837</v>
      </c>
      <c r="L147" s="1"/>
      <c r="M147" s="1"/>
    </row>
    <row r="148" spans="1:13">
      <c r="A148" s="25">
        <v>128</v>
      </c>
      <c r="B148" s="26">
        <v>44774</v>
      </c>
      <c r="C148" s="52">
        <f t="shared" si="13"/>
        <v>8.3333333333333329E-2</v>
      </c>
      <c r="D148" s="31">
        <f t="shared" si="10"/>
        <v>151.94588832818258</v>
      </c>
      <c r="E148" s="27">
        <f t="shared" si="11"/>
        <v>172.8638540803974</v>
      </c>
      <c r="F148" s="35">
        <f t="shared" si="17"/>
        <v>10294774.885750774</v>
      </c>
      <c r="G148" s="35">
        <f t="shared" si="14"/>
        <v>59554.236717195767</v>
      </c>
      <c r="H148" s="55">
        <f t="shared" si="9"/>
        <v>48042.28280017028</v>
      </c>
      <c r="I148" s="35">
        <f t="shared" si="15"/>
        <v>11511.953917025487</v>
      </c>
      <c r="J148" s="35">
        <f t="shared" si="16"/>
        <v>195</v>
      </c>
      <c r="K148" s="36">
        <f t="shared" si="12"/>
        <v>59749.236717195767</v>
      </c>
      <c r="L148" s="1"/>
      <c r="M148" s="1"/>
    </row>
    <row r="149" spans="1:13">
      <c r="A149" s="25">
        <v>129</v>
      </c>
      <c r="B149" s="26">
        <v>44805</v>
      </c>
      <c r="C149" s="52">
        <f t="shared" si="13"/>
        <v>8.3333333333333329E-2</v>
      </c>
      <c r="D149" s="31">
        <f t="shared" si="10"/>
        <v>152.4433196275441</v>
      </c>
      <c r="E149" s="27">
        <f t="shared" si="11"/>
        <v>172.67055206610593</v>
      </c>
      <c r="F149" s="35">
        <f t="shared" si="17"/>
        <v>10316927.658784503</v>
      </c>
      <c r="G149" s="35">
        <f t="shared" si="14"/>
        <v>59749.201791135332</v>
      </c>
      <c r="H149" s="55">
        <f t="shared" ref="H149:H212" si="18">F149*$B$2*C149</f>
        <v>48145.66240766101</v>
      </c>
      <c r="I149" s="35">
        <f t="shared" si="15"/>
        <v>11603.539383474323</v>
      </c>
      <c r="J149" s="35">
        <f t="shared" si="16"/>
        <v>195</v>
      </c>
      <c r="K149" s="36">
        <f t="shared" si="12"/>
        <v>59944.201791135332</v>
      </c>
      <c r="L149" s="1"/>
      <c r="M149" s="1"/>
    </row>
    <row r="150" spans="1:13">
      <c r="A150" s="25">
        <v>130</v>
      </c>
      <c r="B150" s="26">
        <v>44835</v>
      </c>
      <c r="C150" s="52">
        <f t="shared" si="13"/>
        <v>8.3333333333333329E-2</v>
      </c>
      <c r="D150" s="31">
        <f t="shared" ref="D150:D213" si="19">D149+D149*$B$6</f>
        <v>152.94237938753926</v>
      </c>
      <c r="E150" s="27">
        <f t="shared" ref="E150:E213" si="20">(1/($B$2*C150)-1/($B$2*C150*(1+$B$2*C150)^($B$5-A149)))</f>
        <v>172.47634797574779</v>
      </c>
      <c r="F150" s="35">
        <f t="shared" si="17"/>
        <v>10339061.068939166</v>
      </c>
      <c r="G150" s="35">
        <f t="shared" si="14"/>
        <v>59944.805129993598</v>
      </c>
      <c r="H150" s="55">
        <f t="shared" si="18"/>
        <v>48248.951655049437</v>
      </c>
      <c r="I150" s="35">
        <f t="shared" si="15"/>
        <v>11695.853474944161</v>
      </c>
      <c r="J150" s="35">
        <f t="shared" si="16"/>
        <v>195</v>
      </c>
      <c r="K150" s="36">
        <f t="shared" ref="K150:K213" si="21">G150+J150</f>
        <v>60139.805129993598</v>
      </c>
      <c r="L150" s="1"/>
      <c r="M150" s="1"/>
    </row>
    <row r="151" spans="1:13">
      <c r="A151" s="25">
        <v>131</v>
      </c>
      <c r="B151" s="26">
        <v>44866</v>
      </c>
      <c r="C151" s="52">
        <f t="shared" ref="C151:C214" si="22">30/360</f>
        <v>8.3333333333333329E-2</v>
      </c>
      <c r="D151" s="31">
        <f t="shared" si="19"/>
        <v>153.4430729393244</v>
      </c>
      <c r="E151" s="27">
        <f t="shared" si="20"/>
        <v>172.28123759963458</v>
      </c>
      <c r="F151" s="35">
        <f t="shared" si="17"/>
        <v>10361174.321815385</v>
      </c>
      <c r="G151" s="35">
        <f t="shared" ref="G151:G214" si="23">F151/E151</f>
        <v>60141.048823283825</v>
      </c>
      <c r="H151" s="55">
        <f t="shared" si="18"/>
        <v>48352.146835138454</v>
      </c>
      <c r="I151" s="35">
        <f t="shared" ref="I151:I214" si="24">G151-H151</f>
        <v>11788.901988145371</v>
      </c>
      <c r="J151" s="35">
        <f t="shared" ref="J151:J214" si="25">$B$7</f>
        <v>195</v>
      </c>
      <c r="K151" s="36">
        <f t="shared" si="21"/>
        <v>60336.048823283825</v>
      </c>
      <c r="L151" s="1"/>
      <c r="M151" s="1"/>
    </row>
    <row r="152" spans="1:13">
      <c r="A152" s="25">
        <v>132</v>
      </c>
      <c r="B152" s="26">
        <v>44896</v>
      </c>
      <c r="C152" s="52">
        <f t="shared" si="22"/>
        <v>8.3333333333333329E-2</v>
      </c>
      <c r="D152" s="31">
        <f t="shared" si="19"/>
        <v>153.94540563150872</v>
      </c>
      <c r="E152" s="27">
        <f t="shared" si="20"/>
        <v>172.08521670843288</v>
      </c>
      <c r="F152" s="35">
        <f t="shared" ref="F152:F215" si="26">(F151+H151-G151)*(D152/D151)</f>
        <v>10383266.614597438</v>
      </c>
      <c r="G152" s="35">
        <f t="shared" si="23"/>
        <v>60337.934967359783</v>
      </c>
      <c r="H152" s="55">
        <f t="shared" si="18"/>
        <v>48455.244201454712</v>
      </c>
      <c r="I152" s="35">
        <f t="shared" si="24"/>
        <v>11882.69076590507</v>
      </c>
      <c r="J152" s="35">
        <f t="shared" si="25"/>
        <v>195</v>
      </c>
      <c r="K152" s="36">
        <f t="shared" si="21"/>
        <v>60532.934967359783</v>
      </c>
      <c r="L152" s="1"/>
      <c r="M152" s="1"/>
    </row>
    <row r="153" spans="1:13">
      <c r="A153" s="25">
        <v>133</v>
      </c>
      <c r="B153" s="26">
        <v>44927</v>
      </c>
      <c r="C153" s="52">
        <f t="shared" si="22"/>
        <v>8.3333333333333329E-2</v>
      </c>
      <c r="D153" s="31">
        <f t="shared" si="19"/>
        <v>154.44938283021133</v>
      </c>
      <c r="E153" s="27">
        <f t="shared" si="20"/>
        <v>171.88828105307226</v>
      </c>
      <c r="F153" s="35">
        <f t="shared" si="26"/>
        <v>10405337.13597944</v>
      </c>
      <c r="G153" s="35">
        <f t="shared" si="23"/>
        <v>60535.465665438154</v>
      </c>
      <c r="H153" s="55">
        <f t="shared" si="18"/>
        <v>48558.239967904054</v>
      </c>
      <c r="I153" s="35">
        <f t="shared" si="24"/>
        <v>11977.225697534101</v>
      </c>
      <c r="J153" s="35">
        <f t="shared" si="25"/>
        <v>195</v>
      </c>
      <c r="K153" s="36">
        <f t="shared" si="21"/>
        <v>60730.465665438154</v>
      </c>
      <c r="L153" s="1"/>
      <c r="M153" s="1"/>
    </row>
    <row r="154" spans="1:13">
      <c r="A154" s="25">
        <v>134</v>
      </c>
      <c r="B154" s="26">
        <v>44958</v>
      </c>
      <c r="C154" s="52">
        <f t="shared" si="22"/>
        <v>8.3333333333333329E-2</v>
      </c>
      <c r="D154" s="31">
        <f t="shared" si="19"/>
        <v>154.95500991911868</v>
      </c>
      <c r="E154" s="27">
        <f t="shared" si="20"/>
        <v>171.69042636465326</v>
      </c>
      <c r="F154" s="35">
        <f t="shared" si="26"/>
        <v>10427385.06609091</v>
      </c>
      <c r="G154" s="35">
        <f t="shared" si="23"/>
        <v>60733.643027621052</v>
      </c>
      <c r="H154" s="55">
        <f t="shared" si="18"/>
        <v>48661.130308424246</v>
      </c>
      <c r="I154" s="35">
        <f t="shared" si="24"/>
        <v>12072.512719196806</v>
      </c>
      <c r="J154" s="35">
        <f t="shared" si="25"/>
        <v>195</v>
      </c>
      <c r="K154" s="36">
        <f t="shared" si="21"/>
        <v>60928.643027621052</v>
      </c>
      <c r="L154" s="1"/>
      <c r="M154" s="1"/>
    </row>
    <row r="155" spans="1:13">
      <c r="A155" s="25">
        <v>135</v>
      </c>
      <c r="B155" s="26">
        <v>44986</v>
      </c>
      <c r="C155" s="52">
        <f t="shared" si="22"/>
        <v>8.3333333333333329E-2</v>
      </c>
      <c r="D155" s="31">
        <f t="shared" si="19"/>
        <v>155.46229229954193</v>
      </c>
      <c r="E155" s="27">
        <f t="shared" si="20"/>
        <v>171.49164835435496</v>
      </c>
      <c r="F155" s="35">
        <f t="shared" si="26"/>
        <v>10449409.576421723</v>
      </c>
      <c r="G155" s="35">
        <f t="shared" si="23"/>
        <v>60932.469170918455</v>
      </c>
      <c r="H155" s="55">
        <f t="shared" si="18"/>
        <v>48763.9113566347</v>
      </c>
      <c r="I155" s="35">
        <f t="shared" si="24"/>
        <v>12168.557814283755</v>
      </c>
      <c r="J155" s="35">
        <f t="shared" si="25"/>
        <v>195</v>
      </c>
      <c r="K155" s="36">
        <f t="shared" si="21"/>
        <v>61127.469170918455</v>
      </c>
      <c r="L155" s="1"/>
      <c r="M155" s="1"/>
    </row>
    <row r="156" spans="1:13">
      <c r="A156" s="25">
        <v>136</v>
      </c>
      <c r="B156" s="26">
        <v>45017</v>
      </c>
      <c r="C156" s="52">
        <f t="shared" si="22"/>
        <v>8.3333333333333329E-2</v>
      </c>
      <c r="D156" s="31">
        <f t="shared" si="19"/>
        <v>155.97123539047479</v>
      </c>
      <c r="E156" s="27">
        <f t="shared" si="20"/>
        <v>171.29194271334197</v>
      </c>
      <c r="F156" s="35">
        <f t="shared" si="26"/>
        <v>10471409.829746453</v>
      </c>
      <c r="G156" s="35">
        <f t="shared" si="23"/>
        <v>61131.946219270903</v>
      </c>
      <c r="H156" s="55">
        <f t="shared" si="18"/>
        <v>48866.579205483446</v>
      </c>
      <c r="I156" s="35">
        <f t="shared" si="24"/>
        <v>12265.367013787458</v>
      </c>
      <c r="J156" s="35">
        <f t="shared" si="25"/>
        <v>195</v>
      </c>
      <c r="K156" s="36">
        <f t="shared" si="21"/>
        <v>61326.946219270903</v>
      </c>
      <c r="L156" s="1"/>
      <c r="M156" s="1"/>
    </row>
    <row r="157" spans="1:13">
      <c r="A157" s="25">
        <v>137</v>
      </c>
      <c r="B157" s="26">
        <v>45047</v>
      </c>
      <c r="C157" s="52">
        <f t="shared" si="22"/>
        <v>8.3333333333333329E-2</v>
      </c>
      <c r="D157" s="31">
        <f t="shared" si="19"/>
        <v>156.48184462865129</v>
      </c>
      <c r="E157" s="27">
        <f t="shared" si="20"/>
        <v>171.09130511267091</v>
      </c>
      <c r="F157" s="35">
        <f t="shared" si="26"/>
        <v>10493384.980048079</v>
      </c>
      <c r="G157" s="35">
        <f t="shared" si="23"/>
        <v>61332.076303572168</v>
      </c>
      <c r="H157" s="55">
        <f t="shared" si="18"/>
        <v>48969.129906891038</v>
      </c>
      <c r="I157" s="35">
        <f t="shared" si="24"/>
        <v>12362.946396681131</v>
      </c>
      <c r="J157" s="35">
        <f t="shared" si="25"/>
        <v>195</v>
      </c>
      <c r="K157" s="36">
        <f t="shared" si="21"/>
        <v>61527.076303572168</v>
      </c>
      <c r="L157" s="1"/>
      <c r="M157" s="1"/>
    </row>
    <row r="158" spans="1:13">
      <c r="A158" s="25">
        <v>138</v>
      </c>
      <c r="B158" s="26">
        <v>45078</v>
      </c>
      <c r="C158" s="52">
        <f t="shared" si="22"/>
        <v>8.3333333333333329E-2</v>
      </c>
      <c r="D158" s="31">
        <f t="shared" si="19"/>
        <v>156.99412546860398</v>
      </c>
      <c r="E158" s="27">
        <f t="shared" si="20"/>
        <v>170.8897312031967</v>
      </c>
      <c r="F158" s="35">
        <f t="shared" si="26"/>
        <v>10515334.172441067</v>
      </c>
      <c r="G158" s="35">
        <f t="shared" si="23"/>
        <v>61532.861561692036</v>
      </c>
      <c r="H158" s="55">
        <f t="shared" si="18"/>
        <v>49071.559471391643</v>
      </c>
      <c r="I158" s="35">
        <f t="shared" si="24"/>
        <v>12461.302090300393</v>
      </c>
      <c r="J158" s="35">
        <f t="shared" si="25"/>
        <v>195</v>
      </c>
      <c r="K158" s="36">
        <f t="shared" si="21"/>
        <v>61727.861561692036</v>
      </c>
      <c r="L158" s="1"/>
      <c r="M158" s="1"/>
    </row>
    <row r="159" spans="1:13">
      <c r="A159" s="25">
        <v>139</v>
      </c>
      <c r="B159" s="26">
        <v>45108</v>
      </c>
      <c r="C159" s="52">
        <f t="shared" si="22"/>
        <v>8.3333333333333329E-2</v>
      </c>
      <c r="D159" s="31">
        <f t="shared" si="19"/>
        <v>157.50808338272208</v>
      </c>
      <c r="E159" s="27">
        <f t="shared" si="20"/>
        <v>170.68721661547829</v>
      </c>
      <c r="F159" s="35">
        <f t="shared" si="26"/>
        <v>10537256.543093812</v>
      </c>
      <c r="G159" s="35">
        <f t="shared" si="23"/>
        <v>61734.304138499087</v>
      </c>
      <c r="H159" s="55">
        <f t="shared" si="18"/>
        <v>49173.863867771121</v>
      </c>
      <c r="I159" s="35">
        <f t="shared" si="24"/>
        <v>12560.440270727966</v>
      </c>
      <c r="J159" s="35">
        <f t="shared" si="25"/>
        <v>195</v>
      </c>
      <c r="K159" s="36">
        <f t="shared" si="21"/>
        <v>61929.304138499087</v>
      </c>
      <c r="L159" s="1"/>
      <c r="M159" s="1"/>
    </row>
    <row r="160" spans="1:13">
      <c r="A160" s="25">
        <v>140</v>
      </c>
      <c r="B160" s="26">
        <v>45139</v>
      </c>
      <c r="C160" s="52">
        <f t="shared" si="22"/>
        <v>8.3333333333333329E-2</v>
      </c>
      <c r="D160" s="31">
        <f t="shared" si="19"/>
        <v>158.02372386131</v>
      </c>
      <c r="E160" s="27">
        <f t="shared" si="20"/>
        <v>170.48375695968383</v>
      </c>
      <c r="F160" s="35">
        <f t="shared" si="26"/>
        <v>10559151.21915045</v>
      </c>
      <c r="G160" s="35">
        <f t="shared" si="23"/>
        <v>61936.406185883672</v>
      </c>
      <c r="H160" s="55">
        <f t="shared" si="18"/>
        <v>49276.039022702098</v>
      </c>
      <c r="I160" s="35">
        <f t="shared" si="24"/>
        <v>12660.367163181574</v>
      </c>
      <c r="J160" s="35">
        <f t="shared" si="25"/>
        <v>195</v>
      </c>
      <c r="K160" s="36">
        <f t="shared" si="21"/>
        <v>62131.406185883672</v>
      </c>
      <c r="L160" s="1"/>
      <c r="M160" s="1"/>
    </row>
    <row r="161" spans="1:13">
      <c r="A161" s="25">
        <v>141</v>
      </c>
      <c r="B161" s="26">
        <v>45170</v>
      </c>
      <c r="C161" s="52">
        <f t="shared" si="22"/>
        <v>8.3333333333333329E-2</v>
      </c>
      <c r="D161" s="31">
        <f t="shared" si="19"/>
        <v>158.541052412646</v>
      </c>
      <c r="E161" s="27">
        <f t="shared" si="20"/>
        <v>170.27934782549571</v>
      </c>
      <c r="F161" s="35">
        <f t="shared" si="26"/>
        <v>10581017.318652017</v>
      </c>
      <c r="G161" s="35">
        <f t="shared" si="23"/>
        <v>62139.169862780829</v>
      </c>
      <c r="H161" s="55">
        <f t="shared" si="18"/>
        <v>49378.080820376083</v>
      </c>
      <c r="I161" s="35">
        <f t="shared" si="24"/>
        <v>12761.089042404747</v>
      </c>
      <c r="J161" s="35">
        <f t="shared" si="25"/>
        <v>195</v>
      </c>
      <c r="K161" s="36">
        <f t="shared" si="21"/>
        <v>62334.169862780829</v>
      </c>
      <c r="L161" s="1"/>
      <c r="M161" s="1"/>
    </row>
    <row r="162" spans="1:13">
      <c r="A162" s="25">
        <v>142</v>
      </c>
      <c r="B162" s="26">
        <v>45200</v>
      </c>
      <c r="C162" s="52">
        <f t="shared" si="22"/>
        <v>8.3333333333333329E-2</v>
      </c>
      <c r="D162" s="31">
        <f t="shared" si="19"/>
        <v>159.06007456304096</v>
      </c>
      <c r="E162" s="27">
        <f t="shared" si="20"/>
        <v>170.07398478201469</v>
      </c>
      <c r="F162" s="35">
        <f t="shared" si="26"/>
        <v>10602853.950456956</v>
      </c>
      <c r="G162" s="35">
        <f t="shared" si="23"/>
        <v>62342.59733519343</v>
      </c>
      <c r="H162" s="55">
        <f t="shared" si="18"/>
        <v>49479.985102132465</v>
      </c>
      <c r="I162" s="35">
        <f t="shared" si="24"/>
        <v>12862.612233060965</v>
      </c>
      <c r="J162" s="35">
        <f t="shared" si="25"/>
        <v>195</v>
      </c>
      <c r="K162" s="36">
        <f t="shared" si="21"/>
        <v>62537.59733519343</v>
      </c>
      <c r="L162" s="1"/>
      <c r="M162" s="1"/>
    </row>
    <row r="163" spans="1:13">
      <c r="A163" s="25">
        <v>143</v>
      </c>
      <c r="B163" s="26">
        <v>45231</v>
      </c>
      <c r="C163" s="52">
        <f t="shared" si="22"/>
        <v>8.3333333333333329E-2</v>
      </c>
      <c r="D163" s="31">
        <f t="shared" si="19"/>
        <v>159.58079585689751</v>
      </c>
      <c r="E163" s="27">
        <f t="shared" si="20"/>
        <v>169.86766337766409</v>
      </c>
      <c r="F163" s="35">
        <f t="shared" si="26"/>
        <v>10624660.214160981</v>
      </c>
      <c r="G163" s="35">
        <f t="shared" si="23"/>
        <v>62546.690776215255</v>
      </c>
      <c r="H163" s="55">
        <f t="shared" si="18"/>
        <v>49581.747666084571</v>
      </c>
      <c r="I163" s="35">
        <f t="shared" si="24"/>
        <v>12964.943110130684</v>
      </c>
      <c r="J163" s="35">
        <f t="shared" si="25"/>
        <v>195</v>
      </c>
      <c r="K163" s="36">
        <f t="shared" si="21"/>
        <v>62741.690776215255</v>
      </c>
      <c r="L163" s="1"/>
      <c r="M163" s="1"/>
    </row>
    <row r="164" spans="1:13">
      <c r="A164" s="25">
        <v>144</v>
      </c>
      <c r="B164" s="26">
        <v>45261</v>
      </c>
      <c r="C164" s="52">
        <f t="shared" si="22"/>
        <v>8.3333333333333329E-2</v>
      </c>
      <c r="D164" s="31">
        <f t="shared" si="19"/>
        <v>160.10322185676921</v>
      </c>
      <c r="E164" s="27">
        <f t="shared" si="20"/>
        <v>169.6603791400932</v>
      </c>
      <c r="F164" s="35">
        <f t="shared" si="26"/>
        <v>10646435.200016262</v>
      </c>
      <c r="G164" s="35">
        <f t="shared" si="23"/>
        <v>62751.452366054247</v>
      </c>
      <c r="H164" s="55">
        <f t="shared" si="18"/>
        <v>49683.364266742552</v>
      </c>
      <c r="I164" s="35">
        <f t="shared" si="24"/>
        <v>13068.088099311695</v>
      </c>
      <c r="J164" s="35">
        <f t="shared" si="25"/>
        <v>195</v>
      </c>
      <c r="K164" s="36">
        <f t="shared" si="21"/>
        <v>62946.452366054247</v>
      </c>
      <c r="L164" s="1"/>
      <c r="M164" s="1"/>
    </row>
    <row r="165" spans="1:13">
      <c r="A165" s="25">
        <v>145</v>
      </c>
      <c r="B165" s="26">
        <v>45292</v>
      </c>
      <c r="C165" s="52">
        <f t="shared" si="22"/>
        <v>8.3333333333333329E-2</v>
      </c>
      <c r="D165" s="31">
        <f t="shared" si="19"/>
        <v>160.62735814341994</v>
      </c>
      <c r="E165" s="27">
        <f t="shared" si="20"/>
        <v>169.4521275760803</v>
      </c>
      <c r="F165" s="35">
        <f t="shared" si="26"/>
        <v>10668177.988849958</v>
      </c>
      <c r="G165" s="35">
        <f t="shared" si="23"/>
        <v>62956.884292055758</v>
      </c>
      <c r="H165" s="55">
        <f t="shared" si="18"/>
        <v>49784.830614633138</v>
      </c>
      <c r="I165" s="35">
        <f t="shared" si="24"/>
        <v>13172.05367742262</v>
      </c>
      <c r="J165" s="35">
        <f t="shared" si="25"/>
        <v>195</v>
      </c>
      <c r="K165" s="36">
        <f t="shared" si="21"/>
        <v>63151.884292055758</v>
      </c>
      <c r="L165" s="1"/>
      <c r="M165" s="1"/>
    </row>
    <row r="166" spans="1:13">
      <c r="A166" s="25">
        <v>146</v>
      </c>
      <c r="B166" s="26">
        <v>45323</v>
      </c>
      <c r="C166" s="52">
        <f t="shared" si="22"/>
        <v>8.3333333333333329E-2</v>
      </c>
      <c r="D166" s="31">
        <f t="shared" si="19"/>
        <v>161.15321031588357</v>
      </c>
      <c r="E166" s="27">
        <f t="shared" si="20"/>
        <v>169.24290417143533</v>
      </c>
      <c r="F166" s="35">
        <f t="shared" si="26"/>
        <v>10689887.651982076</v>
      </c>
      <c r="G166" s="35">
        <f t="shared" si="23"/>
        <v>63162.988748725969</v>
      </c>
      <c r="H166" s="55">
        <f t="shared" si="18"/>
        <v>49886.142375916359</v>
      </c>
      <c r="I166" s="35">
        <f t="shared" si="24"/>
        <v>13276.84637280961</v>
      </c>
      <c r="J166" s="35">
        <f t="shared" si="25"/>
        <v>195</v>
      </c>
      <c r="K166" s="36">
        <f t="shared" si="21"/>
        <v>63357.988748725969</v>
      </c>
      <c r="L166" s="1"/>
      <c r="M166" s="1"/>
    </row>
    <row r="167" spans="1:13">
      <c r="A167" s="25">
        <v>147</v>
      </c>
      <c r="B167" s="26">
        <v>45352</v>
      </c>
      <c r="C167" s="52">
        <f t="shared" si="22"/>
        <v>8.3333333333333329E-2</v>
      </c>
      <c r="D167" s="31">
        <f t="shared" si="19"/>
        <v>161.68078399152375</v>
      </c>
      <c r="E167" s="27">
        <f t="shared" si="20"/>
        <v>169.03270439090204</v>
      </c>
      <c r="F167" s="35">
        <f t="shared" si="26"/>
        <v>10711563.251142645</v>
      </c>
      <c r="G167" s="35">
        <f t="shared" si="23"/>
        <v>63369.767937755249</v>
      </c>
      <c r="H167" s="55">
        <f t="shared" si="18"/>
        <v>49987.295171999009</v>
      </c>
      <c r="I167" s="35">
        <f t="shared" si="24"/>
        <v>13382.47276575624</v>
      </c>
      <c r="J167" s="35">
        <f t="shared" si="25"/>
        <v>195</v>
      </c>
      <c r="K167" s="36">
        <f t="shared" si="21"/>
        <v>63564.767937755249</v>
      </c>
      <c r="L167" s="1"/>
      <c r="M167" s="1"/>
    </row>
    <row r="168" spans="1:13">
      <c r="A168" s="25">
        <v>148</v>
      </c>
      <c r="B168" s="26">
        <v>45383</v>
      </c>
      <c r="C168" s="52">
        <f t="shared" si="22"/>
        <v>8.3333333333333329E-2</v>
      </c>
      <c r="D168" s="31">
        <f t="shared" si="19"/>
        <v>162.2100848060939</v>
      </c>
      <c r="E168" s="27">
        <f t="shared" si="20"/>
        <v>168.82152367805958</v>
      </c>
      <c r="F168" s="35">
        <f t="shared" si="26"/>
        <v>10733203.838388216</v>
      </c>
      <c r="G168" s="35">
        <f t="shared" si="23"/>
        <v>63577.224068041789</v>
      </c>
      <c r="H168" s="55">
        <f t="shared" si="18"/>
        <v>50088.284579145002</v>
      </c>
      <c r="I168" s="35">
        <f t="shared" si="24"/>
        <v>13488.939488896787</v>
      </c>
      <c r="J168" s="35">
        <f t="shared" si="25"/>
        <v>195</v>
      </c>
      <c r="K168" s="36">
        <f t="shared" si="21"/>
        <v>63772.224068041789</v>
      </c>
      <c r="L168" s="1"/>
      <c r="M168" s="1"/>
    </row>
    <row r="169" spans="1:13">
      <c r="A169" s="25">
        <v>149</v>
      </c>
      <c r="B169" s="26">
        <v>45413</v>
      </c>
      <c r="C169" s="52">
        <f t="shared" si="22"/>
        <v>8.3333333333333329E-2</v>
      </c>
      <c r="D169" s="31">
        <f t="shared" si="19"/>
        <v>162.74111841379747</v>
      </c>
      <c r="E169" s="27">
        <f t="shared" si="20"/>
        <v>168.60935745522386</v>
      </c>
      <c r="F169" s="35">
        <f t="shared" si="26"/>
        <v>10754808.456017675</v>
      </c>
      <c r="G169" s="35">
        <f t="shared" si="23"/>
        <v>63785.359355715103</v>
      </c>
      <c r="H169" s="55">
        <f t="shared" si="18"/>
        <v>50189.10612808248</v>
      </c>
      <c r="I169" s="35">
        <f t="shared" si="24"/>
        <v>13596.253227632624</v>
      </c>
      <c r="J169" s="35">
        <f t="shared" si="25"/>
        <v>195</v>
      </c>
      <c r="K169" s="36">
        <f t="shared" si="21"/>
        <v>63980.359355715103</v>
      </c>
      <c r="L169" s="1"/>
      <c r="M169" s="1"/>
    </row>
    <row r="170" spans="1:13">
      <c r="A170" s="25">
        <v>150</v>
      </c>
      <c r="B170" s="26">
        <v>45444</v>
      </c>
      <c r="C170" s="52">
        <f t="shared" si="22"/>
        <v>8.3333333333333329E-2</v>
      </c>
      <c r="D170" s="31">
        <f t="shared" si="19"/>
        <v>163.27389048734827</v>
      </c>
      <c r="E170" s="27">
        <f t="shared" si="20"/>
        <v>168.39620112334825</v>
      </c>
      <c r="F170" s="35">
        <f t="shared" si="26"/>
        <v>10776376.136487355</v>
      </c>
      <c r="G170" s="35">
        <f t="shared" si="23"/>
        <v>63994.176024159751</v>
      </c>
      <c r="H170" s="55">
        <f t="shared" si="18"/>
        <v>50289.755303607657</v>
      </c>
      <c r="I170" s="35">
        <f t="shared" si="24"/>
        <v>13704.420720552094</v>
      </c>
      <c r="J170" s="35">
        <f t="shared" si="25"/>
        <v>195</v>
      </c>
      <c r="K170" s="36">
        <f t="shared" si="21"/>
        <v>64189.176024159751</v>
      </c>
      <c r="L170" s="1"/>
      <c r="M170" s="1"/>
    </row>
    <row r="171" spans="1:13">
      <c r="A171" s="25">
        <v>151</v>
      </c>
      <c r="B171" s="26">
        <v>45474</v>
      </c>
      <c r="C171" s="52">
        <f t="shared" si="22"/>
        <v>8.3333333333333329E-2</v>
      </c>
      <c r="D171" s="31">
        <f t="shared" si="19"/>
        <v>163.80840671803108</v>
      </c>
      <c r="E171" s="27">
        <f t="shared" si="20"/>
        <v>168.18205006192386</v>
      </c>
      <c r="F171" s="35">
        <f t="shared" si="26"/>
        <v>10797905.902325457</v>
      </c>
      <c r="G171" s="35">
        <f t="shared" si="23"/>
        <v>64203.676304039087</v>
      </c>
      <c r="H171" s="55">
        <f t="shared" si="18"/>
        <v>50390.227544185458</v>
      </c>
      <c r="I171" s="35">
        <f t="shared" si="24"/>
        <v>13813.448759853629</v>
      </c>
      <c r="J171" s="35">
        <f t="shared" si="25"/>
        <v>195</v>
      </c>
      <c r="K171" s="36">
        <f t="shared" si="21"/>
        <v>64398.676304039087</v>
      </c>
      <c r="L171" s="1"/>
      <c r="M171" s="1"/>
    </row>
    <row r="172" spans="1:13">
      <c r="A172" s="25">
        <v>152</v>
      </c>
      <c r="B172" s="26">
        <v>45505</v>
      </c>
      <c r="C172" s="52">
        <f t="shared" si="22"/>
        <v>8.3333333333333329E-2</v>
      </c>
      <c r="D172" s="31">
        <f t="shared" si="19"/>
        <v>164.34467281576252</v>
      </c>
      <c r="E172" s="27">
        <f t="shared" si="20"/>
        <v>167.96689962887953</v>
      </c>
      <c r="F172" s="35">
        <f t="shared" si="26"/>
        <v>10819396.766045751</v>
      </c>
      <c r="G172" s="35">
        <f t="shared" si="23"/>
        <v>64413.862433319031</v>
      </c>
      <c r="H172" s="55">
        <f t="shared" si="18"/>
        <v>50490.51824154683</v>
      </c>
      <c r="I172" s="35">
        <f t="shared" si="24"/>
        <v>13923.344191772201</v>
      </c>
      <c r="J172" s="35">
        <f t="shared" si="25"/>
        <v>195</v>
      </c>
      <c r="K172" s="36">
        <f t="shared" si="21"/>
        <v>64608.862433319031</v>
      </c>
      <c r="L172" s="1"/>
      <c r="M172" s="1"/>
    </row>
    <row r="173" spans="1:13">
      <c r="A173" s="25">
        <v>153</v>
      </c>
      <c r="B173" s="26">
        <v>45536</v>
      </c>
      <c r="C173" s="52">
        <f t="shared" si="22"/>
        <v>8.3333333333333329E-2</v>
      </c>
      <c r="D173" s="31">
        <f t="shared" si="19"/>
        <v>164.88269450915195</v>
      </c>
      <c r="E173" s="27">
        <f t="shared" si="20"/>
        <v>167.75074516048096</v>
      </c>
      <c r="F173" s="35">
        <f t="shared" si="26"/>
        <v>10840847.730060594</v>
      </c>
      <c r="G173" s="35">
        <f t="shared" si="23"/>
        <v>64624.736657292073</v>
      </c>
      <c r="H173" s="55">
        <f t="shared" si="18"/>
        <v>50590.622740282772</v>
      </c>
      <c r="I173" s="35">
        <f t="shared" si="24"/>
        <v>14034.113917009301</v>
      </c>
      <c r="J173" s="35">
        <f t="shared" si="25"/>
        <v>195</v>
      </c>
      <c r="K173" s="36">
        <f t="shared" si="21"/>
        <v>64819.736657292073</v>
      </c>
      <c r="L173" s="1"/>
      <c r="M173" s="1"/>
    </row>
    <row r="174" spans="1:13">
      <c r="A174" s="25">
        <v>154</v>
      </c>
      <c r="B174" s="26">
        <v>45566</v>
      </c>
      <c r="C174" s="52">
        <f t="shared" si="22"/>
        <v>8.3333333333333329E-2</v>
      </c>
      <c r="D174" s="31">
        <f t="shared" si="19"/>
        <v>165.42247754556271</v>
      </c>
      <c r="E174" s="27">
        <f t="shared" si="20"/>
        <v>167.53358197122986</v>
      </c>
      <c r="F174" s="35">
        <f t="shared" si="26"/>
        <v>10862257.786593208</v>
      </c>
      <c r="G174" s="35">
        <f t="shared" si="23"/>
        <v>64836.301228601187</v>
      </c>
      <c r="H174" s="55">
        <f t="shared" si="18"/>
        <v>50690.536337434969</v>
      </c>
      <c r="I174" s="35">
        <f t="shared" si="24"/>
        <v>14145.764891166218</v>
      </c>
      <c r="J174" s="35">
        <f t="shared" si="25"/>
        <v>195</v>
      </c>
      <c r="K174" s="36">
        <f t="shared" si="21"/>
        <v>65031.301228601187</v>
      </c>
      <c r="L174" s="1"/>
      <c r="M174" s="1"/>
    </row>
    <row r="175" spans="1:13">
      <c r="A175" s="25">
        <v>155</v>
      </c>
      <c r="B175" s="26">
        <v>45597</v>
      </c>
      <c r="C175" s="52">
        <f t="shared" si="22"/>
        <v>8.3333333333333329E-2</v>
      </c>
      <c r="D175" s="31">
        <f t="shared" si="19"/>
        <v>165.96402769117353</v>
      </c>
      <c r="E175" s="27">
        <f t="shared" si="20"/>
        <v>167.31540535376229</v>
      </c>
      <c r="F175" s="35">
        <f t="shared" si="26"/>
        <v>10883625.917589238</v>
      </c>
      <c r="G175" s="35">
        <f t="shared" si="23"/>
        <v>65048.558407263881</v>
      </c>
      <c r="H175" s="55">
        <f t="shared" si="18"/>
        <v>50790.254282083108</v>
      </c>
      <c r="I175" s="35">
        <f t="shared" si="24"/>
        <v>14258.304125180774</v>
      </c>
      <c r="J175" s="35">
        <f t="shared" si="25"/>
        <v>195</v>
      </c>
      <c r="K175" s="36">
        <f t="shared" si="21"/>
        <v>65243.558407263881</v>
      </c>
      <c r="L175" s="1"/>
      <c r="M175" s="1"/>
    </row>
    <row r="176" spans="1:13">
      <c r="A176" s="25">
        <v>156</v>
      </c>
      <c r="B176" s="26">
        <v>45627</v>
      </c>
      <c r="C176" s="52">
        <f t="shared" si="22"/>
        <v>8.3333333333333329E-2</v>
      </c>
      <c r="D176" s="31">
        <f t="shared" si="19"/>
        <v>166.50735073104008</v>
      </c>
      <c r="E176" s="27">
        <f t="shared" si="20"/>
        <v>167.09621057874651</v>
      </c>
      <c r="F176" s="35">
        <f t="shared" si="26"/>
        <v>10904951.094627598</v>
      </c>
      <c r="G176" s="35">
        <f t="shared" si="23"/>
        <v>65261.510460696431</v>
      </c>
      <c r="H176" s="55">
        <f t="shared" si="18"/>
        <v>50889.771774928791</v>
      </c>
      <c r="I176" s="35">
        <f t="shared" si="24"/>
        <v>14371.738685767639</v>
      </c>
      <c r="J176" s="35">
        <f t="shared" si="25"/>
        <v>195</v>
      </c>
      <c r="K176" s="36">
        <f t="shared" si="21"/>
        <v>65456.510460696431</v>
      </c>
      <c r="L176" s="1"/>
      <c r="M176" s="1"/>
    </row>
    <row r="177" spans="1:13">
      <c r="A177" s="25">
        <v>157</v>
      </c>
      <c r="B177" s="26">
        <v>45658</v>
      </c>
      <c r="C177" s="52">
        <f t="shared" si="22"/>
        <v>8.3333333333333329E-2</v>
      </c>
      <c r="D177" s="31">
        <f t="shared" si="19"/>
        <v>167.05245246915683</v>
      </c>
      <c r="E177" s="27">
        <f t="shared" si="20"/>
        <v>166.87599289478067</v>
      </c>
      <c r="F177" s="35">
        <f t="shared" si="26"/>
        <v>10926232.278830571</v>
      </c>
      <c r="G177" s="35">
        <f t="shared" si="23"/>
        <v>65475.159663737992</v>
      </c>
      <c r="H177" s="55">
        <f t="shared" si="18"/>
        <v>50989.083967875995</v>
      </c>
      <c r="I177" s="35">
        <f t="shared" si="24"/>
        <v>14486.075695861997</v>
      </c>
      <c r="J177" s="35">
        <f t="shared" si="25"/>
        <v>195</v>
      </c>
      <c r="K177" s="36">
        <f t="shared" si="21"/>
        <v>65670.159663737984</v>
      </c>
      <c r="L177" s="1"/>
      <c r="M177" s="1"/>
    </row>
    <row r="178" spans="1:13">
      <c r="A178" s="25">
        <v>158</v>
      </c>
      <c r="B178" s="26">
        <v>45689</v>
      </c>
      <c r="C178" s="52">
        <f t="shared" si="22"/>
        <v>8.3333333333333329E-2</v>
      </c>
      <c r="D178" s="31">
        <f t="shared" si="19"/>
        <v>167.599338728519</v>
      </c>
      <c r="E178" s="27">
        <f t="shared" si="20"/>
        <v>166.65474752828965</v>
      </c>
      <c r="F178" s="35">
        <f t="shared" si="26"/>
        <v>10947468.420773169</v>
      </c>
      <c r="G178" s="35">
        <f t="shared" si="23"/>
        <v>65689.508298674991</v>
      </c>
      <c r="H178" s="55">
        <f t="shared" si="18"/>
        <v>51088.185963608121</v>
      </c>
      <c r="I178" s="35">
        <f t="shared" si="24"/>
        <v>14601.32233506687</v>
      </c>
      <c r="J178" s="35">
        <f t="shared" si="25"/>
        <v>195</v>
      </c>
      <c r="K178" s="36">
        <f t="shared" si="21"/>
        <v>65884.508298674991</v>
      </c>
      <c r="L178" s="1"/>
      <c r="M178" s="1"/>
    </row>
    <row r="179" spans="1:13">
      <c r="A179" s="25">
        <v>159</v>
      </c>
      <c r="B179" s="26">
        <v>45717</v>
      </c>
      <c r="C179" s="52">
        <f t="shared" si="22"/>
        <v>8.3333333333333329E-2</v>
      </c>
      <c r="D179" s="31">
        <f t="shared" si="19"/>
        <v>168.1480153511848</v>
      </c>
      <c r="E179" s="27">
        <f t="shared" si="20"/>
        <v>166.43246968342166</v>
      </c>
      <c r="F179" s="35">
        <f t="shared" si="26"/>
        <v>10968658.460391752</v>
      </c>
      <c r="G179" s="35">
        <f t="shared" si="23"/>
        <v>65904.558655265457</v>
      </c>
      <c r="H179" s="55">
        <f t="shared" si="18"/>
        <v>51187.072815161504</v>
      </c>
      <c r="I179" s="35">
        <f t="shared" si="24"/>
        <v>14717.485840103953</v>
      </c>
      <c r="J179" s="35">
        <f t="shared" si="25"/>
        <v>195</v>
      </c>
      <c r="K179" s="36">
        <f t="shared" si="21"/>
        <v>66099.558655265457</v>
      </c>
      <c r="L179" s="1"/>
      <c r="M179" s="1"/>
    </row>
    <row r="180" spans="1:13">
      <c r="A180" s="25">
        <v>160</v>
      </c>
      <c r="B180" s="26">
        <v>45748</v>
      </c>
      <c r="C180" s="52">
        <f t="shared" si="22"/>
        <v>8.3333333333333329E-2</v>
      </c>
      <c r="D180" s="31">
        <f t="shared" si="19"/>
        <v>168.69848819833777</v>
      </c>
      <c r="E180" s="27">
        <f t="shared" si="20"/>
        <v>166.20915454194432</v>
      </c>
      <c r="F180" s="35">
        <f t="shared" si="26"/>
        <v>10989801.326891897</v>
      </c>
      <c r="G180" s="35">
        <f t="shared" si="23"/>
        <v>66120.313030763456</v>
      </c>
      <c r="H180" s="55">
        <f t="shared" si="18"/>
        <v>51285.739525495519</v>
      </c>
      <c r="I180" s="35">
        <f t="shared" si="24"/>
        <v>14834.573505267937</v>
      </c>
      <c r="J180" s="35">
        <f t="shared" si="25"/>
        <v>195</v>
      </c>
      <c r="K180" s="36">
        <f t="shared" si="21"/>
        <v>66315.313030763456</v>
      </c>
      <c r="L180" s="1"/>
      <c r="M180" s="1"/>
    </row>
    <row r="181" spans="1:13">
      <c r="A181" s="25">
        <v>161</v>
      </c>
      <c r="B181" s="26">
        <v>45778</v>
      </c>
      <c r="C181" s="52">
        <f t="shared" si="22"/>
        <v>8.3333333333333329E-2</v>
      </c>
      <c r="D181" s="31">
        <f t="shared" si="19"/>
        <v>169.25076315034948</v>
      </c>
      <c r="E181" s="27">
        <f t="shared" si="20"/>
        <v>165.98479726314005</v>
      </c>
      <c r="F181" s="35">
        <f t="shared" si="26"/>
        <v>11010895.938655501</v>
      </c>
      <c r="G181" s="35">
        <f t="shared" si="23"/>
        <v>66336.773729943714</v>
      </c>
      <c r="H181" s="55">
        <f t="shared" si="18"/>
        <v>51384.181047058999</v>
      </c>
      <c r="I181" s="35">
        <f t="shared" si="24"/>
        <v>14952.592682884715</v>
      </c>
      <c r="J181" s="35">
        <f t="shared" si="25"/>
        <v>195</v>
      </c>
      <c r="K181" s="36">
        <f t="shared" si="21"/>
        <v>66531.773729943714</v>
      </c>
      <c r="L181" s="1"/>
      <c r="M181" s="1"/>
    </row>
    <row r="182" spans="1:13">
      <c r="A182" s="25">
        <v>162</v>
      </c>
      <c r="B182" s="26">
        <v>45809</v>
      </c>
      <c r="C182" s="52">
        <f t="shared" si="22"/>
        <v>8.3333333333333329E-2</v>
      </c>
      <c r="D182" s="31">
        <f t="shared" si="19"/>
        <v>169.80484610684232</v>
      </c>
      <c r="E182" s="27">
        <f t="shared" si="20"/>
        <v>165.75939298370136</v>
      </c>
      <c r="F182" s="35">
        <f t="shared" si="26"/>
        <v>11031941.203147132</v>
      </c>
      <c r="G182" s="35">
        <f t="shared" si="23"/>
        <v>66553.94306512615</v>
      </c>
      <c r="H182" s="55">
        <f t="shared" si="18"/>
        <v>51482.392281353277</v>
      </c>
      <c r="I182" s="35">
        <f t="shared" si="24"/>
        <v>15071.550783772873</v>
      </c>
      <c r="J182" s="35">
        <f t="shared" si="25"/>
        <v>195</v>
      </c>
      <c r="K182" s="36">
        <f t="shared" si="21"/>
        <v>66748.94306512615</v>
      </c>
      <c r="L182" s="1"/>
      <c r="M182" s="1"/>
    </row>
    <row r="183" spans="1:13">
      <c r="A183" s="25">
        <v>163</v>
      </c>
      <c r="B183" s="26">
        <v>45839</v>
      </c>
      <c r="C183" s="52">
        <f t="shared" si="22"/>
        <v>8.3333333333333329E-2</v>
      </c>
      <c r="D183" s="31">
        <f t="shared" si="19"/>
        <v>170.36074298675246</v>
      </c>
      <c r="E183" s="27">
        <f t="shared" si="20"/>
        <v>165.53293681762531</v>
      </c>
      <c r="F183" s="35">
        <f t="shared" si="26"/>
        <v>11052936.016819602</v>
      </c>
      <c r="G183" s="35">
        <f t="shared" si="23"/>
        <v>66771.823356200664</v>
      </c>
      <c r="H183" s="55">
        <f t="shared" si="18"/>
        <v>51580.368078491476</v>
      </c>
      <c r="I183" s="35">
        <f t="shared" si="24"/>
        <v>15191.455277709189</v>
      </c>
      <c r="J183" s="35">
        <f t="shared" si="25"/>
        <v>195</v>
      </c>
      <c r="K183" s="36">
        <f t="shared" si="21"/>
        <v>66966.823356200664</v>
      </c>
      <c r="L183" s="1"/>
      <c r="M183" s="1"/>
    </row>
    <row r="184" spans="1:13">
      <c r="A184" s="25">
        <v>164</v>
      </c>
      <c r="B184" s="26">
        <v>45870</v>
      </c>
      <c r="C184" s="52">
        <f t="shared" si="22"/>
        <v>8.3333333333333329E-2</v>
      </c>
      <c r="D184" s="31">
        <f t="shared" si="19"/>
        <v>170.91845972839315</v>
      </c>
      <c r="E184" s="27">
        <f t="shared" si="20"/>
        <v>165.30542385610755</v>
      </c>
      <c r="F184" s="35">
        <f t="shared" si="26"/>
        <v>11073879.265018761</v>
      </c>
      <c r="G184" s="35">
        <f t="shared" si="23"/>
        <v>66990.416930651816</v>
      </c>
      <c r="H184" s="55">
        <f t="shared" si="18"/>
        <v>51678.103236754221</v>
      </c>
      <c r="I184" s="35">
        <f t="shared" si="24"/>
        <v>15312.313693897595</v>
      </c>
      <c r="J184" s="35">
        <f t="shared" si="25"/>
        <v>195</v>
      </c>
      <c r="K184" s="36">
        <f t="shared" si="21"/>
        <v>67185.416930651816</v>
      </c>
      <c r="L184" s="1"/>
      <c r="M184" s="1"/>
    </row>
    <row r="185" spans="1:13">
      <c r="A185" s="25">
        <v>165</v>
      </c>
      <c r="B185" s="26">
        <v>45901</v>
      </c>
      <c r="C185" s="52">
        <f t="shared" si="22"/>
        <v>8.3333333333333329E-2</v>
      </c>
      <c r="D185" s="31">
        <f t="shared" si="19"/>
        <v>171.47800228951814</v>
      </c>
      <c r="E185" s="27">
        <f t="shared" si="20"/>
        <v>165.07684916743608</v>
      </c>
      <c r="F185" s="35">
        <f t="shared" si="26"/>
        <v>11094769.821887527</v>
      </c>
      <c r="G185" s="35">
        <f t="shared" si="23"/>
        <v>67209.726123583765</v>
      </c>
      <c r="H185" s="55">
        <f t="shared" si="18"/>
        <v>51775.592502141786</v>
      </c>
      <c r="I185" s="35">
        <f t="shared" si="24"/>
        <v>15434.133621441979</v>
      </c>
      <c r="J185" s="35">
        <f t="shared" si="25"/>
        <v>195</v>
      </c>
      <c r="K185" s="36">
        <f t="shared" si="21"/>
        <v>67404.726123583765</v>
      </c>
      <c r="L185" s="1"/>
      <c r="M185" s="1"/>
    </row>
    <row r="186" spans="1:13">
      <c r="A186" s="25">
        <v>166</v>
      </c>
      <c r="B186" s="26">
        <v>45931</v>
      </c>
      <c r="C186" s="52">
        <f t="shared" si="22"/>
        <v>8.3333333333333329E-2</v>
      </c>
      <c r="D186" s="31">
        <f t="shared" si="19"/>
        <v>172.03937664738532</v>
      </c>
      <c r="E186" s="27">
        <f t="shared" si="20"/>
        <v>164.84720779688411</v>
      </c>
      <c r="F186" s="35">
        <f t="shared" si="26"/>
        <v>11115606.550269097</v>
      </c>
      <c r="G186" s="35">
        <f t="shared" si="23"/>
        <v>67429.753277745243</v>
      </c>
      <c r="H186" s="55">
        <f t="shared" si="18"/>
        <v>51872.83056792245</v>
      </c>
      <c r="I186" s="35">
        <f t="shared" si="24"/>
        <v>15556.922709822793</v>
      </c>
      <c r="J186" s="35">
        <f t="shared" si="25"/>
        <v>195</v>
      </c>
      <c r="K186" s="36">
        <f t="shared" si="21"/>
        <v>67624.753277745243</v>
      </c>
      <c r="L186" s="1"/>
      <c r="M186" s="1"/>
    </row>
    <row r="187" spans="1:13">
      <c r="A187" s="25">
        <v>167</v>
      </c>
      <c r="B187" s="26">
        <v>45962</v>
      </c>
      <c r="C187" s="52">
        <f t="shared" si="22"/>
        <v>8.3333333333333329E-2</v>
      </c>
      <c r="D187" s="31">
        <f t="shared" si="19"/>
        <v>172.60258879882056</v>
      </c>
      <c r="E187" s="27">
        <f t="shared" si="20"/>
        <v>164.6164947666029</v>
      </c>
      <c r="F187" s="35">
        <f t="shared" si="26"/>
        <v>11136388.301609397</v>
      </c>
      <c r="G187" s="35">
        <f t="shared" si="23"/>
        <v>67650.500743554454</v>
      </c>
      <c r="H187" s="55">
        <f t="shared" si="18"/>
        <v>51969.812074177185</v>
      </c>
      <c r="I187" s="35">
        <f t="shared" si="24"/>
        <v>15680.688669377269</v>
      </c>
      <c r="J187" s="35">
        <f t="shared" si="25"/>
        <v>195</v>
      </c>
      <c r="K187" s="36">
        <f t="shared" si="21"/>
        <v>67845.500743554454</v>
      </c>
      <c r="L187" s="1"/>
      <c r="M187" s="1"/>
    </row>
    <row r="188" spans="1:13">
      <c r="A188" s="25">
        <v>168</v>
      </c>
      <c r="B188" s="26">
        <v>45992</v>
      </c>
      <c r="C188" s="52">
        <f t="shared" si="22"/>
        <v>8.3333333333333329E-2</v>
      </c>
      <c r="D188" s="31">
        <f t="shared" si="19"/>
        <v>173.16764476028177</v>
      </c>
      <c r="E188" s="27">
        <f t="shared" si="20"/>
        <v>164.38470507551372</v>
      </c>
      <c r="F188" s="35">
        <f t="shared" si="26"/>
        <v>11157113.915858703</v>
      </c>
      <c r="G188" s="35">
        <f t="shared" si="23"/>
        <v>67871.970879124288</v>
      </c>
      <c r="H188" s="55">
        <f t="shared" si="18"/>
        <v>52066.531607340614</v>
      </c>
      <c r="I188" s="35">
        <f t="shared" si="24"/>
        <v>15805.439271783674</v>
      </c>
      <c r="J188" s="35">
        <f t="shared" si="25"/>
        <v>195</v>
      </c>
      <c r="K188" s="36">
        <f t="shared" si="21"/>
        <v>68066.970879124288</v>
      </c>
      <c r="L188" s="1"/>
      <c r="M188" s="1"/>
    </row>
    <row r="189" spans="1:13">
      <c r="A189" s="25">
        <v>169</v>
      </c>
      <c r="B189" s="26">
        <v>46023</v>
      </c>
      <c r="C189" s="52">
        <f t="shared" si="22"/>
        <v>8.3333333333333329E-2</v>
      </c>
      <c r="D189" s="31">
        <f t="shared" si="19"/>
        <v>173.73455056792321</v>
      </c>
      <c r="E189" s="27">
        <f t="shared" si="20"/>
        <v>164.15183369919947</v>
      </c>
      <c r="F189" s="35">
        <f t="shared" si="26"/>
        <v>11177782.221372472</v>
      </c>
      <c r="G189" s="35">
        <f t="shared" si="23"/>
        <v>68094.166050287517</v>
      </c>
      <c r="H189" s="55">
        <f t="shared" si="18"/>
        <v>52162.983699738201</v>
      </c>
      <c r="I189" s="35">
        <f t="shared" si="24"/>
        <v>15931.182350549316</v>
      </c>
      <c r="J189" s="35">
        <f t="shared" si="25"/>
        <v>195</v>
      </c>
      <c r="K189" s="36">
        <f t="shared" si="21"/>
        <v>68289.166050287517</v>
      </c>
      <c r="L189" s="1"/>
      <c r="M189" s="1"/>
    </row>
    <row r="190" spans="1:13">
      <c r="A190" s="25">
        <v>170</v>
      </c>
      <c r="B190" s="26">
        <v>46054</v>
      </c>
      <c r="C190" s="52">
        <f t="shared" si="22"/>
        <v>8.3333333333333329E-2</v>
      </c>
      <c r="D190" s="31">
        <f t="shared" si="19"/>
        <v>174.30331227765987</v>
      </c>
      <c r="E190" s="27">
        <f t="shared" si="20"/>
        <v>163.91787558979573</v>
      </c>
      <c r="F190" s="35">
        <f t="shared" si="26"/>
        <v>11198392.034811348</v>
      </c>
      <c r="G190" s="35">
        <f t="shared" si="23"/>
        <v>68317.08863062202</v>
      </c>
      <c r="H190" s="55">
        <f t="shared" si="18"/>
        <v>52259.162829119625</v>
      </c>
      <c r="I190" s="35">
        <f t="shared" si="24"/>
        <v>16057.925801502395</v>
      </c>
      <c r="J190" s="35">
        <f t="shared" si="25"/>
        <v>195</v>
      </c>
      <c r="K190" s="36">
        <f t="shared" si="21"/>
        <v>68512.08863062202</v>
      </c>
      <c r="L190" s="1"/>
      <c r="M190" s="1"/>
    </row>
    <row r="191" spans="1:13">
      <c r="A191" s="25">
        <v>171</v>
      </c>
      <c r="B191" s="26">
        <v>46082</v>
      </c>
      <c r="C191" s="52">
        <f t="shared" si="22"/>
        <v>8.3333333333333329E-2</v>
      </c>
      <c r="D191" s="31">
        <f t="shared" si="19"/>
        <v>174.87393596523228</v>
      </c>
      <c r="E191" s="27">
        <f t="shared" si="20"/>
        <v>163.68282567588145</v>
      </c>
      <c r="F191" s="35">
        <f t="shared" si="26"/>
        <v>11218942.161040351</v>
      </c>
      <c r="G191" s="35">
        <f t="shared" si="23"/>
        <v>68540.741001476097</v>
      </c>
      <c r="H191" s="55">
        <f t="shared" si="18"/>
        <v>52355.063418188307</v>
      </c>
      <c r="I191" s="35">
        <f t="shared" si="24"/>
        <v>16185.67758328779</v>
      </c>
      <c r="J191" s="35">
        <f t="shared" si="25"/>
        <v>195</v>
      </c>
      <c r="K191" s="36">
        <f t="shared" si="21"/>
        <v>68735.741001476097</v>
      </c>
      <c r="L191" s="1"/>
      <c r="M191" s="1"/>
    </row>
    <row r="192" spans="1:13">
      <c r="A192" s="25">
        <v>172</v>
      </c>
      <c r="B192" s="26">
        <v>46113</v>
      </c>
      <c r="C192" s="52">
        <f t="shared" si="22"/>
        <v>8.3333333333333329E-2</v>
      </c>
      <c r="D192" s="31">
        <f t="shared" si="19"/>
        <v>175.44642772627137</v>
      </c>
      <c r="E192" s="27">
        <f t="shared" si="20"/>
        <v>163.44667886236888</v>
      </c>
      <c r="F192" s="35">
        <f t="shared" si="26"/>
        <v>11239431.393027244</v>
      </c>
      <c r="G192" s="35">
        <f t="shared" si="23"/>
        <v>68765.125551994031</v>
      </c>
      <c r="H192" s="55">
        <f t="shared" si="18"/>
        <v>52450.679834127142</v>
      </c>
      <c r="I192" s="35">
        <f t="shared" si="24"/>
        <v>16314.445717866889</v>
      </c>
      <c r="J192" s="35">
        <f t="shared" si="25"/>
        <v>195</v>
      </c>
      <c r="K192" s="36">
        <f t="shared" si="21"/>
        <v>68960.125551994031</v>
      </c>
      <c r="L192" s="1"/>
      <c r="M192" s="1"/>
    </row>
    <row r="193" spans="1:13">
      <c r="A193" s="25">
        <v>173</v>
      </c>
      <c r="B193" s="26">
        <v>46143</v>
      </c>
      <c r="C193" s="52">
        <f t="shared" si="22"/>
        <v>8.3333333333333329E-2</v>
      </c>
      <c r="D193" s="31">
        <f t="shared" si="19"/>
        <v>176.02079367636355</v>
      </c>
      <c r="E193" s="27">
        <f t="shared" si="20"/>
        <v>163.20943003039326</v>
      </c>
      <c r="F193" s="35">
        <f t="shared" si="26"/>
        <v>11259858.511740055</v>
      </c>
      <c r="G193" s="35">
        <f t="shared" si="23"/>
        <v>68990.244679141499</v>
      </c>
      <c r="H193" s="55">
        <f t="shared" si="18"/>
        <v>52546.006388120251</v>
      </c>
      <c r="I193" s="35">
        <f t="shared" si="24"/>
        <v>16444.238291021247</v>
      </c>
      <c r="J193" s="35">
        <f t="shared" si="25"/>
        <v>195</v>
      </c>
      <c r="K193" s="36">
        <f t="shared" si="21"/>
        <v>69185.244679141499</v>
      </c>
      <c r="L193" s="1"/>
      <c r="M193" s="1"/>
    </row>
    <row r="194" spans="1:13">
      <c r="A194" s="25">
        <v>174</v>
      </c>
      <c r="B194" s="26">
        <v>46174</v>
      </c>
      <c r="C194" s="52">
        <f t="shared" si="22"/>
        <v>8.3333333333333329E-2</v>
      </c>
      <c r="D194" s="31">
        <f t="shared" si="19"/>
        <v>176.5970399511161</v>
      </c>
      <c r="E194" s="27">
        <f t="shared" si="20"/>
        <v>162.97107403720179</v>
      </c>
      <c r="F194" s="35">
        <f t="shared" si="26"/>
        <v>11280222.286043767</v>
      </c>
      <c r="G194" s="35">
        <f t="shared" si="23"/>
        <v>69216.100787731222</v>
      </c>
      <c r="H194" s="55">
        <f t="shared" si="18"/>
        <v>52641.037334870911</v>
      </c>
      <c r="I194" s="35">
        <f t="shared" si="24"/>
        <v>16575.063452860311</v>
      </c>
      <c r="J194" s="35">
        <f t="shared" si="25"/>
        <v>195</v>
      </c>
      <c r="K194" s="36">
        <f t="shared" si="21"/>
        <v>69411.100787731222</v>
      </c>
      <c r="L194" s="1"/>
      <c r="M194" s="1"/>
    </row>
    <row r="195" spans="1:13">
      <c r="A195" s="25">
        <v>175</v>
      </c>
      <c r="B195" s="26">
        <v>46204</v>
      </c>
      <c r="C195" s="52">
        <f t="shared" si="22"/>
        <v>8.3333333333333329E-2</v>
      </c>
      <c r="D195" s="31">
        <f t="shared" si="19"/>
        <v>177.17517270622264</v>
      </c>
      <c r="E195" s="27">
        <f t="shared" si="20"/>
        <v>162.73160571604205</v>
      </c>
      <c r="F195" s="35">
        <f t="shared" si="26"/>
        <v>11300521.472596157</v>
      </c>
      <c r="G195" s="35">
        <f t="shared" si="23"/>
        <v>69442.696290448715</v>
      </c>
      <c r="H195" s="55">
        <f t="shared" si="18"/>
        <v>52735.766872115404</v>
      </c>
      <c r="I195" s="35">
        <f t="shared" si="24"/>
        <v>16706.929418333311</v>
      </c>
      <c r="J195" s="35">
        <f t="shared" si="25"/>
        <v>195</v>
      </c>
      <c r="K195" s="36">
        <f t="shared" si="21"/>
        <v>69637.696290448715</v>
      </c>
      <c r="L195" s="1"/>
      <c r="M195" s="1"/>
    </row>
    <row r="196" spans="1:13">
      <c r="A196" s="25">
        <v>176</v>
      </c>
      <c r="B196" s="26">
        <v>46235</v>
      </c>
      <c r="C196" s="52">
        <f t="shared" si="22"/>
        <v>8.3333333333333329E-2</v>
      </c>
      <c r="D196" s="31">
        <f t="shared" si="19"/>
        <v>177.75519811752898</v>
      </c>
      <c r="E196" s="27">
        <f t="shared" si="20"/>
        <v>162.49101987605025</v>
      </c>
      <c r="F196" s="35">
        <f t="shared" si="26"/>
        <v>11320754.81574278</v>
      </c>
      <c r="G196" s="35">
        <f t="shared" si="23"/>
        <v>69670.033607877922</v>
      </c>
      <c r="H196" s="55">
        <f t="shared" si="18"/>
        <v>52830.189140132963</v>
      </c>
      <c r="I196" s="35">
        <f t="shared" si="24"/>
        <v>16839.844467744959</v>
      </c>
      <c r="J196" s="35">
        <f t="shared" si="25"/>
        <v>195</v>
      </c>
      <c r="K196" s="36">
        <f t="shared" si="21"/>
        <v>69865.033607877922</v>
      </c>
      <c r="L196" s="1"/>
      <c r="M196" s="1"/>
    </row>
    <row r="197" spans="1:13">
      <c r="A197" s="25">
        <v>177</v>
      </c>
      <c r="B197" s="26">
        <v>46266</v>
      </c>
      <c r="C197" s="52">
        <f t="shared" si="22"/>
        <v>8.3333333333333329E-2</v>
      </c>
      <c r="D197" s="31">
        <f t="shared" si="19"/>
        <v>178.33712238109899</v>
      </c>
      <c r="E197" s="27">
        <f t="shared" si="20"/>
        <v>162.24931130213849</v>
      </c>
      <c r="F197" s="35">
        <f t="shared" si="26"/>
        <v>11340921.047411092</v>
      </c>
      <c r="G197" s="35">
        <f t="shared" si="23"/>
        <v>69898.115168527162</v>
      </c>
      <c r="H197" s="55">
        <f t="shared" si="18"/>
        <v>52924.29822125176</v>
      </c>
      <c r="I197" s="35">
        <f t="shared" si="24"/>
        <v>16973.816947275402</v>
      </c>
      <c r="J197" s="35">
        <f t="shared" si="25"/>
        <v>195</v>
      </c>
      <c r="K197" s="36">
        <f t="shared" si="21"/>
        <v>70093.115168527162</v>
      </c>
      <c r="L197" s="1"/>
      <c r="M197" s="1"/>
    </row>
    <row r="198" spans="1:13">
      <c r="A198" s="25">
        <v>178</v>
      </c>
      <c r="B198" s="26">
        <v>46296</v>
      </c>
      <c r="C198" s="52">
        <f t="shared" si="22"/>
        <v>8.3333333333333329E-2</v>
      </c>
      <c r="D198" s="31">
        <f t="shared" si="19"/>
        <v>178.92095171328089</v>
      </c>
      <c r="E198" s="27">
        <f t="shared" si="20"/>
        <v>162.00647475488179</v>
      </c>
      <c r="F198" s="35">
        <f t="shared" si="26"/>
        <v>11361018.887003707</v>
      </c>
      <c r="G198" s="35">
        <f t="shared" si="23"/>
        <v>70126.943408855092</v>
      </c>
      <c r="H198" s="55">
        <f t="shared" si="18"/>
        <v>53018.088139350628</v>
      </c>
      <c r="I198" s="35">
        <f t="shared" si="24"/>
        <v>17108.855269504464</v>
      </c>
      <c r="J198" s="35">
        <f t="shared" si="25"/>
        <v>195</v>
      </c>
      <c r="K198" s="36">
        <f t="shared" si="21"/>
        <v>70321.943408855092</v>
      </c>
      <c r="L198" s="1"/>
      <c r="M198" s="1"/>
    </row>
    <row r="199" spans="1:13">
      <c r="A199" s="25">
        <v>179</v>
      </c>
      <c r="B199" s="26">
        <v>46327</v>
      </c>
      <c r="C199" s="52">
        <f t="shared" si="22"/>
        <v>8.3333333333333329E-2</v>
      </c>
      <c r="D199" s="31">
        <f t="shared" si="19"/>
        <v>179.50669235077353</v>
      </c>
      <c r="E199" s="27">
        <f t="shared" si="20"/>
        <v>161.76250497040459</v>
      </c>
      <c r="F199" s="35">
        <f t="shared" si="26"/>
        <v>11381047.041290777</v>
      </c>
      <c r="G199" s="35">
        <f t="shared" si="23"/>
        <v>70356.520773296666</v>
      </c>
      <c r="H199" s="55">
        <f t="shared" si="18"/>
        <v>53111.552859356954</v>
      </c>
      <c r="I199" s="35">
        <f t="shared" si="24"/>
        <v>17244.967913939712</v>
      </c>
      <c r="J199" s="35">
        <f t="shared" si="25"/>
        <v>195</v>
      </c>
      <c r="K199" s="36">
        <f t="shared" si="21"/>
        <v>70551.520773296666</v>
      </c>
      <c r="L199" s="1"/>
      <c r="M199" s="1"/>
    </row>
    <row r="200" spans="1:13">
      <c r="A200" s="25">
        <v>180</v>
      </c>
      <c r="B200" s="26">
        <v>46357</v>
      </c>
      <c r="C200" s="52">
        <f t="shared" si="22"/>
        <v>8.3333333333333329E-2</v>
      </c>
      <c r="D200" s="31">
        <f t="shared" si="19"/>
        <v>180.09435055069321</v>
      </c>
      <c r="E200" s="27">
        <f t="shared" si="20"/>
        <v>161.51739666026648</v>
      </c>
      <c r="F200" s="35">
        <f t="shared" si="26"/>
        <v>11401004.204301484</v>
      </c>
      <c r="G200" s="35">
        <f t="shared" si="23"/>
        <v>70586.849714289303</v>
      </c>
      <c r="H200" s="55">
        <f t="shared" si="18"/>
        <v>53204.686286740252</v>
      </c>
      <c r="I200" s="35">
        <f t="shared" si="24"/>
        <v>17382.163427549051</v>
      </c>
      <c r="J200" s="35">
        <f t="shared" si="25"/>
        <v>195</v>
      </c>
      <c r="K200" s="36">
        <f t="shared" si="21"/>
        <v>70781.849714289303</v>
      </c>
      <c r="L200" s="1"/>
      <c r="M200" s="1"/>
    </row>
    <row r="201" spans="1:13">
      <c r="A201" s="25">
        <v>181</v>
      </c>
      <c r="B201" s="26">
        <v>46388</v>
      </c>
      <c r="C201" s="52">
        <f t="shared" si="22"/>
        <v>8.3333333333333329E-2</v>
      </c>
      <c r="D201" s="31">
        <f t="shared" si="19"/>
        <v>180.6839325906403</v>
      </c>
      <c r="E201" s="27">
        <f t="shared" si="20"/>
        <v>161.27114451134773</v>
      </c>
      <c r="F201" s="35">
        <f t="shared" si="26"/>
        <v>11420889.057214661</v>
      </c>
      <c r="G201" s="35">
        <f t="shared" si="23"/>
        <v>70817.932692299073</v>
      </c>
      <c r="H201" s="55">
        <f t="shared" si="18"/>
        <v>53297.482267001746</v>
      </c>
      <c r="I201" s="35">
        <f t="shared" si="24"/>
        <v>17520.450425297327</v>
      </c>
      <c r="J201" s="35">
        <f t="shared" si="25"/>
        <v>195</v>
      </c>
      <c r="K201" s="36">
        <f t="shared" si="21"/>
        <v>71012.932692299073</v>
      </c>
      <c r="L201" s="1"/>
      <c r="M201" s="1"/>
    </row>
    <row r="202" spans="1:13">
      <c r="A202" s="25">
        <v>182</v>
      </c>
      <c r="B202" s="26">
        <v>46419</v>
      </c>
      <c r="C202" s="52">
        <f t="shared" si="22"/>
        <v>8.3333333333333329E-2</v>
      </c>
      <c r="D202" s="31">
        <f t="shared" si="19"/>
        <v>181.27544476876642</v>
      </c>
      <c r="E202" s="27">
        <f t="shared" si="20"/>
        <v>161.02374318573402</v>
      </c>
      <c r="F202" s="35">
        <f t="shared" si="26"/>
        <v>11440700.268248487</v>
      </c>
      <c r="G202" s="35">
        <f t="shared" si="23"/>
        <v>71049.772175846927</v>
      </c>
      <c r="H202" s="55">
        <f t="shared" si="18"/>
        <v>53389.934585159601</v>
      </c>
      <c r="I202" s="35">
        <f t="shared" si="24"/>
        <v>17659.837590687326</v>
      </c>
      <c r="J202" s="35">
        <f t="shared" si="25"/>
        <v>195</v>
      </c>
      <c r="K202" s="36">
        <f t="shared" si="21"/>
        <v>71244.772175846927</v>
      </c>
      <c r="L202" s="1"/>
      <c r="M202" s="1"/>
    </row>
    <row r="203" spans="1:13">
      <c r="A203" s="25">
        <v>183</v>
      </c>
      <c r="B203" s="26">
        <v>46447</v>
      </c>
      <c r="C203" s="52">
        <f t="shared" si="22"/>
        <v>8.3333333333333329E-2</v>
      </c>
      <c r="D203" s="31">
        <f t="shared" si="19"/>
        <v>181.86889340384172</v>
      </c>
      <c r="E203" s="27">
        <f t="shared" si="20"/>
        <v>160.77518732060079</v>
      </c>
      <c r="F203" s="35">
        <f t="shared" si="26"/>
        <v>11460436.492549311</v>
      </c>
      <c r="G203" s="35">
        <f t="shared" si="23"/>
        <v>71282.370641535163</v>
      </c>
      <c r="H203" s="55">
        <f t="shared" si="18"/>
        <v>53482.036965230116</v>
      </c>
      <c r="I203" s="35">
        <f t="shared" si="24"/>
        <v>17800.333676305047</v>
      </c>
      <c r="J203" s="35">
        <f t="shared" si="25"/>
        <v>195</v>
      </c>
      <c r="K203" s="36">
        <f t="shared" si="21"/>
        <v>71477.370641535163</v>
      </c>
      <c r="L203" s="1"/>
      <c r="M203" s="1"/>
    </row>
    <row r="204" spans="1:13">
      <c r="A204" s="25">
        <v>184</v>
      </c>
      <c r="B204" s="26">
        <v>46478</v>
      </c>
      <c r="C204" s="52">
        <f t="shared" si="22"/>
        <v>8.3333333333333329E-2</v>
      </c>
      <c r="D204" s="31">
        <f t="shared" si="19"/>
        <v>182.46428483532239</v>
      </c>
      <c r="E204" s="27">
        <f t="shared" si="20"/>
        <v>160.52547152809692</v>
      </c>
      <c r="F204" s="35">
        <f t="shared" si="26"/>
        <v>11480096.372079536</v>
      </c>
      <c r="G204" s="35">
        <f t="shared" si="23"/>
        <v>71515.730574073808</v>
      </c>
      <c r="H204" s="55">
        <f t="shared" si="18"/>
        <v>53573.783069704499</v>
      </c>
      <c r="I204" s="35">
        <f t="shared" si="24"/>
        <v>17941.947504369309</v>
      </c>
      <c r="J204" s="35">
        <f t="shared" si="25"/>
        <v>195</v>
      </c>
      <c r="K204" s="36">
        <f t="shared" si="21"/>
        <v>71710.730574073808</v>
      </c>
      <c r="L204" s="1"/>
      <c r="M204" s="1"/>
    </row>
    <row r="205" spans="1:13">
      <c r="A205" s="25">
        <v>185</v>
      </c>
      <c r="B205" s="26">
        <v>46508</v>
      </c>
      <c r="C205" s="52">
        <f t="shared" si="22"/>
        <v>8.3333333333333329E-2</v>
      </c>
      <c r="D205" s="31">
        <f t="shared" si="19"/>
        <v>183.06162542341826</v>
      </c>
      <c r="E205" s="27">
        <f t="shared" si="20"/>
        <v>160.27459039522805</v>
      </c>
      <c r="F205" s="35">
        <f t="shared" si="26"/>
        <v>11499678.535504606</v>
      </c>
      <c r="G205" s="35">
        <f t="shared" si="23"/>
        <v>71749.854466307166</v>
      </c>
      <c r="H205" s="55">
        <f t="shared" si="18"/>
        <v>53665.166499021492</v>
      </c>
      <c r="I205" s="35">
        <f t="shared" si="24"/>
        <v>18084.687967285674</v>
      </c>
      <c r="J205" s="35">
        <f t="shared" si="25"/>
        <v>195</v>
      </c>
      <c r="K205" s="36">
        <f t="shared" si="21"/>
        <v>71944.854466307166</v>
      </c>
      <c r="L205" s="1"/>
      <c r="M205" s="1"/>
    </row>
    <row r="206" spans="1:13">
      <c r="A206" s="25">
        <v>186</v>
      </c>
      <c r="B206" s="26">
        <v>46539</v>
      </c>
      <c r="C206" s="52">
        <f t="shared" si="22"/>
        <v>8.3333333333333329E-2</v>
      </c>
      <c r="D206" s="31">
        <f t="shared" si="19"/>
        <v>183.66092154916092</v>
      </c>
      <c r="E206" s="27">
        <f t="shared" si="20"/>
        <v>160.02253848373911</v>
      </c>
      <c r="F206" s="35">
        <f t="shared" si="26"/>
        <v>11519181.598079054</v>
      </c>
      <c r="G206" s="35">
        <f t="shared" si="23"/>
        <v>71984.744819240514</v>
      </c>
      <c r="H206" s="55">
        <f t="shared" si="18"/>
        <v>53756.180791035586</v>
      </c>
      <c r="I206" s="35">
        <f t="shared" si="24"/>
        <v>18228.564028204928</v>
      </c>
      <c r="J206" s="35">
        <f t="shared" si="25"/>
        <v>195</v>
      </c>
      <c r="K206" s="36">
        <f t="shared" si="21"/>
        <v>72179.744819240514</v>
      </c>
      <c r="L206" s="1"/>
      <c r="M206" s="1"/>
    </row>
    <row r="207" spans="1:13">
      <c r="A207" s="25">
        <v>187</v>
      </c>
      <c r="B207" s="26">
        <v>46569</v>
      </c>
      <c r="C207" s="52">
        <f t="shared" si="22"/>
        <v>8.3333333333333329E-2</v>
      </c>
      <c r="D207" s="31">
        <f t="shared" si="19"/>
        <v>184.26217961447173</v>
      </c>
      <c r="E207" s="27">
        <f t="shared" si="20"/>
        <v>159.76931032999656</v>
      </c>
      <c r="F207" s="35">
        <f t="shared" si="26"/>
        <v>11538604.161531622</v>
      </c>
      <c r="G207" s="35">
        <f t="shared" si="23"/>
        <v>72220.404142066691</v>
      </c>
      <c r="H207" s="55">
        <f t="shared" si="18"/>
        <v>53846.819420480904</v>
      </c>
      <c r="I207" s="35">
        <f t="shared" si="24"/>
        <v>18373.584721585787</v>
      </c>
      <c r="J207" s="35">
        <f t="shared" si="25"/>
        <v>195</v>
      </c>
      <c r="K207" s="36">
        <f t="shared" si="21"/>
        <v>72415.404142066691</v>
      </c>
      <c r="L207" s="1"/>
      <c r="M207" s="1"/>
    </row>
    <row r="208" spans="1:13">
      <c r="A208" s="25">
        <v>188</v>
      </c>
      <c r="B208" s="26">
        <v>46600</v>
      </c>
      <c r="C208" s="52">
        <f t="shared" si="22"/>
        <v>8.3333333333333329E-2</v>
      </c>
      <c r="D208" s="31">
        <f t="shared" si="19"/>
        <v>184.86540604223032</v>
      </c>
      <c r="E208" s="27">
        <f t="shared" si="20"/>
        <v>159.51490044486988</v>
      </c>
      <c r="F208" s="35">
        <f t="shared" si="26"/>
        <v>11557944.813949443</v>
      </c>
      <c r="G208" s="35">
        <f t="shared" si="23"/>
        <v>72456.83495219305</v>
      </c>
      <c r="H208" s="55">
        <f t="shared" si="18"/>
        <v>53937.075798430727</v>
      </c>
      <c r="I208" s="35">
        <f t="shared" si="24"/>
        <v>18519.759153762323</v>
      </c>
      <c r="J208" s="35">
        <f t="shared" si="25"/>
        <v>195</v>
      </c>
      <c r="K208" s="36">
        <f t="shared" si="21"/>
        <v>72651.83495219305</v>
      </c>
      <c r="L208" s="1"/>
      <c r="M208" s="1"/>
    </row>
    <row r="209" spans="1:13">
      <c r="A209" s="25">
        <v>189</v>
      </c>
      <c r="B209" s="26">
        <v>46631</v>
      </c>
      <c r="C209" s="52">
        <f t="shared" si="22"/>
        <v>8.3333333333333329E-2</v>
      </c>
      <c r="D209" s="31">
        <f t="shared" si="19"/>
        <v>185.47060727634312</v>
      </c>
      <c r="E209" s="27">
        <f t="shared" si="20"/>
        <v>159.25930331361263</v>
      </c>
      <c r="F209" s="35">
        <f t="shared" si="26"/>
        <v>11577202.129661269</v>
      </c>
      <c r="G209" s="35">
        <f t="shared" si="23"/>
        <v>72694.039775268262</v>
      </c>
      <c r="H209" s="55">
        <f t="shared" si="18"/>
        <v>54026.943271752592</v>
      </c>
      <c r="I209" s="35">
        <f t="shared" si="24"/>
        <v>18667.09650351567</v>
      </c>
      <c r="J209" s="35">
        <f t="shared" si="25"/>
        <v>195</v>
      </c>
      <c r="K209" s="36">
        <f t="shared" si="21"/>
        <v>72889.039775268262</v>
      </c>
      <c r="L209" s="1"/>
      <c r="M209" s="1"/>
    </row>
    <row r="210" spans="1:13">
      <c r="A210" s="25">
        <v>190</v>
      </c>
      <c r="B210" s="26">
        <v>46661</v>
      </c>
      <c r="C210" s="52">
        <f t="shared" si="22"/>
        <v>8.3333333333333329E-2</v>
      </c>
      <c r="D210" s="31">
        <f t="shared" si="19"/>
        <v>186.07778978181227</v>
      </c>
      <c r="E210" s="27">
        <f t="shared" si="20"/>
        <v>159.00251339574282</v>
      </c>
      <c r="F210" s="35">
        <f t="shared" si="26"/>
        <v>11596374.669119742</v>
      </c>
      <c r="G210" s="35">
        <f t="shared" si="23"/>
        <v>72932.021145209306</v>
      </c>
      <c r="H210" s="55">
        <f t="shared" si="18"/>
        <v>54116.415122558799</v>
      </c>
      <c r="I210" s="35">
        <f t="shared" si="24"/>
        <v>18815.606022650507</v>
      </c>
      <c r="J210" s="35">
        <f t="shared" si="25"/>
        <v>195</v>
      </c>
      <c r="K210" s="36">
        <f t="shared" si="21"/>
        <v>73127.021145209306</v>
      </c>
      <c r="L210" s="1"/>
      <c r="M210" s="1"/>
    </row>
    <row r="211" spans="1:13">
      <c r="A211" s="25">
        <v>191</v>
      </c>
      <c r="B211" s="26">
        <v>46692</v>
      </c>
      <c r="C211" s="52">
        <f t="shared" si="22"/>
        <v>8.3333333333333329E-2</v>
      </c>
      <c r="D211" s="31">
        <f t="shared" si="19"/>
        <v>186.68696004480464</v>
      </c>
      <c r="E211" s="27">
        <f t="shared" si="20"/>
        <v>158.74452512492294</v>
      </c>
      <c r="F211" s="35">
        <f t="shared" si="26"/>
        <v>11615460.97878271</v>
      </c>
      <c r="G211" s="35">
        <f t="shared" si="23"/>
        <v>73170.781604228556</v>
      </c>
      <c r="H211" s="55">
        <f t="shared" si="18"/>
        <v>54205.484567652646</v>
      </c>
      <c r="I211" s="35">
        <f t="shared" si="24"/>
        <v>18965.29703657591</v>
      </c>
      <c r="J211" s="35">
        <f t="shared" si="25"/>
        <v>195</v>
      </c>
      <c r="K211" s="36">
        <f t="shared" si="21"/>
        <v>73365.781604228556</v>
      </c>
      <c r="L211" s="1"/>
      <c r="M211" s="1"/>
    </row>
    <row r="212" spans="1:13">
      <c r="A212" s="25">
        <v>192</v>
      </c>
      <c r="B212" s="26">
        <v>46722</v>
      </c>
      <c r="C212" s="52">
        <f t="shared" si="22"/>
        <v>8.3333333333333329E-2</v>
      </c>
      <c r="D212" s="31">
        <f t="shared" si="19"/>
        <v>187.29812457272109</v>
      </c>
      <c r="E212" s="27">
        <f t="shared" si="20"/>
        <v>158.48533290883927</v>
      </c>
      <c r="F212" s="35">
        <f t="shared" si="26"/>
        <v>11634459.590993565</v>
      </c>
      <c r="G212" s="35">
        <f t="shared" si="23"/>
        <v>73410.3237028609</v>
      </c>
      <c r="H212" s="55">
        <f t="shared" si="18"/>
        <v>54294.14475796996</v>
      </c>
      <c r="I212" s="35">
        <f t="shared" si="24"/>
        <v>19116.17894489094</v>
      </c>
      <c r="J212" s="35">
        <f t="shared" si="25"/>
        <v>195</v>
      </c>
      <c r="K212" s="36">
        <f t="shared" si="21"/>
        <v>73605.3237028609</v>
      </c>
      <c r="L212" s="1"/>
      <c r="M212" s="1"/>
    </row>
    <row r="213" spans="1:13">
      <c r="A213" s="25">
        <v>193</v>
      </c>
      <c r="B213" s="26">
        <v>46753</v>
      </c>
      <c r="C213" s="52">
        <f t="shared" si="22"/>
        <v>8.3333333333333329E-2</v>
      </c>
      <c r="D213" s="31">
        <f t="shared" si="19"/>
        <v>187.91128989426605</v>
      </c>
      <c r="E213" s="27">
        <f t="shared" si="20"/>
        <v>158.22493112908052</v>
      </c>
      <c r="F213" s="35">
        <f t="shared" si="26"/>
        <v>11653369.0238606</v>
      </c>
      <c r="G213" s="35">
        <f t="shared" si="23"/>
        <v>73650.649999991059</v>
      </c>
      <c r="H213" s="55">
        <f t="shared" ref="H213:H276" si="27">F213*$B$2*C213</f>
        <v>54382.388778016131</v>
      </c>
      <c r="I213" s="35">
        <f t="shared" si="24"/>
        <v>19268.261221974928</v>
      </c>
      <c r="J213" s="35">
        <f t="shared" si="25"/>
        <v>195</v>
      </c>
      <c r="K213" s="36">
        <f t="shared" si="21"/>
        <v>73845.649999991059</v>
      </c>
      <c r="L213" s="1"/>
      <c r="M213" s="1"/>
    </row>
    <row r="214" spans="1:13">
      <c r="A214" s="25">
        <v>194</v>
      </c>
      <c r="B214" s="26">
        <v>46784</v>
      </c>
      <c r="C214" s="52">
        <f t="shared" si="22"/>
        <v>8.3333333333333329E-2</v>
      </c>
      <c r="D214" s="31">
        <f t="shared" ref="D214:D277" si="28">D213+D213*$B$6</f>
        <v>188.52646255951723</v>
      </c>
      <c r="E214" s="27">
        <f t="shared" ref="E214:E277" si="29">(1/($B$2*C214)-1/($B$2*C214*(1+$B$2*C214)^($B$5-A213)))</f>
        <v>157.96331414101624</v>
      </c>
      <c r="F214" s="35">
        <f t="shared" si="26"/>
        <v>11672187.781135386</v>
      </c>
      <c r="G214" s="35">
        <f t="shared" si="23"/>
        <v>73891.76306288084</v>
      </c>
      <c r="H214" s="55">
        <f t="shared" si="27"/>
        <v>54470.209645298462</v>
      </c>
      <c r="I214" s="35">
        <f t="shared" si="24"/>
        <v>19421.553417582378</v>
      </c>
      <c r="J214" s="35">
        <f t="shared" si="25"/>
        <v>195</v>
      </c>
      <c r="K214" s="36">
        <f t="shared" ref="K214:K277" si="30">G214+J214</f>
        <v>74086.76306288084</v>
      </c>
      <c r="L214" s="1"/>
      <c r="M214" s="1"/>
    </row>
    <row r="215" spans="1:13">
      <c r="A215" s="25">
        <v>195</v>
      </c>
      <c r="B215" s="26">
        <v>46813</v>
      </c>
      <c r="C215" s="52">
        <f t="shared" ref="C215:C278" si="31">30/360</f>
        <v>8.3333333333333329E-2</v>
      </c>
      <c r="D215" s="31">
        <f t="shared" si="28"/>
        <v>189.14364913999555</v>
      </c>
      <c r="E215" s="27">
        <f t="shared" si="29"/>
        <v>157.7004762736743</v>
      </c>
      <c r="F215" s="35">
        <f t="shared" si="26"/>
        <v>11690914.352090148</v>
      </c>
      <c r="G215" s="35">
        <f t="shared" ref="G215:G278" si="32">F215/E215</f>
        <v>74133.665467196624</v>
      </c>
      <c r="H215" s="55">
        <f t="shared" si="27"/>
        <v>54557.600309754023</v>
      </c>
      <c r="I215" s="35">
        <f t="shared" ref="I215:I278" si="33">G215-H215</f>
        <v>19576.065157442601</v>
      </c>
      <c r="J215" s="35">
        <f t="shared" ref="J215:J278" si="34">$B$7</f>
        <v>195</v>
      </c>
      <c r="K215" s="36">
        <f t="shared" si="30"/>
        <v>74328.665467196624</v>
      </c>
      <c r="L215" s="1"/>
      <c r="M215" s="1"/>
    </row>
    <row r="216" spans="1:13">
      <c r="A216" s="25">
        <v>196</v>
      </c>
      <c r="B216" s="26">
        <v>46844</v>
      </c>
      <c r="C216" s="52">
        <f t="shared" si="31"/>
        <v>8.3333333333333329E-2</v>
      </c>
      <c r="D216" s="31">
        <f t="shared" si="28"/>
        <v>189.76285622873542</v>
      </c>
      <c r="E216" s="27">
        <f t="shared" si="29"/>
        <v>157.43641182961812</v>
      </c>
      <c r="F216" s="35">
        <f t="shared" ref="F216:F279" si="35">(F215+H215-G215)*(D216/D215)</f>
        <v>11709547.211394139</v>
      </c>
      <c r="G216" s="35">
        <f t="shared" si="32"/>
        <v>74376.359797036799</v>
      </c>
      <c r="H216" s="55">
        <f t="shared" si="27"/>
        <v>54644.553653172639</v>
      </c>
      <c r="I216" s="35">
        <f t="shared" si="33"/>
        <v>19731.80614386416</v>
      </c>
      <c r="J216" s="35">
        <f t="shared" si="34"/>
        <v>195</v>
      </c>
      <c r="K216" s="36">
        <f t="shared" si="30"/>
        <v>74571.359797036799</v>
      </c>
      <c r="L216" s="1"/>
      <c r="M216" s="1"/>
    </row>
    <row r="217" spans="1:13">
      <c r="A217" s="25">
        <v>197</v>
      </c>
      <c r="B217" s="26">
        <v>46874</v>
      </c>
      <c r="C217" s="52">
        <f t="shared" si="31"/>
        <v>8.3333333333333329E-2</v>
      </c>
      <c r="D217" s="31">
        <f t="shared" si="28"/>
        <v>190.38409044035512</v>
      </c>
      <c r="E217" s="27">
        <f t="shared" si="29"/>
        <v>157.17111508482301</v>
      </c>
      <c r="F217" s="35">
        <f t="shared" si="35"/>
        <v>11728084.818989005</v>
      </c>
      <c r="G217" s="35">
        <f t="shared" si="32"/>
        <v>74619.848644959508</v>
      </c>
      <c r="H217" s="55">
        <f t="shared" si="27"/>
        <v>54731.062488615353</v>
      </c>
      <c r="I217" s="35">
        <f t="shared" si="33"/>
        <v>19888.786156344155</v>
      </c>
      <c r="J217" s="35">
        <f t="shared" si="34"/>
        <v>195</v>
      </c>
      <c r="K217" s="36">
        <f t="shared" si="30"/>
        <v>74814.848644959508</v>
      </c>
      <c r="L217" s="1"/>
      <c r="M217" s="1"/>
    </row>
    <row r="218" spans="1:13">
      <c r="A218" s="25">
        <v>198</v>
      </c>
      <c r="B218" s="26">
        <v>46905</v>
      </c>
      <c r="C218" s="52">
        <f t="shared" si="31"/>
        <v>8.3333333333333329E-2</v>
      </c>
      <c r="D218" s="31">
        <f t="shared" si="28"/>
        <v>191.00735841112748</v>
      </c>
      <c r="E218" s="27">
        <f t="shared" si="29"/>
        <v>156.90458028855218</v>
      </c>
      <c r="F218" s="35">
        <f t="shared" si="35"/>
        <v>11746525.61996313</v>
      </c>
      <c r="G218" s="35">
        <f t="shared" si="32"/>
        <v>74864.134612010181</v>
      </c>
      <c r="H218" s="55">
        <f t="shared" si="27"/>
        <v>54817.119559827937</v>
      </c>
      <c r="I218" s="35">
        <f t="shared" si="33"/>
        <v>20047.015052182243</v>
      </c>
      <c r="J218" s="35">
        <f t="shared" si="34"/>
        <v>195</v>
      </c>
      <c r="K218" s="36">
        <f t="shared" si="30"/>
        <v>75059.134612010181</v>
      </c>
      <c r="L218" s="1"/>
      <c r="M218" s="1"/>
    </row>
    <row r="219" spans="1:13">
      <c r="A219" s="25">
        <v>199</v>
      </c>
      <c r="B219" s="26">
        <v>46935</v>
      </c>
      <c r="C219" s="52">
        <f t="shared" si="31"/>
        <v>8.3333333333333329E-2</v>
      </c>
      <c r="D219" s="31">
        <f t="shared" si="28"/>
        <v>191.63266679905072</v>
      </c>
      <c r="E219" s="27">
        <f t="shared" si="29"/>
        <v>156.63680166323209</v>
      </c>
      <c r="F219" s="35">
        <f t="shared" si="35"/>
        <v>11764868.044424949</v>
      </c>
      <c r="G219" s="35">
        <f t="shared" si="32"/>
        <v>75109.22030774942</v>
      </c>
      <c r="H219" s="55">
        <f t="shared" si="27"/>
        <v>54902.717540649763</v>
      </c>
      <c r="I219" s="35">
        <f t="shared" si="33"/>
        <v>20206.502767099657</v>
      </c>
      <c r="J219" s="35">
        <f t="shared" si="34"/>
        <v>195</v>
      </c>
      <c r="K219" s="36">
        <f t="shared" si="30"/>
        <v>75304.22030774942</v>
      </c>
      <c r="L219" s="1"/>
      <c r="M219" s="1"/>
    </row>
    <row r="220" spans="1:13">
      <c r="A220" s="25">
        <v>200</v>
      </c>
      <c r="B220" s="26">
        <v>46966</v>
      </c>
      <c r="C220" s="52">
        <f t="shared" si="31"/>
        <v>8.3333333333333329E-2</v>
      </c>
      <c r="D220" s="31">
        <f t="shared" si="28"/>
        <v>192.26002228391965</v>
      </c>
      <c r="E220" s="27">
        <f t="shared" si="29"/>
        <v>156.36777340432718</v>
      </c>
      <c r="F220" s="35">
        <f t="shared" si="35"/>
        <v>11783110.507375237</v>
      </c>
      <c r="G220" s="35">
        <f t="shared" si="32"/>
        <v>75355.108350280832</v>
      </c>
      <c r="H220" s="55">
        <f t="shared" si="27"/>
        <v>54987.84903441777</v>
      </c>
      <c r="I220" s="35">
        <f t="shared" si="33"/>
        <v>20367.259315863063</v>
      </c>
      <c r="J220" s="35">
        <f t="shared" si="34"/>
        <v>195</v>
      </c>
      <c r="K220" s="36">
        <f t="shared" si="30"/>
        <v>75550.108350280832</v>
      </c>
      <c r="L220" s="1"/>
      <c r="M220" s="1"/>
    </row>
    <row r="221" spans="1:13">
      <c r="A221" s="25">
        <v>201</v>
      </c>
      <c r="B221" s="26">
        <v>46997</v>
      </c>
      <c r="C221" s="52">
        <f t="shared" si="31"/>
        <v>8.3333333333333329E-2</v>
      </c>
      <c r="D221" s="31">
        <f t="shared" si="28"/>
        <v>192.88943156739697</v>
      </c>
      <c r="E221" s="27">
        <f t="shared" si="29"/>
        <v>156.09748968021404</v>
      </c>
      <c r="F221" s="35">
        <f t="shared" si="35"/>
        <v>11801251.408578336</v>
      </c>
      <c r="G221" s="35">
        <f t="shared" si="32"/>
        <v>75601.801366279047</v>
      </c>
      <c r="H221" s="55">
        <f t="shared" si="27"/>
        <v>55072.506573365572</v>
      </c>
      <c r="I221" s="35">
        <f t="shared" si="33"/>
        <v>20529.294792913475</v>
      </c>
      <c r="J221" s="35">
        <f t="shared" si="34"/>
        <v>195</v>
      </c>
      <c r="K221" s="36">
        <f t="shared" si="30"/>
        <v>75796.801366279047</v>
      </c>
      <c r="L221" s="1"/>
      <c r="M221" s="1"/>
    </row>
    <row r="222" spans="1:13">
      <c r="A222" s="25">
        <v>202</v>
      </c>
      <c r="B222" s="26">
        <v>47027</v>
      </c>
      <c r="C222" s="52">
        <f t="shared" si="31"/>
        <v>8.3333333333333329E-2</v>
      </c>
      <c r="D222" s="31">
        <f t="shared" si="28"/>
        <v>193.52090137308488</v>
      </c>
      <c r="E222" s="27">
        <f t="shared" si="29"/>
        <v>155.82594463205504</v>
      </c>
      <c r="F222" s="35">
        <f t="shared" si="35"/>
        <v>11819289.132432353</v>
      </c>
      <c r="G222" s="35">
        <f t="shared" si="32"/>
        <v>75849.301991017739</v>
      </c>
      <c r="H222" s="55">
        <f t="shared" si="27"/>
        <v>55156.682618017643</v>
      </c>
      <c r="I222" s="35">
        <f t="shared" si="33"/>
        <v>20692.619373000096</v>
      </c>
      <c r="J222" s="35">
        <f t="shared" si="34"/>
        <v>195</v>
      </c>
      <c r="K222" s="36">
        <f t="shared" si="30"/>
        <v>76044.301991017739</v>
      </c>
      <c r="L222" s="1"/>
      <c r="M222" s="1"/>
    </row>
    <row r="223" spans="1:13">
      <c r="A223" s="25">
        <v>203</v>
      </c>
      <c r="B223" s="26">
        <v>47058</v>
      </c>
      <c r="C223" s="52">
        <f t="shared" si="31"/>
        <v>8.3333333333333329E-2</v>
      </c>
      <c r="D223" s="31">
        <f t="shared" si="28"/>
        <v>194.15443844659694</v>
      </c>
      <c r="E223" s="27">
        <f t="shared" si="29"/>
        <v>155.5531323736713</v>
      </c>
      <c r="F223" s="35">
        <f t="shared" si="35"/>
        <v>11837222.047838269</v>
      </c>
      <c r="G223" s="35">
        <f t="shared" si="32"/>
        <v>76097.612868397759</v>
      </c>
      <c r="H223" s="55">
        <f t="shared" si="27"/>
        <v>55240.369556578582</v>
      </c>
      <c r="I223" s="35">
        <f t="shared" si="33"/>
        <v>20857.243311819177</v>
      </c>
      <c r="J223" s="35">
        <f t="shared" si="34"/>
        <v>195</v>
      </c>
      <c r="K223" s="36">
        <f t="shared" si="30"/>
        <v>76292.612868397759</v>
      </c>
      <c r="L223" s="1"/>
      <c r="M223" s="1"/>
    </row>
    <row r="224" spans="1:13">
      <c r="A224" s="25">
        <v>204</v>
      </c>
      <c r="B224" s="26">
        <v>47088</v>
      </c>
      <c r="C224" s="52">
        <f t="shared" si="31"/>
        <v>8.3333333333333329E-2</v>
      </c>
      <c r="D224" s="31">
        <f t="shared" si="28"/>
        <v>194.79004955563005</v>
      </c>
      <c r="E224" s="27">
        <f t="shared" si="29"/>
        <v>155.2790469914151</v>
      </c>
      <c r="F224" s="35">
        <f t="shared" si="35"/>
        <v>11855048.508068001</v>
      </c>
      <c r="G224" s="35">
        <f t="shared" si="32"/>
        <v>76346.736650975392</v>
      </c>
      <c r="H224" s="55">
        <f t="shared" si="27"/>
        <v>55323.55970431734</v>
      </c>
      <c r="I224" s="35">
        <f t="shared" si="33"/>
        <v>21023.176946658052</v>
      </c>
      <c r="J224" s="35">
        <f t="shared" si="34"/>
        <v>195</v>
      </c>
      <c r="K224" s="36">
        <f t="shared" si="30"/>
        <v>76541.736650975392</v>
      </c>
      <c r="L224" s="1"/>
      <c r="M224" s="1"/>
    </row>
    <row r="225" spans="1:13">
      <c r="A225" s="25">
        <v>205</v>
      </c>
      <c r="B225" s="26">
        <v>47119</v>
      </c>
      <c r="C225" s="52">
        <f t="shared" si="31"/>
        <v>8.3333333333333329E-2</v>
      </c>
      <c r="D225" s="31">
        <f t="shared" si="28"/>
        <v>195.42774149003682</v>
      </c>
      <c r="E225" s="27">
        <f t="shared" si="29"/>
        <v>155.00368254404171</v>
      </c>
      <c r="F225" s="35">
        <f t="shared" si="35"/>
        <v>11872766.850631384</v>
      </c>
      <c r="G225" s="35">
        <f t="shared" si="32"/>
        <v>76596.675999990752</v>
      </c>
      <c r="H225" s="55">
        <f t="shared" si="27"/>
        <v>55406.24530294646</v>
      </c>
      <c r="I225" s="35">
        <f t="shared" si="33"/>
        <v>21190.430697044292</v>
      </c>
      <c r="J225" s="35">
        <f t="shared" si="34"/>
        <v>195</v>
      </c>
      <c r="K225" s="36">
        <f t="shared" si="30"/>
        <v>76791.675999990752</v>
      </c>
      <c r="L225" s="1"/>
      <c r="M225" s="1"/>
    </row>
    <row r="226" spans="1:13">
      <c r="A226" s="25">
        <v>206</v>
      </c>
      <c r="B226" s="26">
        <v>47150</v>
      </c>
      <c r="C226" s="52">
        <f t="shared" si="31"/>
        <v>8.3333333333333329E-2</v>
      </c>
      <c r="D226" s="31">
        <f t="shared" si="28"/>
        <v>196.06752106189805</v>
      </c>
      <c r="E226" s="27">
        <f t="shared" si="29"/>
        <v>154.72703306258057</v>
      </c>
      <c r="F226" s="35">
        <f t="shared" si="35"/>
        <v>11890375.397142049</v>
      </c>
      <c r="G226" s="35">
        <f t="shared" si="32"/>
        <v>76847.433585396109</v>
      </c>
      <c r="H226" s="55">
        <f t="shared" si="27"/>
        <v>55488.41851999623</v>
      </c>
      <c r="I226" s="35">
        <f t="shared" si="33"/>
        <v>21359.015065399879</v>
      </c>
      <c r="J226" s="35">
        <f t="shared" si="34"/>
        <v>195</v>
      </c>
      <c r="K226" s="36">
        <f t="shared" si="30"/>
        <v>77042.433585396109</v>
      </c>
      <c r="L226" s="1"/>
      <c r="M226" s="1"/>
    </row>
    <row r="227" spans="1:13">
      <c r="A227" s="25">
        <v>207</v>
      </c>
      <c r="B227" s="26">
        <v>47178</v>
      </c>
      <c r="C227" s="52">
        <f t="shared" si="31"/>
        <v>8.3333333333333329E-2</v>
      </c>
      <c r="D227" s="31">
        <f t="shared" si="28"/>
        <v>196.70939510559552</v>
      </c>
      <c r="E227" s="27">
        <f t="shared" si="29"/>
        <v>154.44909255020593</v>
      </c>
      <c r="F227" s="35">
        <f t="shared" si="35"/>
        <v>11907872.453182224</v>
      </c>
      <c r="G227" s="35">
        <f t="shared" si="32"/>
        <v>77099.012085884518</v>
      </c>
      <c r="H227" s="55">
        <f t="shared" si="27"/>
        <v>55570.071448183713</v>
      </c>
      <c r="I227" s="35">
        <f t="shared" si="33"/>
        <v>21528.940637700805</v>
      </c>
      <c r="J227" s="35">
        <f t="shared" si="34"/>
        <v>195</v>
      </c>
      <c r="K227" s="36">
        <f t="shared" si="30"/>
        <v>77294.012085884518</v>
      </c>
      <c r="L227" s="1"/>
      <c r="M227" s="1"/>
    </row>
    <row r="228" spans="1:13">
      <c r="A228" s="25">
        <v>208</v>
      </c>
      <c r="B228" s="26">
        <v>47209</v>
      </c>
      <c r="C228" s="52">
        <f t="shared" si="31"/>
        <v>8.3333333333333329E-2</v>
      </c>
      <c r="D228" s="31">
        <f t="shared" si="28"/>
        <v>197.35337047788499</v>
      </c>
      <c r="E228" s="27">
        <f t="shared" si="29"/>
        <v>154.16985498210693</v>
      </c>
      <c r="F228" s="35">
        <f t="shared" si="35"/>
        <v>11925256.308166424</v>
      </c>
      <c r="G228" s="35">
        <f t="shared" si="32"/>
        <v>77351.414188918308</v>
      </c>
      <c r="H228" s="55">
        <f t="shared" si="27"/>
        <v>55651.196104776645</v>
      </c>
      <c r="I228" s="35">
        <f t="shared" si="33"/>
        <v>21700.218084141663</v>
      </c>
      <c r="J228" s="35">
        <f t="shared" si="34"/>
        <v>195</v>
      </c>
      <c r="K228" s="36">
        <f t="shared" si="30"/>
        <v>77546.414188918308</v>
      </c>
      <c r="L228" s="1"/>
      <c r="M228" s="1"/>
    </row>
    <row r="229" spans="1:13">
      <c r="A229" s="25">
        <v>209</v>
      </c>
      <c r="B229" s="26">
        <v>47239</v>
      </c>
      <c r="C229" s="52">
        <f t="shared" si="31"/>
        <v>8.3333333333333329E-2</v>
      </c>
      <c r="D229" s="31">
        <f t="shared" si="28"/>
        <v>197.99945405796947</v>
      </c>
      <c r="E229" s="27">
        <f t="shared" si="29"/>
        <v>153.88931430535678</v>
      </c>
      <c r="F229" s="35">
        <f t="shared" si="35"/>
        <v>11942525.235204021</v>
      </c>
      <c r="G229" s="35">
        <f t="shared" si="32"/>
        <v>77604.642590757911</v>
      </c>
      <c r="H229" s="55">
        <f t="shared" si="27"/>
        <v>55731.784430952088</v>
      </c>
      <c r="I229" s="35">
        <f t="shared" si="33"/>
        <v>21872.858159805823</v>
      </c>
      <c r="J229" s="35">
        <f t="shared" si="34"/>
        <v>195</v>
      </c>
      <c r="K229" s="36">
        <f t="shared" si="30"/>
        <v>77799.642590757911</v>
      </c>
      <c r="L229" s="1"/>
      <c r="M229" s="1"/>
    </row>
    <row r="230" spans="1:13">
      <c r="A230" s="25">
        <v>210</v>
      </c>
      <c r="B230" s="26">
        <v>47270</v>
      </c>
      <c r="C230" s="52">
        <f t="shared" si="31"/>
        <v>8.3333333333333329E-2</v>
      </c>
      <c r="D230" s="31">
        <f t="shared" si="28"/>
        <v>198.64765274757272</v>
      </c>
      <c r="E230" s="27">
        <f t="shared" si="29"/>
        <v>153.60746443878176</v>
      </c>
      <c r="F230" s="35">
        <f t="shared" si="35"/>
        <v>11959677.49096071</v>
      </c>
      <c r="G230" s="35">
        <f t="shared" si="32"/>
        <v>77858.699996490614</v>
      </c>
      <c r="H230" s="55">
        <f t="shared" si="27"/>
        <v>55811.828291149985</v>
      </c>
      <c r="I230" s="35">
        <f t="shared" si="33"/>
        <v>22046.871705340629</v>
      </c>
      <c r="J230" s="35">
        <f t="shared" si="34"/>
        <v>195</v>
      </c>
      <c r="K230" s="36">
        <f t="shared" si="30"/>
        <v>78053.699996490614</v>
      </c>
      <c r="L230" s="1"/>
      <c r="M230" s="1"/>
    </row>
    <row r="231" spans="1:13">
      <c r="A231" s="25">
        <v>211</v>
      </c>
      <c r="B231" s="26">
        <v>47300</v>
      </c>
      <c r="C231" s="52">
        <f t="shared" si="31"/>
        <v>8.3333333333333329E-2</v>
      </c>
      <c r="D231" s="31">
        <f t="shared" si="28"/>
        <v>199.29797347101288</v>
      </c>
      <c r="E231" s="27">
        <f t="shared" si="29"/>
        <v>153.32429927282942</v>
      </c>
      <c r="F231" s="35">
        <f t="shared" si="35"/>
        <v>11976711.315518823</v>
      </c>
      <c r="G231" s="35">
        <f t="shared" si="32"/>
        <v>78113.58912005942</v>
      </c>
      <c r="H231" s="55">
        <f t="shared" si="27"/>
        <v>55891.319472421172</v>
      </c>
      <c r="I231" s="35">
        <f t="shared" si="33"/>
        <v>22222.269647638248</v>
      </c>
      <c r="J231" s="35">
        <f t="shared" si="34"/>
        <v>195</v>
      </c>
      <c r="K231" s="36">
        <f t="shared" si="30"/>
        <v>78308.58912005942</v>
      </c>
      <c r="L231" s="1"/>
      <c r="M231" s="1"/>
    </row>
    <row r="232" spans="1:13">
      <c r="A232" s="25">
        <v>212</v>
      </c>
      <c r="B232" s="26">
        <v>47331</v>
      </c>
      <c r="C232" s="52">
        <f t="shared" si="31"/>
        <v>8.3333333333333329E-2</v>
      </c>
      <c r="D232" s="31">
        <f t="shared" si="28"/>
        <v>199.95042317527657</v>
      </c>
      <c r="E232" s="27">
        <f t="shared" si="29"/>
        <v>153.03981266943595</v>
      </c>
      <c r="F232" s="35">
        <f t="shared" si="35"/>
        <v>11993624.932236513</v>
      </c>
      <c r="G232" s="35">
        <f t="shared" si="32"/>
        <v>78369.312684292105</v>
      </c>
      <c r="H232" s="55">
        <f t="shared" si="27"/>
        <v>55970.249683770395</v>
      </c>
      <c r="I232" s="35">
        <f t="shared" si="33"/>
        <v>22399.06300052171</v>
      </c>
      <c r="J232" s="35">
        <f t="shared" si="34"/>
        <v>195</v>
      </c>
      <c r="K232" s="36">
        <f t="shared" si="30"/>
        <v>78564.312684292105</v>
      </c>
      <c r="L232" s="1"/>
      <c r="M232" s="1"/>
    </row>
    <row r="233" spans="1:13">
      <c r="A233" s="25">
        <v>213</v>
      </c>
      <c r="B233" s="26">
        <v>47362</v>
      </c>
      <c r="C233" s="52">
        <f t="shared" si="31"/>
        <v>8.3333333333333329E-2</v>
      </c>
      <c r="D233" s="31">
        <f t="shared" si="28"/>
        <v>200.60500883009297</v>
      </c>
      <c r="E233" s="27">
        <f t="shared" si="29"/>
        <v>152.75399846189333</v>
      </c>
      <c r="F233" s="35">
        <f t="shared" si="35"/>
        <v>12010416.5476058</v>
      </c>
      <c r="G233" s="35">
        <f t="shared" si="32"/>
        <v>78625.873420930249</v>
      </c>
      <c r="H233" s="55">
        <f t="shared" si="27"/>
        <v>56048.610555493724</v>
      </c>
      <c r="I233" s="35">
        <f t="shared" si="33"/>
        <v>22577.262865436525</v>
      </c>
      <c r="J233" s="35">
        <f t="shared" si="34"/>
        <v>195</v>
      </c>
      <c r="K233" s="36">
        <f t="shared" si="30"/>
        <v>78820.873420930249</v>
      </c>
      <c r="L233" s="1"/>
      <c r="M233" s="1"/>
    </row>
    <row r="234" spans="1:13">
      <c r="A234" s="25">
        <v>214</v>
      </c>
      <c r="B234" s="26">
        <v>47392</v>
      </c>
      <c r="C234" s="52">
        <f t="shared" si="31"/>
        <v>8.3333333333333329E-2</v>
      </c>
      <c r="D234" s="31">
        <f t="shared" si="28"/>
        <v>201.26173742800842</v>
      </c>
      <c r="E234" s="27">
        <f t="shared" si="29"/>
        <v>152.46685045471548</v>
      </c>
      <c r="F234" s="35">
        <f t="shared" si="35"/>
        <v>12027084.351109426</v>
      </c>
      <c r="G234" s="35">
        <f t="shared" si="32"/>
        <v>78883.274070658503</v>
      </c>
      <c r="H234" s="55">
        <f t="shared" si="27"/>
        <v>56126.39363851065</v>
      </c>
      <c r="I234" s="35">
        <f t="shared" si="33"/>
        <v>22756.880432147853</v>
      </c>
      <c r="J234" s="35">
        <f t="shared" si="34"/>
        <v>195</v>
      </c>
      <c r="K234" s="36">
        <f t="shared" si="30"/>
        <v>79078.274070658503</v>
      </c>
      <c r="L234" s="1"/>
      <c r="M234" s="1"/>
    </row>
    <row r="235" spans="1:13">
      <c r="A235" s="25">
        <v>215</v>
      </c>
      <c r="B235" s="26">
        <v>47423</v>
      </c>
      <c r="C235" s="52">
        <f t="shared" si="31"/>
        <v>8.3333333333333329E-2</v>
      </c>
      <c r="D235" s="31">
        <f t="shared" si="28"/>
        <v>201.92061598446097</v>
      </c>
      <c r="E235" s="27">
        <f t="shared" si="29"/>
        <v>152.17836242350418</v>
      </c>
      <c r="F235" s="35">
        <f t="shared" si="35"/>
        <v>12043626.515076578</v>
      </c>
      <c r="G235" s="35">
        <f t="shared" si="32"/>
        <v>79141.517383133702</v>
      </c>
      <c r="H235" s="55">
        <f t="shared" si="27"/>
        <v>56203.590403690701</v>
      </c>
      <c r="I235" s="35">
        <f t="shared" si="33"/>
        <v>22937.926979443</v>
      </c>
      <c r="J235" s="35">
        <f t="shared" si="34"/>
        <v>195</v>
      </c>
      <c r="K235" s="36">
        <f t="shared" si="30"/>
        <v>79336.517383133702</v>
      </c>
      <c r="L235" s="1"/>
      <c r="M235" s="1"/>
    </row>
    <row r="236" spans="1:13">
      <c r="A236" s="25">
        <v>216</v>
      </c>
      <c r="B236" s="26">
        <v>47453</v>
      </c>
      <c r="C236" s="52">
        <f t="shared" si="31"/>
        <v>8.3333333333333329E-2</v>
      </c>
      <c r="D236" s="31">
        <f t="shared" si="28"/>
        <v>202.58165153785541</v>
      </c>
      <c r="E236" s="27">
        <f t="shared" si="29"/>
        <v>151.88852811481388</v>
      </c>
      <c r="F236" s="35">
        <f t="shared" si="35"/>
        <v>12060041.194537412</v>
      </c>
      <c r="G236" s="35">
        <f t="shared" si="32"/>
        <v>79400.606117014453</v>
      </c>
      <c r="H236" s="55">
        <f t="shared" si="27"/>
        <v>56280.192241174591</v>
      </c>
      <c r="I236" s="35">
        <f t="shared" si="33"/>
        <v>23120.413875839862</v>
      </c>
      <c r="J236" s="35">
        <f t="shared" si="34"/>
        <v>195</v>
      </c>
      <c r="K236" s="36">
        <f t="shared" si="30"/>
        <v>79595.606117014453</v>
      </c>
      <c r="L236" s="1"/>
      <c r="M236" s="1"/>
    </row>
    <row r="237" spans="1:13">
      <c r="A237" s="25">
        <v>217</v>
      </c>
      <c r="B237" s="26">
        <v>47484</v>
      </c>
      <c r="C237" s="52">
        <f t="shared" si="31"/>
        <v>8.3333333333333329E-2</v>
      </c>
      <c r="D237" s="31">
        <f t="shared" si="28"/>
        <v>203.24485114963844</v>
      </c>
      <c r="E237" s="27">
        <f t="shared" si="29"/>
        <v>151.59734124601633</v>
      </c>
      <c r="F237" s="35">
        <f t="shared" si="35"/>
        <v>12076326.527076403</v>
      </c>
      <c r="G237" s="35">
        <f t="shared" si="32"/>
        <v>79660.543039990444</v>
      </c>
      <c r="H237" s="55">
        <f t="shared" si="27"/>
        <v>56356.190459689882</v>
      </c>
      <c r="I237" s="35">
        <f t="shared" si="33"/>
        <v>23304.352580300561</v>
      </c>
      <c r="J237" s="35">
        <f t="shared" si="34"/>
        <v>195</v>
      </c>
      <c r="K237" s="36">
        <f t="shared" si="30"/>
        <v>79855.543039990444</v>
      </c>
      <c r="L237" s="1"/>
      <c r="M237" s="1"/>
    </row>
    <row r="238" spans="1:13">
      <c r="A238" s="25">
        <v>218</v>
      </c>
      <c r="B238" s="26">
        <v>47515</v>
      </c>
      <c r="C238" s="52">
        <f t="shared" si="31"/>
        <v>8.3333333333333329E-2</v>
      </c>
      <c r="D238" s="31">
        <f t="shared" si="28"/>
        <v>203.91022190437411</v>
      </c>
      <c r="E238" s="27">
        <f t="shared" si="29"/>
        <v>151.30479550516441</v>
      </c>
      <c r="F238" s="35">
        <f t="shared" si="35"/>
        <v>12092480.632684475</v>
      </c>
      <c r="G238" s="35">
        <f t="shared" si="32"/>
        <v>79921.330928812022</v>
      </c>
      <c r="H238" s="55">
        <f t="shared" si="27"/>
        <v>56431.57628586088</v>
      </c>
      <c r="I238" s="35">
        <f t="shared" si="33"/>
        <v>23489.754642951142</v>
      </c>
      <c r="J238" s="35">
        <f t="shared" si="34"/>
        <v>195</v>
      </c>
      <c r="K238" s="36">
        <f t="shared" si="30"/>
        <v>80116.330928812022</v>
      </c>
      <c r="L238" s="1"/>
      <c r="M238" s="1"/>
    </row>
    <row r="239" spans="1:13">
      <c r="A239" s="25">
        <v>219</v>
      </c>
      <c r="B239" s="26">
        <v>47543</v>
      </c>
      <c r="C239" s="52">
        <f t="shared" si="31"/>
        <v>8.3333333333333329E-2</v>
      </c>
      <c r="D239" s="31">
        <f t="shared" si="28"/>
        <v>204.57777090981946</v>
      </c>
      <c r="E239" s="27">
        <f t="shared" si="29"/>
        <v>151.01088455085517</v>
      </c>
      <c r="F239" s="35">
        <f t="shared" si="35"/>
        <v>12108501.613609964</v>
      </c>
      <c r="G239" s="35">
        <f t="shared" si="32"/>
        <v>80182.972569319973</v>
      </c>
      <c r="H239" s="55">
        <f t="shared" si="27"/>
        <v>56506.340863513164</v>
      </c>
      <c r="I239" s="35">
        <f t="shared" si="33"/>
        <v>23676.631705806809</v>
      </c>
      <c r="J239" s="35">
        <f t="shared" si="34"/>
        <v>195</v>
      </c>
      <c r="K239" s="36">
        <f t="shared" si="30"/>
        <v>80377.972569319973</v>
      </c>
      <c r="L239" s="1"/>
      <c r="M239" s="1"/>
    </row>
    <row r="240" spans="1:13">
      <c r="A240" s="25">
        <v>220</v>
      </c>
      <c r="B240" s="26">
        <v>47574</v>
      </c>
      <c r="C240" s="52">
        <f t="shared" si="31"/>
        <v>8.3333333333333329E-2</v>
      </c>
      <c r="D240" s="31">
        <f t="shared" si="28"/>
        <v>205.24750529700052</v>
      </c>
      <c r="E240" s="27">
        <f t="shared" si="29"/>
        <v>150.71560201209252</v>
      </c>
      <c r="F240" s="35">
        <f t="shared" si="35"/>
        <v>12124387.554208327</v>
      </c>
      <c r="G240" s="35">
        <f t="shared" si="32"/>
        <v>80445.470756475086</v>
      </c>
      <c r="H240" s="55">
        <f t="shared" si="27"/>
        <v>56580.475252972195</v>
      </c>
      <c r="I240" s="35">
        <f t="shared" si="33"/>
        <v>23864.995503502891</v>
      </c>
      <c r="J240" s="35">
        <f t="shared" si="34"/>
        <v>195</v>
      </c>
      <c r="K240" s="36">
        <f t="shared" si="30"/>
        <v>80640.470756475086</v>
      </c>
      <c r="L240" s="1"/>
      <c r="M240" s="1"/>
    </row>
    <row r="241" spans="1:13">
      <c r="A241" s="25">
        <v>221</v>
      </c>
      <c r="B241" s="26">
        <v>47604</v>
      </c>
      <c r="C241" s="52">
        <f t="shared" si="31"/>
        <v>8.3333333333333329E-2</v>
      </c>
      <c r="D241" s="31">
        <f t="shared" si="28"/>
        <v>205.9194322202884</v>
      </c>
      <c r="E241" s="27">
        <f t="shared" si="29"/>
        <v>150.41894148814896</v>
      </c>
      <c r="F241" s="35">
        <f t="shared" si="35"/>
        <v>12140136.520790653</v>
      </c>
      <c r="G241" s="35">
        <f t="shared" si="32"/>
        <v>80708.828294388295</v>
      </c>
      <c r="H241" s="55">
        <f t="shared" si="27"/>
        <v>56653.970430356378</v>
      </c>
      <c r="I241" s="35">
        <f t="shared" si="33"/>
        <v>24054.857864031917</v>
      </c>
      <c r="J241" s="35">
        <f t="shared" si="34"/>
        <v>195</v>
      </c>
      <c r="K241" s="36">
        <f t="shared" si="30"/>
        <v>80903.828294388295</v>
      </c>
      <c r="L241" s="1"/>
      <c r="M241" s="1"/>
    </row>
    <row r="242" spans="1:13">
      <c r="A242" s="25">
        <v>222</v>
      </c>
      <c r="B242" s="26">
        <v>47635</v>
      </c>
      <c r="C242" s="52">
        <f t="shared" si="31"/>
        <v>8.3333333333333329E-2</v>
      </c>
      <c r="D242" s="31">
        <f t="shared" si="28"/>
        <v>206.59355885747578</v>
      </c>
      <c r="E242" s="27">
        <f t="shared" si="29"/>
        <v>150.12089654842697</v>
      </c>
      <c r="F242" s="35">
        <f t="shared" si="35"/>
        <v>12155746.561470913</v>
      </c>
      <c r="G242" s="35">
        <f t="shared" si="32"/>
        <v>80973.047996350288</v>
      </c>
      <c r="H242" s="55">
        <f t="shared" si="27"/>
        <v>56726.817286864258</v>
      </c>
      <c r="I242" s="35">
        <f t="shared" si="33"/>
        <v>24246.23070948603</v>
      </c>
      <c r="J242" s="35">
        <f t="shared" si="34"/>
        <v>195</v>
      </c>
      <c r="K242" s="36">
        <f t="shared" si="30"/>
        <v>81168.047996350288</v>
      </c>
      <c r="L242" s="1"/>
      <c r="M242" s="1"/>
    </row>
    <row r="243" spans="1:13">
      <c r="A243" s="25">
        <v>223</v>
      </c>
      <c r="B243" s="26">
        <v>47665</v>
      </c>
      <c r="C243" s="52">
        <f t="shared" si="31"/>
        <v>8.3333333333333329E-2</v>
      </c>
      <c r="D243" s="31">
        <f t="shared" si="28"/>
        <v>207.26989240985355</v>
      </c>
      <c r="E243" s="27">
        <f t="shared" si="29"/>
        <v>149.82146073231962</v>
      </c>
      <c r="F243" s="35">
        <f t="shared" si="35"/>
        <v>12171215.706011999</v>
      </c>
      <c r="G243" s="35">
        <f t="shared" si="32"/>
        <v>81238.132684861834</v>
      </c>
      <c r="H243" s="55">
        <f t="shared" si="27"/>
        <v>56799.006628055999</v>
      </c>
      <c r="I243" s="35">
        <f t="shared" si="33"/>
        <v>24439.126056805835</v>
      </c>
      <c r="J243" s="35">
        <f t="shared" si="34"/>
        <v>195</v>
      </c>
      <c r="K243" s="36">
        <f t="shared" si="30"/>
        <v>81433.132684861834</v>
      </c>
      <c r="L243" s="1"/>
      <c r="M243" s="1"/>
    </row>
    <row r="244" spans="1:13">
      <c r="A244" s="25">
        <v>224</v>
      </c>
      <c r="B244" s="26">
        <v>47696</v>
      </c>
      <c r="C244" s="52">
        <f t="shared" si="31"/>
        <v>8.3333333333333329E-2</v>
      </c>
      <c r="D244" s="31">
        <f t="shared" si="28"/>
        <v>207.94844010228778</v>
      </c>
      <c r="E244" s="27">
        <f t="shared" si="29"/>
        <v>149.52062754907047</v>
      </c>
      <c r="F244" s="35">
        <f t="shared" si="35"/>
        <v>12186541.965670474</v>
      </c>
      <c r="G244" s="35">
        <f t="shared" si="32"/>
        <v>81504.085191663806</v>
      </c>
      <c r="H244" s="55">
        <f t="shared" si="27"/>
        <v>56870.529173128874</v>
      </c>
      <c r="I244" s="35">
        <f t="shared" si="33"/>
        <v>24633.556018534931</v>
      </c>
      <c r="J244" s="35">
        <f t="shared" si="34"/>
        <v>195</v>
      </c>
      <c r="K244" s="36">
        <f t="shared" si="30"/>
        <v>81699.085191663806</v>
      </c>
      <c r="L244" s="1"/>
      <c r="M244" s="1"/>
    </row>
    <row r="245" spans="1:13">
      <c r="A245" s="25">
        <v>225</v>
      </c>
      <c r="B245" s="26">
        <v>47727</v>
      </c>
      <c r="C245" s="52">
        <f t="shared" si="31"/>
        <v>8.3333333333333329E-2</v>
      </c>
      <c r="D245" s="31">
        <f t="shared" si="28"/>
        <v>208.62920918329684</v>
      </c>
      <c r="E245" s="27">
        <f t="shared" si="29"/>
        <v>149.21839047763279</v>
      </c>
      <c r="F245" s="35">
        <f t="shared" si="35"/>
        <v>12201723.333040075</v>
      </c>
      <c r="G245" s="35">
        <f t="shared" si="32"/>
        <v>81770.90835776749</v>
      </c>
      <c r="H245" s="55">
        <f t="shared" si="27"/>
        <v>56941.37555418702</v>
      </c>
      <c r="I245" s="35">
        <f t="shared" si="33"/>
        <v>24829.53280358047</v>
      </c>
      <c r="J245" s="35">
        <f t="shared" si="34"/>
        <v>195</v>
      </c>
      <c r="K245" s="36">
        <f t="shared" si="30"/>
        <v>81965.90835776749</v>
      </c>
      <c r="L245" s="1"/>
      <c r="M245" s="1"/>
    </row>
    <row r="246" spans="1:13">
      <c r="A246" s="25">
        <v>226</v>
      </c>
      <c r="B246" s="26">
        <v>47757</v>
      </c>
      <c r="C246" s="52">
        <f t="shared" si="31"/>
        <v>8.3333333333333329E-2</v>
      </c>
      <c r="D246" s="31">
        <f t="shared" si="28"/>
        <v>209.31220692512889</v>
      </c>
      <c r="E246" s="27">
        <f t="shared" si="29"/>
        <v>148.91474296652842</v>
      </c>
      <c r="F246" s="35">
        <f t="shared" si="35"/>
        <v>12216757.781893941</v>
      </c>
      <c r="G246" s="35">
        <f t="shared" si="32"/>
        <v>82038.605033484841</v>
      </c>
      <c r="H246" s="55">
        <f t="shared" si="27"/>
        <v>57011.536315505051</v>
      </c>
      <c r="I246" s="35">
        <f t="shared" si="33"/>
        <v>25027.06871797979</v>
      </c>
      <c r="J246" s="35">
        <f t="shared" si="34"/>
        <v>195</v>
      </c>
      <c r="K246" s="36">
        <f t="shared" si="30"/>
        <v>82233.605033484841</v>
      </c>
      <c r="L246" s="1"/>
      <c r="M246" s="1"/>
    </row>
    <row r="247" spans="1:13">
      <c r="A247" s="25">
        <v>227</v>
      </c>
      <c r="B247" s="26">
        <v>47788</v>
      </c>
      <c r="C247" s="52">
        <f t="shared" si="31"/>
        <v>8.3333333333333329E-2</v>
      </c>
      <c r="D247" s="31">
        <f t="shared" si="28"/>
        <v>209.99744062383954</v>
      </c>
      <c r="E247" s="27">
        <f t="shared" si="29"/>
        <v>148.60967843370557</v>
      </c>
      <c r="F247" s="35">
        <f t="shared" si="35"/>
        <v>12231643.26702554</v>
      </c>
      <c r="G247" s="35">
        <f t="shared" si="32"/>
        <v>82307.178078459052</v>
      </c>
      <c r="H247" s="55">
        <f t="shared" si="27"/>
        <v>57081.001912785847</v>
      </c>
      <c r="I247" s="35">
        <f t="shared" si="33"/>
        <v>25226.176165673205</v>
      </c>
      <c r="J247" s="35">
        <f t="shared" si="34"/>
        <v>195</v>
      </c>
      <c r="K247" s="36">
        <f t="shared" si="30"/>
        <v>82502.178078459052</v>
      </c>
      <c r="L247" s="1"/>
      <c r="M247" s="1"/>
    </row>
    <row r="248" spans="1:13">
      <c r="A248" s="25">
        <v>228</v>
      </c>
      <c r="B248" s="26">
        <v>47818</v>
      </c>
      <c r="C248" s="52">
        <f t="shared" si="31"/>
        <v>8.3333333333333329E-2</v>
      </c>
      <c r="D248" s="31">
        <f t="shared" si="28"/>
        <v>210.68491759936975</v>
      </c>
      <c r="E248" s="27">
        <f t="shared" si="29"/>
        <v>148.3031902663962</v>
      </c>
      <c r="F248" s="35">
        <f t="shared" si="35"/>
        <v>12246377.724088326</v>
      </c>
      <c r="G248" s="35">
        <f t="shared" si="32"/>
        <v>82576.630361695017</v>
      </c>
      <c r="H248" s="55">
        <f t="shared" si="27"/>
        <v>57149.762712412194</v>
      </c>
      <c r="I248" s="35">
        <f t="shared" si="33"/>
        <v>25426.867649282824</v>
      </c>
      <c r="J248" s="35">
        <f t="shared" si="34"/>
        <v>195</v>
      </c>
      <c r="K248" s="36">
        <f t="shared" si="30"/>
        <v>82771.630361695017</v>
      </c>
      <c r="L248" s="1"/>
      <c r="M248" s="1"/>
    </row>
    <row r="249" spans="1:13">
      <c r="A249" s="25">
        <v>229</v>
      </c>
      <c r="B249" s="26">
        <v>47849</v>
      </c>
      <c r="C249" s="52">
        <f t="shared" si="31"/>
        <v>8.3333333333333329E-2</v>
      </c>
      <c r="D249" s="31">
        <f t="shared" si="28"/>
        <v>211.37464519562411</v>
      </c>
      <c r="E249" s="27">
        <f t="shared" si="29"/>
        <v>147.99527182097273</v>
      </c>
      <c r="F249" s="35">
        <f t="shared" si="35"/>
        <v>12260959.069434065</v>
      </c>
      <c r="G249" s="35">
        <f t="shared" si="32"/>
        <v>82846.964761590032</v>
      </c>
      <c r="H249" s="55">
        <f t="shared" si="27"/>
        <v>57217.808990692298</v>
      </c>
      <c r="I249" s="35">
        <f t="shared" si="33"/>
        <v>25629.155770897734</v>
      </c>
      <c r="J249" s="35">
        <f t="shared" si="34"/>
        <v>195</v>
      </c>
      <c r="K249" s="36">
        <f t="shared" si="30"/>
        <v>83041.964761590032</v>
      </c>
      <c r="L249" s="1"/>
      <c r="M249" s="1"/>
    </row>
    <row r="250" spans="1:13">
      <c r="A250" s="25">
        <v>230</v>
      </c>
      <c r="B250" s="26">
        <v>47880</v>
      </c>
      <c r="C250" s="52">
        <f t="shared" si="31"/>
        <v>8.3333333333333329E-2</v>
      </c>
      <c r="D250" s="31">
        <f t="shared" si="28"/>
        <v>212.06663078054922</v>
      </c>
      <c r="E250" s="27">
        <f t="shared" si="29"/>
        <v>147.68591642280393</v>
      </c>
      <c r="F250" s="35">
        <f t="shared" si="35"/>
        <v>12275385.199949855</v>
      </c>
      <c r="G250" s="35">
        <f t="shared" si="32"/>
        <v>83118.184165964485</v>
      </c>
      <c r="H250" s="55">
        <f t="shared" si="27"/>
        <v>57285.130933099317</v>
      </c>
      <c r="I250" s="35">
        <f t="shared" si="33"/>
        <v>25833.053232865168</v>
      </c>
      <c r="J250" s="35">
        <f t="shared" si="34"/>
        <v>195</v>
      </c>
      <c r="K250" s="36">
        <f t="shared" si="30"/>
        <v>83313.184165964485</v>
      </c>
      <c r="L250" s="1"/>
      <c r="M250" s="1"/>
    </row>
    <row r="251" spans="1:13">
      <c r="A251" s="25">
        <v>231</v>
      </c>
      <c r="B251" s="26">
        <v>47908</v>
      </c>
      <c r="C251" s="52">
        <f t="shared" si="31"/>
        <v>8.3333333333333329E-2</v>
      </c>
      <c r="D251" s="31">
        <f t="shared" si="28"/>
        <v>212.76088174621239</v>
      </c>
      <c r="E251" s="27">
        <f t="shared" si="29"/>
        <v>147.37511736611035</v>
      </c>
      <c r="F251" s="35">
        <f t="shared" si="35"/>
        <v>12289653.992893817</v>
      </c>
      <c r="G251" s="35">
        <f t="shared" si="32"/>
        <v>83390.291472092737</v>
      </c>
      <c r="H251" s="55">
        <f t="shared" si="27"/>
        <v>57351.718633504475</v>
      </c>
      <c r="I251" s="35">
        <f t="shared" si="33"/>
        <v>26038.572838588261</v>
      </c>
      <c r="J251" s="35">
        <f t="shared" si="34"/>
        <v>195</v>
      </c>
      <c r="K251" s="36">
        <f t="shared" si="30"/>
        <v>83585.291472092737</v>
      </c>
      <c r="L251" s="1"/>
      <c r="M251" s="1"/>
    </row>
    <row r="252" spans="1:13">
      <c r="A252" s="25">
        <v>232</v>
      </c>
      <c r="B252" s="26">
        <v>47939</v>
      </c>
      <c r="C252" s="52">
        <f t="shared" si="31"/>
        <v>8.3333333333333329E-2</v>
      </c>
      <c r="D252" s="31">
        <f t="shared" si="28"/>
        <v>213.4574055088807</v>
      </c>
      <c r="E252" s="27">
        <f t="shared" si="29"/>
        <v>147.06286791381888</v>
      </c>
      <c r="F252" s="35">
        <f t="shared" si="35"/>
        <v>12303763.305729453</v>
      </c>
      <c r="G252" s="35">
        <f t="shared" si="32"/>
        <v>83663.289586734085</v>
      </c>
      <c r="H252" s="55">
        <f t="shared" si="27"/>
        <v>57417.562093404107</v>
      </c>
      <c r="I252" s="35">
        <f t="shared" si="33"/>
        <v>26245.727493329978</v>
      </c>
      <c r="J252" s="35">
        <f t="shared" si="34"/>
        <v>195</v>
      </c>
      <c r="K252" s="36">
        <f t="shared" si="30"/>
        <v>83858.289586734085</v>
      </c>
      <c r="L252" s="1"/>
      <c r="M252" s="1"/>
    </row>
    <row r="253" spans="1:13">
      <c r="A253" s="25">
        <v>233</v>
      </c>
      <c r="B253" s="26">
        <v>47969</v>
      </c>
      <c r="C253" s="52">
        <f t="shared" si="31"/>
        <v>8.3333333333333329E-2</v>
      </c>
      <c r="D253" s="31">
        <f t="shared" si="28"/>
        <v>214.15620950910008</v>
      </c>
      <c r="E253" s="27">
        <f t="shared" si="29"/>
        <v>146.74916129741666</v>
      </c>
      <c r="F253" s="35">
        <f t="shared" si="35"/>
        <v>12317710.97595864</v>
      </c>
      <c r="G253" s="35">
        <f t="shared" si="32"/>
        <v>83937.181426163821</v>
      </c>
      <c r="H253" s="55">
        <f t="shared" si="27"/>
        <v>57482.651221140317</v>
      </c>
      <c r="I253" s="35">
        <f t="shared" si="33"/>
        <v>26454.530205023504</v>
      </c>
      <c r="J253" s="35">
        <f t="shared" si="34"/>
        <v>195</v>
      </c>
      <c r="K253" s="36">
        <f t="shared" si="30"/>
        <v>84132.181426163821</v>
      </c>
      <c r="L253" s="1"/>
      <c r="M253" s="1"/>
    </row>
    <row r="254" spans="1:13">
      <c r="A254" s="25">
        <v>234</v>
      </c>
      <c r="B254" s="26">
        <v>48000</v>
      </c>
      <c r="C254" s="52">
        <f t="shared" si="31"/>
        <v>8.3333333333333329E-2</v>
      </c>
      <c r="D254" s="31">
        <f t="shared" si="28"/>
        <v>214.85730121177494</v>
      </c>
      <c r="E254" s="27">
        <f t="shared" si="29"/>
        <v>146.43399071680466</v>
      </c>
      <c r="F254" s="35">
        <f t="shared" si="35"/>
        <v>12331494.820953289</v>
      </c>
      <c r="G254" s="35">
        <f t="shared" si="32"/>
        <v>84211.969916204267</v>
      </c>
      <c r="H254" s="55">
        <f t="shared" si="27"/>
        <v>57546.975831115342</v>
      </c>
      <c r="I254" s="35">
        <f t="shared" si="33"/>
        <v>26664.994085088925</v>
      </c>
      <c r="J254" s="35">
        <f t="shared" si="34"/>
        <v>195</v>
      </c>
      <c r="K254" s="36">
        <f t="shared" si="30"/>
        <v>84406.969916204267</v>
      </c>
      <c r="L254" s="1"/>
      <c r="M254" s="1"/>
    </row>
    <row r="255" spans="1:13">
      <c r="A255" s="25">
        <v>235</v>
      </c>
      <c r="B255" s="26">
        <v>48030</v>
      </c>
      <c r="C255" s="52">
        <f t="shared" si="31"/>
        <v>8.3333333333333329E-2</v>
      </c>
      <c r="D255" s="31">
        <f t="shared" si="28"/>
        <v>215.56068810624782</v>
      </c>
      <c r="E255" s="27">
        <f t="shared" si="29"/>
        <v>146.11734934014973</v>
      </c>
      <c r="F255" s="35">
        <f t="shared" si="35"/>
        <v>12345112.637785606</v>
      </c>
      <c r="G255" s="35">
        <f t="shared" si="32"/>
        <v>84487.657992256296</v>
      </c>
      <c r="H255" s="55">
        <f t="shared" si="27"/>
        <v>57610.525642999492</v>
      </c>
      <c r="I255" s="35">
        <f t="shared" si="33"/>
        <v>26877.132349256804</v>
      </c>
      <c r="J255" s="35">
        <f t="shared" si="34"/>
        <v>195</v>
      </c>
      <c r="K255" s="36">
        <f t="shared" si="30"/>
        <v>84682.657992256296</v>
      </c>
      <c r="L255" s="1"/>
      <c r="M255" s="1"/>
    </row>
    <row r="256" spans="1:13">
      <c r="A256" s="25">
        <v>236</v>
      </c>
      <c r="B256" s="26">
        <v>48061</v>
      </c>
      <c r="C256" s="52">
        <f t="shared" si="31"/>
        <v>8.3333333333333329E-2</v>
      </c>
      <c r="D256" s="31">
        <f t="shared" si="28"/>
        <v>216.26637770637942</v>
      </c>
      <c r="E256" s="27">
        <f t="shared" si="29"/>
        <v>145.79923030373709</v>
      </c>
      <c r="F256" s="35">
        <f t="shared" si="35"/>
        <v>12358562.203056991</v>
      </c>
      <c r="G256" s="35">
        <f t="shared" si="32"/>
        <v>84764.248599330356</v>
      </c>
      <c r="H256" s="55">
        <f t="shared" si="27"/>
        <v>57673.290280932626</v>
      </c>
      <c r="I256" s="35">
        <f t="shared" si="33"/>
        <v>27090.95831839773</v>
      </c>
      <c r="J256" s="35">
        <f t="shared" si="34"/>
        <v>195</v>
      </c>
      <c r="K256" s="36">
        <f t="shared" si="30"/>
        <v>84959.248599330356</v>
      </c>
      <c r="L256" s="1"/>
      <c r="M256" s="1"/>
    </row>
    <row r="257" spans="1:13">
      <c r="A257" s="25">
        <v>237</v>
      </c>
      <c r="B257" s="26">
        <v>48092</v>
      </c>
      <c r="C257" s="52">
        <f t="shared" si="31"/>
        <v>8.3333333333333329E-2</v>
      </c>
      <c r="D257" s="31">
        <f t="shared" si="28"/>
        <v>216.97437755062884</v>
      </c>
      <c r="E257" s="27">
        <f t="shared" si="29"/>
        <v>145.4796267118212</v>
      </c>
      <c r="F257" s="35">
        <f t="shared" si="35"/>
        <v>12371841.272725536</v>
      </c>
      <c r="G257" s="35">
        <f t="shared" si="32"/>
        <v>85041.74469207818</v>
      </c>
      <c r="H257" s="55">
        <f t="shared" si="27"/>
        <v>57735.259272719166</v>
      </c>
      <c r="I257" s="35">
        <f t="shared" si="33"/>
        <v>27306.485419359014</v>
      </c>
      <c r="J257" s="35">
        <f t="shared" si="34"/>
        <v>195</v>
      </c>
      <c r="K257" s="36">
        <f t="shared" si="30"/>
        <v>85236.74469207818</v>
      </c>
      <c r="L257" s="1"/>
      <c r="M257" s="1"/>
    </row>
    <row r="258" spans="1:13">
      <c r="A258" s="25">
        <v>238</v>
      </c>
      <c r="B258" s="26">
        <v>48122</v>
      </c>
      <c r="C258" s="52">
        <f t="shared" si="31"/>
        <v>8.3333333333333329E-2</v>
      </c>
      <c r="D258" s="31">
        <f t="shared" si="28"/>
        <v>217.68469520213418</v>
      </c>
      <c r="E258" s="27">
        <f t="shared" si="29"/>
        <v>145.15853163647637</v>
      </c>
      <c r="F258" s="35">
        <f t="shared" si="35"/>
        <v>12384947.58193212</v>
      </c>
      <c r="G258" s="35">
        <f t="shared" si="32"/>
        <v>85320.149234824246</v>
      </c>
      <c r="H258" s="55">
        <f t="shared" si="27"/>
        <v>57796.422049016561</v>
      </c>
      <c r="I258" s="35">
        <f t="shared" si="33"/>
        <v>27523.727185807686</v>
      </c>
      <c r="J258" s="35">
        <f t="shared" si="34"/>
        <v>195</v>
      </c>
      <c r="K258" s="36">
        <f t="shared" si="30"/>
        <v>85515.149234824246</v>
      </c>
      <c r="L258" s="1"/>
      <c r="M258" s="1"/>
    </row>
    <row r="259" spans="1:13">
      <c r="A259" s="25">
        <v>239</v>
      </c>
      <c r="B259" s="26">
        <v>48153</v>
      </c>
      <c r="C259" s="52">
        <f t="shared" si="31"/>
        <v>8.3333333333333329E-2</v>
      </c>
      <c r="D259" s="31">
        <f t="shared" si="28"/>
        <v>218.39733824879326</v>
      </c>
      <c r="E259" s="27">
        <f t="shared" si="29"/>
        <v>144.83593811744657</v>
      </c>
      <c r="F259" s="35">
        <f t="shared" si="35"/>
        <v>12397878.844825089</v>
      </c>
      <c r="G259" s="35">
        <f t="shared" si="32"/>
        <v>85599.465201597443</v>
      </c>
      <c r="H259" s="55">
        <f t="shared" si="27"/>
        <v>57856.767942517079</v>
      </c>
      <c r="I259" s="35">
        <f t="shared" si="33"/>
        <v>27742.697259080363</v>
      </c>
      <c r="J259" s="35">
        <f t="shared" si="34"/>
        <v>195</v>
      </c>
      <c r="K259" s="36">
        <f t="shared" si="30"/>
        <v>85794.465201597443</v>
      </c>
      <c r="L259" s="1"/>
      <c r="M259" s="1"/>
    </row>
    <row r="260" spans="1:13">
      <c r="A260" s="25">
        <v>240</v>
      </c>
      <c r="B260" s="26">
        <v>48183</v>
      </c>
      <c r="C260" s="52">
        <f t="shared" si="31"/>
        <v>8.3333333333333329E-2</v>
      </c>
      <c r="D260" s="31">
        <f t="shared" si="28"/>
        <v>219.11231430334468</v>
      </c>
      <c r="E260" s="27">
        <f t="shared" si="29"/>
        <v>144.51183916199469</v>
      </c>
      <c r="F260" s="35">
        <f t="shared" si="35"/>
        <v>12410632.754383514</v>
      </c>
      <c r="G260" s="35">
        <f t="shared" si="32"/>
        <v>85879.695576162863</v>
      </c>
      <c r="H260" s="55">
        <f t="shared" si="27"/>
        <v>57916.286187123056</v>
      </c>
      <c r="I260" s="35">
        <f t="shared" si="33"/>
        <v>27963.409389039807</v>
      </c>
      <c r="J260" s="35">
        <f t="shared" si="34"/>
        <v>195</v>
      </c>
      <c r="K260" s="36">
        <f t="shared" si="30"/>
        <v>86074.695576162863</v>
      </c>
      <c r="L260" s="1"/>
      <c r="M260" s="1"/>
    </row>
    <row r="261" spans="1:13">
      <c r="A261" s="25">
        <v>241</v>
      </c>
      <c r="B261" s="26">
        <v>48214</v>
      </c>
      <c r="C261" s="52">
        <f t="shared" si="31"/>
        <v>8.3333333333333329E-2</v>
      </c>
      <c r="D261" s="31">
        <f t="shared" si="28"/>
        <v>219.82963100344921</v>
      </c>
      <c r="E261" s="27">
        <f t="shared" si="29"/>
        <v>144.18622774475068</v>
      </c>
      <c r="F261" s="35">
        <f t="shared" si="35"/>
        <v>12423206.982238997</v>
      </c>
      <c r="G261" s="35">
        <f t="shared" si="32"/>
        <v>86160.843352053664</v>
      </c>
      <c r="H261" s="55">
        <f t="shared" si="27"/>
        <v>57974.965917115318</v>
      </c>
      <c r="I261" s="35">
        <f t="shared" si="33"/>
        <v>28185.877434938346</v>
      </c>
      <c r="J261" s="35">
        <f t="shared" si="34"/>
        <v>195</v>
      </c>
      <c r="K261" s="36">
        <f t="shared" si="30"/>
        <v>86355.843352053664</v>
      </c>
      <c r="L261" s="1"/>
      <c r="M261" s="1"/>
    </row>
    <row r="262" spans="1:13">
      <c r="A262" s="25">
        <v>242</v>
      </c>
      <c r="B262" s="26">
        <v>48245</v>
      </c>
      <c r="C262" s="52">
        <f t="shared" si="31"/>
        <v>8.3333333333333329E-2</v>
      </c>
      <c r="D262" s="31">
        <f t="shared" si="28"/>
        <v>220.5492960117713</v>
      </c>
      <c r="E262" s="27">
        <f t="shared" si="29"/>
        <v>143.8590968075595</v>
      </c>
      <c r="F262" s="35">
        <f t="shared" si="35"/>
        <v>12435599.178496052</v>
      </c>
      <c r="G262" s="35">
        <f t="shared" si="32"/>
        <v>86442.911532603102</v>
      </c>
      <c r="H262" s="55">
        <f t="shared" si="27"/>
        <v>58032.796166314904</v>
      </c>
      <c r="I262" s="35">
        <f t="shared" si="33"/>
        <v>28410.115366288199</v>
      </c>
      <c r="J262" s="35">
        <f t="shared" si="34"/>
        <v>195</v>
      </c>
      <c r="K262" s="36">
        <f t="shared" si="30"/>
        <v>86637.911532603102</v>
      </c>
      <c r="L262" s="1"/>
      <c r="M262" s="1"/>
    </row>
    <row r="263" spans="1:13">
      <c r="A263" s="25">
        <v>243</v>
      </c>
      <c r="B263" s="26">
        <v>48274</v>
      </c>
      <c r="C263" s="52">
        <f t="shared" si="31"/>
        <v>8.3333333333333329E-2</v>
      </c>
      <c r="D263" s="31">
        <f t="shared" si="28"/>
        <v>221.271317016061</v>
      </c>
      <c r="E263" s="27">
        <f t="shared" si="29"/>
        <v>143.53043925932812</v>
      </c>
      <c r="F263" s="35">
        <f t="shared" si="35"/>
        <v>12447806.971550995</v>
      </c>
      <c r="G263" s="35">
        <f t="shared" si="32"/>
        <v>86725.903130976483</v>
      </c>
      <c r="H263" s="55">
        <f t="shared" si="27"/>
        <v>58089.765867237977</v>
      </c>
      <c r="I263" s="35">
        <f t="shared" si="33"/>
        <v>28636.137263738507</v>
      </c>
      <c r="J263" s="35">
        <f t="shared" si="34"/>
        <v>195</v>
      </c>
      <c r="K263" s="36">
        <f t="shared" si="30"/>
        <v>86920.903130976483</v>
      </c>
      <c r="L263" s="1"/>
      <c r="M263" s="1"/>
    </row>
    <row r="264" spans="1:13">
      <c r="A264" s="25">
        <v>244</v>
      </c>
      <c r="B264" s="26">
        <v>48305</v>
      </c>
      <c r="C264" s="52">
        <f t="shared" si="31"/>
        <v>8.3333333333333329E-2</v>
      </c>
      <c r="D264" s="31">
        <f t="shared" si="28"/>
        <v>221.99570172923603</v>
      </c>
      <c r="E264" s="27">
        <f t="shared" si="29"/>
        <v>143.20024797587166</v>
      </c>
      <c r="F264" s="35">
        <f t="shared" si="35"/>
        <v>12459827.967909388</v>
      </c>
      <c r="G264" s="35">
        <f t="shared" si="32"/>
        <v>87009.82117020349</v>
      </c>
      <c r="H264" s="55">
        <f t="shared" si="27"/>
        <v>58145.863850243812</v>
      </c>
      <c r="I264" s="35">
        <f t="shared" si="33"/>
        <v>28863.957319959678</v>
      </c>
      <c r="J264" s="35">
        <f t="shared" si="34"/>
        <v>195</v>
      </c>
      <c r="K264" s="36">
        <f t="shared" si="30"/>
        <v>87204.82117020349</v>
      </c>
      <c r="L264" s="1"/>
      <c r="M264" s="1"/>
    </row>
    <row r="265" spans="1:13">
      <c r="A265" s="25">
        <v>245</v>
      </c>
      <c r="B265" s="26">
        <v>48335</v>
      </c>
      <c r="C265" s="52">
        <f t="shared" si="31"/>
        <v>8.3333333333333329E-2</v>
      </c>
      <c r="D265" s="31">
        <f t="shared" si="28"/>
        <v>222.72245788946421</v>
      </c>
      <c r="E265" s="27">
        <f t="shared" si="29"/>
        <v>142.86851579975905</v>
      </c>
      <c r="F265" s="35">
        <f t="shared" si="35"/>
        <v>12471659.752001978</v>
      </c>
      <c r="G265" s="35">
        <f t="shared" si="32"/>
        <v>87294.668683210417</v>
      </c>
      <c r="H265" s="55">
        <f t="shared" si="27"/>
        <v>58201.078842675903</v>
      </c>
      <c r="I265" s="35">
        <f t="shared" si="33"/>
        <v>29093.589840534514</v>
      </c>
      <c r="J265" s="35">
        <f t="shared" si="34"/>
        <v>195</v>
      </c>
      <c r="K265" s="36">
        <f t="shared" si="30"/>
        <v>87489.668683210417</v>
      </c>
      <c r="L265" s="1"/>
      <c r="M265" s="1"/>
    </row>
    <row r="266" spans="1:13">
      <c r="A266" s="25">
        <v>246</v>
      </c>
      <c r="B266" s="26">
        <v>48366</v>
      </c>
      <c r="C266" s="52">
        <f t="shared" si="31"/>
        <v>8.3333333333333329E-2</v>
      </c>
      <c r="D266" s="31">
        <f t="shared" si="28"/>
        <v>223.45159326024606</v>
      </c>
      <c r="E266" s="27">
        <f t="shared" si="29"/>
        <v>142.53523554015794</v>
      </c>
      <c r="F266" s="35">
        <f t="shared" si="35"/>
        <v>12483299.885999154</v>
      </c>
      <c r="G266" s="35">
        <f t="shared" si="32"/>
        <v>87580.448712852507</v>
      </c>
      <c r="H266" s="55">
        <f t="shared" si="27"/>
        <v>58255.399467996045</v>
      </c>
      <c r="I266" s="35">
        <f t="shared" si="33"/>
        <v>29325.049244856462</v>
      </c>
      <c r="J266" s="35">
        <f t="shared" si="34"/>
        <v>195</v>
      </c>
      <c r="K266" s="36">
        <f t="shared" si="30"/>
        <v>87775.448712852507</v>
      </c>
      <c r="L266" s="1"/>
      <c r="M266" s="1"/>
    </row>
    <row r="267" spans="1:13">
      <c r="A267" s="25">
        <v>247</v>
      </c>
      <c r="B267" s="26">
        <v>48396</v>
      </c>
      <c r="C267" s="52">
        <f t="shared" si="31"/>
        <v>8.3333333333333329E-2</v>
      </c>
      <c r="D267" s="31">
        <f t="shared" si="28"/>
        <v>224.18311563049787</v>
      </c>
      <c r="E267" s="27">
        <f t="shared" si="29"/>
        <v>142.2003999726787</v>
      </c>
      <c r="F267" s="35">
        <f t="shared" si="35"/>
        <v>12494745.909623886</v>
      </c>
      <c r="G267" s="35">
        <f t="shared" si="32"/>
        <v>87867.164311946603</v>
      </c>
      <c r="H267" s="55">
        <f t="shared" si="27"/>
        <v>58308.81424491146</v>
      </c>
      <c r="I267" s="35">
        <f t="shared" si="33"/>
        <v>29558.350067035142</v>
      </c>
      <c r="J267" s="35">
        <f t="shared" si="34"/>
        <v>195</v>
      </c>
      <c r="K267" s="36">
        <f t="shared" si="30"/>
        <v>88062.164311946603</v>
      </c>
      <c r="L267" s="1"/>
      <c r="M267" s="1"/>
    </row>
    <row r="268" spans="1:13">
      <c r="A268" s="25">
        <v>248</v>
      </c>
      <c r="B268" s="26">
        <v>48427</v>
      </c>
      <c r="C268" s="52">
        <f t="shared" si="31"/>
        <v>8.3333333333333329E-2</v>
      </c>
      <c r="D268" s="31">
        <f t="shared" si="28"/>
        <v>224.91703281463472</v>
      </c>
      <c r="E268" s="27">
        <f t="shared" si="29"/>
        <v>141.86400183921785</v>
      </c>
      <c r="F268" s="35">
        <f t="shared" si="35"/>
        <v>12505995.339963142</v>
      </c>
      <c r="G268" s="35">
        <f t="shared" si="32"/>
        <v>88154.818543303627</v>
      </c>
      <c r="H268" s="55">
        <f t="shared" si="27"/>
        <v>58361.311586494659</v>
      </c>
      <c r="I268" s="35">
        <f t="shared" si="33"/>
        <v>29793.506956808968</v>
      </c>
      <c r="J268" s="35">
        <f t="shared" si="34"/>
        <v>195</v>
      </c>
      <c r="K268" s="36">
        <f t="shared" si="30"/>
        <v>88349.818543303627</v>
      </c>
      <c r="L268" s="1"/>
      <c r="M268" s="1"/>
    </row>
    <row r="269" spans="1:13">
      <c r="A269" s="25">
        <v>249</v>
      </c>
      <c r="B269" s="26">
        <v>48458</v>
      </c>
      <c r="C269" s="52">
        <f t="shared" si="31"/>
        <v>8.3333333333333329E-2</v>
      </c>
      <c r="D269" s="31">
        <f t="shared" si="28"/>
        <v>225.65335265265412</v>
      </c>
      <c r="E269" s="27">
        <f t="shared" si="29"/>
        <v>141.52603384780087</v>
      </c>
      <c r="F269" s="35">
        <f t="shared" si="35"/>
        <v>12517045.671277789</v>
      </c>
      <c r="G269" s="35">
        <f t="shared" si="32"/>
        <v>88443.41447976137</v>
      </c>
      <c r="H269" s="55">
        <f t="shared" si="27"/>
        <v>58412.879799296352</v>
      </c>
      <c r="I269" s="35">
        <f t="shared" si="33"/>
        <v>30030.534680465018</v>
      </c>
      <c r="J269" s="35">
        <f t="shared" si="34"/>
        <v>195</v>
      </c>
      <c r="K269" s="36">
        <f t="shared" si="30"/>
        <v>88638.41447976137</v>
      </c>
      <c r="L269" s="1"/>
      <c r="M269" s="1"/>
    </row>
    <row r="270" spans="1:13">
      <c r="A270" s="25">
        <v>250</v>
      </c>
      <c r="B270" s="26">
        <v>48488</v>
      </c>
      <c r="C270" s="52">
        <f t="shared" si="31"/>
        <v>8.3333333333333329E-2</v>
      </c>
      <c r="D270" s="31">
        <f t="shared" si="28"/>
        <v>226.39208301021966</v>
      </c>
      <c r="E270" s="27">
        <f t="shared" si="29"/>
        <v>141.18648867242393</v>
      </c>
      <c r="F270" s="35">
        <f t="shared" si="35"/>
        <v>12527894.374810925</v>
      </c>
      <c r="G270" s="35">
        <f t="shared" si="32"/>
        <v>88732.955204217287</v>
      </c>
      <c r="H270" s="55">
        <f t="shared" si="27"/>
        <v>58463.507082450975</v>
      </c>
      <c r="I270" s="35">
        <f t="shared" si="33"/>
        <v>30269.448121766312</v>
      </c>
      <c r="J270" s="35">
        <f t="shared" si="34"/>
        <v>195</v>
      </c>
      <c r="K270" s="36">
        <f t="shared" si="30"/>
        <v>88927.955204217287</v>
      </c>
      <c r="L270" s="1"/>
      <c r="M270" s="1"/>
    </row>
    <row r="271" spans="1:13">
      <c r="A271" s="25">
        <v>251</v>
      </c>
      <c r="B271" s="26">
        <v>48519</v>
      </c>
      <c r="C271" s="52">
        <f t="shared" si="31"/>
        <v>8.3333333333333329E-2</v>
      </c>
      <c r="D271" s="31">
        <f t="shared" si="28"/>
        <v>227.13323177874511</v>
      </c>
      <c r="E271" s="27">
        <f t="shared" si="29"/>
        <v>140.84535895289525</v>
      </c>
      <c r="F271" s="35">
        <f t="shared" si="35"/>
        <v>12538538.898594663</v>
      </c>
      <c r="G271" s="35">
        <f t="shared" si="32"/>
        <v>89023.443809661418</v>
      </c>
      <c r="H271" s="55">
        <f t="shared" si="27"/>
        <v>58513.181526775094</v>
      </c>
      <c r="I271" s="35">
        <f t="shared" si="33"/>
        <v>30510.262282886324</v>
      </c>
      <c r="J271" s="35">
        <f t="shared" si="34"/>
        <v>195</v>
      </c>
      <c r="K271" s="36">
        <f t="shared" si="30"/>
        <v>89218.443809661418</v>
      </c>
      <c r="L271" s="1"/>
      <c r="M271" s="1"/>
    </row>
    <row r="272" spans="1:13">
      <c r="A272" s="25">
        <v>252</v>
      </c>
      <c r="B272" s="26">
        <v>48549</v>
      </c>
      <c r="C272" s="52">
        <f t="shared" si="31"/>
        <v>8.3333333333333329E-2</v>
      </c>
      <c r="D272" s="31">
        <f t="shared" si="28"/>
        <v>227.87680687547859</v>
      </c>
      <c r="E272" s="27">
        <f t="shared" si="29"/>
        <v>140.50263729467542</v>
      </c>
      <c r="F272" s="35">
        <f t="shared" si="35"/>
        <v>12548976.667255351</v>
      </c>
      <c r="G272" s="35">
        <f t="shared" si="32"/>
        <v>89314.883399209444</v>
      </c>
      <c r="H272" s="55">
        <f t="shared" si="27"/>
        <v>58561.891113858306</v>
      </c>
      <c r="I272" s="35">
        <f t="shared" si="33"/>
        <v>30752.992285351138</v>
      </c>
      <c r="J272" s="35">
        <f t="shared" si="34"/>
        <v>195</v>
      </c>
      <c r="K272" s="36">
        <f t="shared" si="30"/>
        <v>89509.883399209444</v>
      </c>
      <c r="L272" s="1"/>
      <c r="M272" s="1"/>
    </row>
    <row r="273" spans="1:13">
      <c r="A273" s="25">
        <v>253</v>
      </c>
      <c r="B273" s="26">
        <v>48580</v>
      </c>
      <c r="C273" s="52">
        <f t="shared" si="31"/>
        <v>8.3333333333333329E-2</v>
      </c>
      <c r="D273" s="31">
        <f t="shared" si="28"/>
        <v>228.62281624358729</v>
      </c>
      <c r="E273" s="27">
        <f t="shared" si="29"/>
        <v>140.15831626871727</v>
      </c>
      <c r="F273" s="35">
        <f t="shared" si="35"/>
        <v>12559205.081817215</v>
      </c>
      <c r="G273" s="35">
        <f t="shared" si="32"/>
        <v>89607.277086135888</v>
      </c>
      <c r="H273" s="55">
        <f t="shared" si="27"/>
        <v>58609.623715147005</v>
      </c>
      <c r="I273" s="35">
        <f t="shared" si="33"/>
        <v>30997.653370988883</v>
      </c>
      <c r="J273" s="35">
        <f t="shared" si="34"/>
        <v>195</v>
      </c>
      <c r="K273" s="36">
        <f t="shared" si="30"/>
        <v>89802.277086135888</v>
      </c>
      <c r="L273" s="1"/>
      <c r="M273" s="1"/>
    </row>
    <row r="274" spans="1:13">
      <c r="A274" s="25">
        <v>254</v>
      </c>
      <c r="B274" s="26">
        <v>48611</v>
      </c>
      <c r="C274" s="52">
        <f t="shared" si="31"/>
        <v>8.3333333333333329E-2</v>
      </c>
      <c r="D274" s="31">
        <f t="shared" si="28"/>
        <v>229.37126785224228</v>
      </c>
      <c r="E274" s="27">
        <f t="shared" si="29"/>
        <v>139.8123884113046</v>
      </c>
      <c r="F274" s="35">
        <f t="shared" si="35"/>
        <v>12569221.519504372</v>
      </c>
      <c r="G274" s="35">
        <f t="shared" si="32"/>
        <v>89900.627993907314</v>
      </c>
      <c r="H274" s="55">
        <f t="shared" si="27"/>
        <v>58656.367091020402</v>
      </c>
      <c r="I274" s="35">
        <f t="shared" si="33"/>
        <v>31244.260902886912</v>
      </c>
      <c r="J274" s="35">
        <f t="shared" si="34"/>
        <v>195</v>
      </c>
      <c r="K274" s="36">
        <f t="shared" si="30"/>
        <v>90095.627993907314</v>
      </c>
      <c r="L274" s="1"/>
      <c r="M274" s="1"/>
    </row>
    <row r="275" spans="1:13">
      <c r="A275" s="25">
        <v>255</v>
      </c>
      <c r="B275" s="26">
        <v>48639</v>
      </c>
      <c r="C275" s="52">
        <f t="shared" si="31"/>
        <v>8.3333333333333329E-2</v>
      </c>
      <c r="D275" s="31">
        <f t="shared" si="28"/>
        <v>230.12216969670357</v>
      </c>
      <c r="E275" s="27">
        <f t="shared" si="29"/>
        <v>139.4648462238907</v>
      </c>
      <c r="F275" s="35">
        <f t="shared" si="35"/>
        <v>12579023.333541274</v>
      </c>
      <c r="G275" s="35">
        <f t="shared" si="32"/>
        <v>90194.939256215614</v>
      </c>
      <c r="H275" s="55">
        <f t="shared" si="27"/>
        <v>58702.108889859272</v>
      </c>
      <c r="I275" s="35">
        <f t="shared" si="33"/>
        <v>31492.830366356342</v>
      </c>
      <c r="J275" s="35">
        <f t="shared" si="34"/>
        <v>195</v>
      </c>
      <c r="K275" s="36">
        <f t="shared" si="30"/>
        <v>90389.939256215614</v>
      </c>
      <c r="L275" s="1"/>
      <c r="M275" s="1"/>
    </row>
    <row r="276" spans="1:13">
      <c r="A276" s="25">
        <v>256</v>
      </c>
      <c r="B276" s="26">
        <v>48670</v>
      </c>
      <c r="C276" s="52">
        <f t="shared" si="31"/>
        <v>8.3333333333333329E-2</v>
      </c>
      <c r="D276" s="31">
        <f t="shared" si="28"/>
        <v>230.87552979840558</v>
      </c>
      <c r="E276" s="27">
        <f t="shared" si="29"/>
        <v>139.11568217293552</v>
      </c>
      <c r="F276" s="35">
        <f t="shared" si="35"/>
        <v>12588607.852951515</v>
      </c>
      <c r="G276" s="35">
        <f t="shared" si="32"/>
        <v>90490.214017011705</v>
      </c>
      <c r="H276" s="55">
        <f t="shared" si="27"/>
        <v>58746.836647107069</v>
      </c>
      <c r="I276" s="35">
        <f t="shared" si="33"/>
        <v>31743.377369904636</v>
      </c>
      <c r="J276" s="35">
        <f t="shared" si="34"/>
        <v>195</v>
      </c>
      <c r="K276" s="36">
        <f t="shared" si="30"/>
        <v>90685.214017011705</v>
      </c>
      <c r="L276" s="1"/>
      <c r="M276" s="1"/>
    </row>
    <row r="277" spans="1:13">
      <c r="A277" s="25">
        <v>257</v>
      </c>
      <c r="B277" s="26">
        <v>48700</v>
      </c>
      <c r="C277" s="52">
        <f t="shared" si="31"/>
        <v>8.3333333333333329E-2</v>
      </c>
      <c r="D277" s="31">
        <f t="shared" si="28"/>
        <v>231.63135620504286</v>
      </c>
      <c r="E277" s="27">
        <f t="shared" si="29"/>
        <v>138.76488868974258</v>
      </c>
      <c r="F277" s="35">
        <f t="shared" si="35"/>
        <v>12597972.382355003</v>
      </c>
      <c r="G277" s="35">
        <f t="shared" si="32"/>
        <v>90786.455430538874</v>
      </c>
      <c r="H277" s="55">
        <f t="shared" ref="H277:H340" si="36">F277*$B$2*C277</f>
        <v>58790.537784323344</v>
      </c>
      <c r="I277" s="35">
        <f t="shared" si="33"/>
        <v>31995.91764621553</v>
      </c>
      <c r="J277" s="35">
        <f t="shared" si="34"/>
        <v>195</v>
      </c>
      <c r="K277" s="36">
        <f t="shared" si="30"/>
        <v>90981.455430538874</v>
      </c>
      <c r="L277" s="1"/>
      <c r="M277" s="1"/>
    </row>
    <row r="278" spans="1:13">
      <c r="A278" s="25">
        <v>258</v>
      </c>
      <c r="B278" s="26">
        <v>48731</v>
      </c>
      <c r="C278" s="52">
        <f t="shared" si="31"/>
        <v>8.3333333333333329E-2</v>
      </c>
      <c r="D278" s="31">
        <f t="shared" ref="D278:D341" si="37">D277+D277*$B$6</f>
        <v>232.38965699065599</v>
      </c>
      <c r="E278" s="27">
        <f t="shared" ref="E278:E341" si="38">(1/($B$2*C278)-1/($B$2*C278*(1+$B$2*C278)^($B$5-A277)))</f>
        <v>138.41245817029471</v>
      </c>
      <c r="F278" s="35">
        <f t="shared" si="35"/>
        <v>12607114.201763479</v>
      </c>
      <c r="G278" s="35">
        <f t="shared" si="32"/>
        <v>91083.66666136666</v>
      </c>
      <c r="H278" s="55">
        <f t="shared" si="36"/>
        <v>58833.199608229566</v>
      </c>
      <c r="I278" s="35">
        <f t="shared" si="33"/>
        <v>32250.467053137094</v>
      </c>
      <c r="J278" s="35">
        <f t="shared" si="34"/>
        <v>195</v>
      </c>
      <c r="K278" s="36">
        <f t="shared" ref="K278:K341" si="39">G278+J278</f>
        <v>91278.66666136666</v>
      </c>
      <c r="L278" s="1"/>
      <c r="M278" s="1"/>
    </row>
    <row r="279" spans="1:13">
      <c r="A279" s="25">
        <v>259</v>
      </c>
      <c r="B279" s="26">
        <v>48761</v>
      </c>
      <c r="C279" s="52">
        <f t="shared" ref="C279:C342" si="40">30/360</f>
        <v>8.3333333333333329E-2</v>
      </c>
      <c r="D279" s="31">
        <f t="shared" si="37"/>
        <v>233.15044025571785</v>
      </c>
      <c r="E279" s="27">
        <f t="shared" si="38"/>
        <v>138.05838297508942</v>
      </c>
      <c r="F279" s="35">
        <f t="shared" si="35"/>
        <v>12616030.566374393</v>
      </c>
      <c r="G279" s="35">
        <f t="shared" ref="G279:G342" si="41">F279/E279</f>
        <v>91381.850884424523</v>
      </c>
      <c r="H279" s="55">
        <f t="shared" si="36"/>
        <v>58874.809309747165</v>
      </c>
      <c r="I279" s="35">
        <f t="shared" ref="I279:I342" si="42">G279-H279</f>
        <v>32507.041574677358</v>
      </c>
      <c r="J279" s="35">
        <f t="shared" ref="J279:J342" si="43">$B$7</f>
        <v>195</v>
      </c>
      <c r="K279" s="36">
        <f t="shared" si="39"/>
        <v>91576.850884424523</v>
      </c>
      <c r="L279" s="1"/>
      <c r="M279" s="1"/>
    </row>
    <row r="280" spans="1:13">
      <c r="A280" s="25">
        <v>260</v>
      </c>
      <c r="B280" s="26">
        <v>48792</v>
      </c>
      <c r="C280" s="52">
        <f t="shared" si="40"/>
        <v>8.3333333333333329E-2</v>
      </c>
      <c r="D280" s="31">
        <f t="shared" si="37"/>
        <v>233.91371412722017</v>
      </c>
      <c r="E280" s="27">
        <f t="shared" si="38"/>
        <v>137.70265542897317</v>
      </c>
      <c r="F280" s="35">
        <f t="shared" ref="F280:F343" si="44">(F279+H279-G279)*(D280/D279)</f>
        <v>12624718.706363089</v>
      </c>
      <c r="G280" s="35">
        <f t="shared" si="41"/>
        <v>91681.011285035827</v>
      </c>
      <c r="H280" s="55">
        <f t="shared" si="36"/>
        <v>58915.353963027745</v>
      </c>
      <c r="I280" s="35">
        <f t="shared" si="42"/>
        <v>32765.657322008083</v>
      </c>
      <c r="J280" s="35">
        <f t="shared" si="43"/>
        <v>195</v>
      </c>
      <c r="K280" s="36">
        <f t="shared" si="39"/>
        <v>91876.011285035827</v>
      </c>
      <c r="L280" s="1"/>
      <c r="M280" s="1"/>
    </row>
    <row r="281" spans="1:13">
      <c r="A281" s="25">
        <v>261</v>
      </c>
      <c r="B281" s="26">
        <v>48823</v>
      </c>
      <c r="C281" s="52">
        <f t="shared" si="40"/>
        <v>8.3333333333333329E-2</v>
      </c>
      <c r="D281" s="31">
        <f t="shared" si="37"/>
        <v>234.67948675876036</v>
      </c>
      <c r="E281" s="27">
        <f t="shared" si="38"/>
        <v>137.34526782097504</v>
      </c>
      <c r="F281" s="35">
        <f t="shared" si="44"/>
        <v>12633175.82667331</v>
      </c>
      <c r="G281" s="35">
        <f t="shared" si="41"/>
        <v>91981.151058951902</v>
      </c>
      <c r="H281" s="55">
        <f t="shared" si="36"/>
        <v>58954.82052447545</v>
      </c>
      <c r="I281" s="35">
        <f t="shared" si="42"/>
        <v>33026.330534476452</v>
      </c>
      <c r="J281" s="35">
        <f t="shared" si="43"/>
        <v>195</v>
      </c>
      <c r="K281" s="36">
        <f t="shared" si="39"/>
        <v>92176.151058951902</v>
      </c>
      <c r="L281" s="1"/>
      <c r="M281" s="1"/>
    </row>
    <row r="282" spans="1:13">
      <c r="A282" s="25">
        <v>262</v>
      </c>
      <c r="B282" s="26">
        <v>48853</v>
      </c>
      <c r="C282" s="52">
        <f t="shared" si="40"/>
        <v>8.3333333333333329E-2</v>
      </c>
      <c r="D282" s="31">
        <f t="shared" si="37"/>
        <v>235.44776633062853</v>
      </c>
      <c r="E282" s="27">
        <f t="shared" si="38"/>
        <v>136.98621240413962</v>
      </c>
      <c r="F282" s="35">
        <f t="shared" si="44"/>
        <v>12641399.106805997</v>
      </c>
      <c r="G282" s="35">
        <f t="shared" si="41"/>
        <v>92282.273412386014</v>
      </c>
      <c r="H282" s="55">
        <f t="shared" si="36"/>
        <v>58993.195831761317</v>
      </c>
      <c r="I282" s="35">
        <f t="shared" si="42"/>
        <v>33289.077580624697</v>
      </c>
      <c r="J282" s="35">
        <f t="shared" si="43"/>
        <v>195</v>
      </c>
      <c r="K282" s="36">
        <f t="shared" si="39"/>
        <v>92477.273412386014</v>
      </c>
      <c r="L282" s="1"/>
      <c r="M282" s="1"/>
    </row>
    <row r="283" spans="1:13">
      <c r="A283" s="25">
        <v>263</v>
      </c>
      <c r="B283" s="26">
        <v>48884</v>
      </c>
      <c r="C283" s="52">
        <f t="shared" si="40"/>
        <v>8.3333333333333329E-2</v>
      </c>
      <c r="D283" s="31">
        <f t="shared" si="37"/>
        <v>236.21856104989499</v>
      </c>
      <c r="E283" s="27">
        <f t="shared" si="38"/>
        <v>136.62548139535895</v>
      </c>
      <c r="F283" s="35">
        <f t="shared" si="44"/>
        <v>12649385.700606387</v>
      </c>
      <c r="G283" s="35">
        <f t="shared" si="41"/>
        <v>92584.381562047885</v>
      </c>
      <c r="H283" s="55">
        <f t="shared" si="36"/>
        <v>59030.466602829809</v>
      </c>
      <c r="I283" s="35">
        <f t="shared" si="42"/>
        <v>33553.914959218077</v>
      </c>
      <c r="J283" s="35">
        <f t="shared" si="43"/>
        <v>195</v>
      </c>
      <c r="K283" s="36">
        <f t="shared" si="39"/>
        <v>92779.381562047885</v>
      </c>
      <c r="L283" s="1"/>
      <c r="M283" s="1"/>
    </row>
    <row r="284" spans="1:13">
      <c r="A284" s="25">
        <v>264</v>
      </c>
      <c r="B284" s="26">
        <v>48914</v>
      </c>
      <c r="C284" s="52">
        <f t="shared" si="40"/>
        <v>8.3333333333333329E-2</v>
      </c>
      <c r="D284" s="31">
        <f t="shared" si="37"/>
        <v>236.99187915049782</v>
      </c>
      <c r="E284" s="27">
        <f t="shared" si="38"/>
        <v>136.26306697520397</v>
      </c>
      <c r="F284" s="35">
        <f t="shared" si="44"/>
        <v>12657132.736049371</v>
      </c>
      <c r="G284" s="35">
        <f t="shared" si="41"/>
        <v>92887.478735177821</v>
      </c>
      <c r="H284" s="55">
        <f t="shared" si="36"/>
        <v>59066.619434897068</v>
      </c>
      <c r="I284" s="35">
        <f t="shared" si="42"/>
        <v>33820.859300280754</v>
      </c>
      <c r="J284" s="35">
        <f t="shared" si="43"/>
        <v>195</v>
      </c>
      <c r="K284" s="36">
        <f t="shared" si="39"/>
        <v>93082.478735177821</v>
      </c>
      <c r="L284" s="1"/>
      <c r="M284" s="1"/>
    </row>
    <row r="285" spans="1:13">
      <c r="A285" s="25">
        <v>265</v>
      </c>
      <c r="B285" s="26">
        <v>48945</v>
      </c>
      <c r="C285" s="52">
        <f t="shared" si="40"/>
        <v>8.3333333333333329E-2</v>
      </c>
      <c r="D285" s="31">
        <f t="shared" si="37"/>
        <v>237.76772889333088</v>
      </c>
      <c r="E285" s="27">
        <f t="shared" si="38"/>
        <v>135.8989612877549</v>
      </c>
      <c r="F285" s="35">
        <f t="shared" si="44"/>
        <v>12664637.315023106</v>
      </c>
      <c r="G285" s="35">
        <f t="shared" si="41"/>
        <v>93191.56816958134</v>
      </c>
      <c r="H285" s="55">
        <f t="shared" si="36"/>
        <v>59101.640803441158</v>
      </c>
      <c r="I285" s="35">
        <f t="shared" si="42"/>
        <v>34089.927366140182</v>
      </c>
      <c r="J285" s="35">
        <f t="shared" si="43"/>
        <v>195</v>
      </c>
      <c r="K285" s="36">
        <f t="shared" si="39"/>
        <v>93386.56816958134</v>
      </c>
      <c r="L285" s="1"/>
      <c r="M285" s="1"/>
    </row>
    <row r="286" spans="1:13">
      <c r="A286" s="25">
        <v>266</v>
      </c>
      <c r="B286" s="26">
        <v>48976</v>
      </c>
      <c r="C286" s="52">
        <f t="shared" si="40"/>
        <v>8.3333333333333329E-2</v>
      </c>
      <c r="D286" s="31">
        <f t="shared" si="37"/>
        <v>238.54611856633207</v>
      </c>
      <c r="E286" s="27">
        <f t="shared" si="38"/>
        <v>135.5331564404311</v>
      </c>
      <c r="F286" s="35">
        <f t="shared" si="44"/>
        <v>12671896.513110887</v>
      </c>
      <c r="G286" s="35">
        <f t="shared" si="41"/>
        <v>93496.653113663589</v>
      </c>
      <c r="H286" s="55">
        <f t="shared" si="36"/>
        <v>59135.517061184139</v>
      </c>
      <c r="I286" s="35">
        <f t="shared" si="42"/>
        <v>34361.136052479451</v>
      </c>
      <c r="J286" s="35">
        <f t="shared" si="43"/>
        <v>195</v>
      </c>
      <c r="K286" s="36">
        <f t="shared" si="39"/>
        <v>93691.653113663589</v>
      </c>
      <c r="L286" s="1"/>
      <c r="M286" s="1"/>
    </row>
    <row r="287" spans="1:13">
      <c r="A287" s="25">
        <v>267</v>
      </c>
      <c r="B287" s="26">
        <v>49004</v>
      </c>
      <c r="C287" s="52">
        <f t="shared" si="40"/>
        <v>8.3333333333333329E-2</v>
      </c>
      <c r="D287" s="31">
        <f t="shared" si="37"/>
        <v>239.32705648457181</v>
      </c>
      <c r="E287" s="27">
        <f t="shared" si="38"/>
        <v>135.16564450381981</v>
      </c>
      <c r="F287" s="35">
        <f t="shared" si="44"/>
        <v>12678907.37937123</v>
      </c>
      <c r="G287" s="35">
        <f t="shared" si="41"/>
        <v>93802.736826464228</v>
      </c>
      <c r="H287" s="55">
        <f t="shared" si="36"/>
        <v>59168.234437065737</v>
      </c>
      <c r="I287" s="35">
        <f t="shared" si="42"/>
        <v>34634.502389398491</v>
      </c>
      <c r="J287" s="35">
        <f t="shared" si="43"/>
        <v>195</v>
      </c>
      <c r="K287" s="36">
        <f t="shared" si="39"/>
        <v>93997.736826464228</v>
      </c>
      <c r="L287" s="1"/>
      <c r="M287" s="1"/>
    </row>
    <row r="288" spans="1:13">
      <c r="A288" s="25">
        <v>268</v>
      </c>
      <c r="B288" s="26">
        <v>49035</v>
      </c>
      <c r="C288" s="52">
        <f t="shared" si="40"/>
        <v>8.3333333333333329E-2</v>
      </c>
      <c r="D288" s="31">
        <f t="shared" si="37"/>
        <v>240.11055099034192</v>
      </c>
      <c r="E288" s="27">
        <f t="shared" si="38"/>
        <v>134.79641751150427</v>
      </c>
      <c r="F288" s="35">
        <f t="shared" si="44"/>
        <v>12685666.936116185</v>
      </c>
      <c r="G288" s="35">
        <f t="shared" si="41"/>
        <v>94109.822577692175</v>
      </c>
      <c r="H288" s="55">
        <f t="shared" si="36"/>
        <v>59199.779035208863</v>
      </c>
      <c r="I288" s="35">
        <f t="shared" si="42"/>
        <v>34910.043542483312</v>
      </c>
      <c r="J288" s="35">
        <f t="shared" si="43"/>
        <v>195</v>
      </c>
      <c r="K288" s="36">
        <f t="shared" si="39"/>
        <v>94304.822577692175</v>
      </c>
      <c r="L288" s="1"/>
      <c r="M288" s="1"/>
    </row>
    <row r="289" spans="1:13">
      <c r="A289" s="25">
        <v>269</v>
      </c>
      <c r="B289" s="26">
        <v>49065</v>
      </c>
      <c r="C289" s="52">
        <f t="shared" si="40"/>
        <v>8.3333333333333329E-2</v>
      </c>
      <c r="D289" s="31">
        <f t="shared" si="37"/>
        <v>240.8966104532447</v>
      </c>
      <c r="E289" s="27">
        <f t="shared" si="38"/>
        <v>134.42546745989131</v>
      </c>
      <c r="F289" s="35">
        <f t="shared" si="44"/>
        <v>12692172.178687846</v>
      </c>
      <c r="G289" s="35">
        <f t="shared" si="41"/>
        <v>94417.913647760419</v>
      </c>
      <c r="H289" s="55">
        <f t="shared" si="36"/>
        <v>59230.136833876611</v>
      </c>
      <c r="I289" s="35">
        <f t="shared" si="42"/>
        <v>35187.776813883807</v>
      </c>
      <c r="J289" s="35">
        <f t="shared" si="43"/>
        <v>195</v>
      </c>
      <c r="K289" s="36">
        <f t="shared" si="39"/>
        <v>94612.913647760419</v>
      </c>
      <c r="L289" s="1"/>
      <c r="M289" s="1"/>
    </row>
    <row r="290" spans="1:13">
      <c r="A290" s="25">
        <v>270</v>
      </c>
      <c r="B290" s="26">
        <v>49096</v>
      </c>
      <c r="C290" s="52">
        <f t="shared" si="40"/>
        <v>8.3333333333333329E-2</v>
      </c>
      <c r="D290" s="31">
        <f t="shared" si="37"/>
        <v>241.68524327028237</v>
      </c>
      <c r="E290" s="27">
        <f t="shared" si="38"/>
        <v>134.05278630803747</v>
      </c>
      <c r="F290" s="35">
        <f t="shared" si="44"/>
        <v>12698420.07523305</v>
      </c>
      <c r="G290" s="35">
        <f t="shared" si="41"/>
        <v>94727.013327821332</v>
      </c>
      <c r="H290" s="55">
        <f t="shared" si="36"/>
        <v>59259.293684420903</v>
      </c>
      <c r="I290" s="35">
        <f t="shared" si="42"/>
        <v>35467.719643400429</v>
      </c>
      <c r="J290" s="35">
        <f t="shared" si="43"/>
        <v>195</v>
      </c>
      <c r="K290" s="36">
        <f t="shared" si="39"/>
        <v>94922.013327821332</v>
      </c>
      <c r="L290" s="1"/>
      <c r="M290" s="1"/>
    </row>
    <row r="291" spans="1:13">
      <c r="A291" s="25">
        <v>271</v>
      </c>
      <c r="B291" s="26">
        <v>49126</v>
      </c>
      <c r="C291" s="52">
        <f t="shared" si="40"/>
        <v>8.3333333333333329E-2</v>
      </c>
      <c r="D291" s="31">
        <f t="shared" si="37"/>
        <v>242.47645786594671</v>
      </c>
      <c r="E291" s="27">
        <f t="shared" si="38"/>
        <v>133.67836597747498</v>
      </c>
      <c r="F291" s="35">
        <f t="shared" si="44"/>
        <v>12704407.566476231</v>
      </c>
      <c r="G291" s="35">
        <f t="shared" si="41"/>
        <v>95037.124919801485</v>
      </c>
      <c r="H291" s="55">
        <f t="shared" si="36"/>
        <v>59287.235310222408</v>
      </c>
      <c r="I291" s="35">
        <f t="shared" si="42"/>
        <v>35749.889609579077</v>
      </c>
      <c r="J291" s="35">
        <f t="shared" si="43"/>
        <v>195</v>
      </c>
      <c r="K291" s="36">
        <f t="shared" si="39"/>
        <v>95232.124919801485</v>
      </c>
      <c r="L291" s="1"/>
      <c r="M291" s="1"/>
    </row>
    <row r="292" spans="1:13">
      <c r="A292" s="25">
        <v>272</v>
      </c>
      <c r="B292" s="26">
        <v>49157</v>
      </c>
      <c r="C292" s="52">
        <f t="shared" si="40"/>
        <v>8.3333333333333329E-2</v>
      </c>
      <c r="D292" s="31">
        <f t="shared" si="37"/>
        <v>243.27026269230913</v>
      </c>
      <c r="E292" s="27">
        <f t="shared" si="38"/>
        <v>133.30219835203653</v>
      </c>
      <c r="F292" s="35">
        <f t="shared" si="44"/>
        <v>12710131.565490471</v>
      </c>
      <c r="G292" s="35">
        <f t="shared" si="41"/>
        <v>95348.251736437262</v>
      </c>
      <c r="H292" s="55">
        <f t="shared" si="36"/>
        <v>59313.947305622198</v>
      </c>
      <c r="I292" s="35">
        <f t="shared" si="42"/>
        <v>36034.304430815064</v>
      </c>
      <c r="J292" s="35">
        <f t="shared" si="43"/>
        <v>195</v>
      </c>
      <c r="K292" s="36">
        <f t="shared" si="39"/>
        <v>95543.251736437262</v>
      </c>
      <c r="L292" s="1"/>
      <c r="M292" s="1"/>
    </row>
    <row r="293" spans="1:13">
      <c r="A293" s="25">
        <v>273</v>
      </c>
      <c r="B293" s="26">
        <v>49188</v>
      </c>
      <c r="C293" s="52">
        <f t="shared" si="40"/>
        <v>8.3333333333333329E-2</v>
      </c>
      <c r="D293" s="31">
        <f t="shared" si="37"/>
        <v>244.06666622911092</v>
      </c>
      <c r="E293" s="27">
        <f t="shared" si="38"/>
        <v>132.92427527767938</v>
      </c>
      <c r="F293" s="35">
        <f t="shared" si="44"/>
        <v>12715588.957466643</v>
      </c>
      <c r="G293" s="35">
        <f t="shared" si="41"/>
        <v>95660.397101309922</v>
      </c>
      <c r="H293" s="55">
        <f t="shared" si="36"/>
        <v>59339.415134844341</v>
      </c>
      <c r="I293" s="35">
        <f t="shared" si="42"/>
        <v>36320.981966465581</v>
      </c>
      <c r="J293" s="35">
        <f t="shared" si="43"/>
        <v>195</v>
      </c>
      <c r="K293" s="36">
        <f t="shared" si="39"/>
        <v>95855.397101309922</v>
      </c>
      <c r="L293" s="1"/>
      <c r="M293" s="1"/>
    </row>
    <row r="294" spans="1:13">
      <c r="A294" s="25">
        <v>274</v>
      </c>
      <c r="B294" s="26">
        <v>49218</v>
      </c>
      <c r="C294" s="52">
        <f t="shared" si="40"/>
        <v>8.3333333333333329E-2</v>
      </c>
      <c r="D294" s="31">
        <f t="shared" si="37"/>
        <v>244.86567698385383</v>
      </c>
      <c r="E294" s="27">
        <f t="shared" si="38"/>
        <v>132.54458856230855</v>
      </c>
      <c r="F294" s="35">
        <f t="shared" si="44"/>
        <v>12720776.599480733</v>
      </c>
      <c r="G294" s="35">
        <f t="shared" si="41"/>
        <v>95973.564348881438</v>
      </c>
      <c r="H294" s="55">
        <f t="shared" si="36"/>
        <v>59363.624130910088</v>
      </c>
      <c r="I294" s="35">
        <f t="shared" si="42"/>
        <v>36609.940217971351</v>
      </c>
      <c r="J294" s="35">
        <f t="shared" si="43"/>
        <v>195</v>
      </c>
      <c r="K294" s="36">
        <f t="shared" si="39"/>
        <v>96168.564348881438</v>
      </c>
      <c r="L294" s="1"/>
      <c r="M294" s="1"/>
    </row>
    <row r="295" spans="1:13">
      <c r="A295" s="25">
        <v>275</v>
      </c>
      <c r="B295" s="26">
        <v>49249</v>
      </c>
      <c r="C295" s="52">
        <f t="shared" si="40"/>
        <v>8.3333333333333329E-2</v>
      </c>
      <c r="D295" s="31">
        <f t="shared" si="37"/>
        <v>245.66730349189095</v>
      </c>
      <c r="E295" s="27">
        <f t="shared" si="38"/>
        <v>132.16312997559933</v>
      </c>
      <c r="F295" s="35">
        <f t="shared" si="44"/>
        <v>12725691.32025923</v>
      </c>
      <c r="G295" s="35">
        <f t="shared" si="41"/>
        <v>96287.756824529773</v>
      </c>
      <c r="H295" s="55">
        <f t="shared" si="36"/>
        <v>59386.559494543071</v>
      </c>
      <c r="I295" s="35">
        <f t="shared" si="42"/>
        <v>36901.197329986702</v>
      </c>
      <c r="J295" s="35">
        <f t="shared" si="43"/>
        <v>195</v>
      </c>
      <c r="K295" s="36">
        <f t="shared" si="39"/>
        <v>96482.756824529773</v>
      </c>
      <c r="L295" s="1"/>
      <c r="M295" s="1"/>
    </row>
    <row r="296" spans="1:13">
      <c r="A296" s="25">
        <v>276</v>
      </c>
      <c r="B296" s="26">
        <v>49279</v>
      </c>
      <c r="C296" s="52">
        <f t="shared" si="40"/>
        <v>8.3333333333333329E-2</v>
      </c>
      <c r="D296" s="31">
        <f t="shared" si="37"/>
        <v>246.47155431651788</v>
      </c>
      <c r="E296" s="27">
        <f t="shared" si="38"/>
        <v>131.77989124881879</v>
      </c>
      <c r="F296" s="35">
        <f t="shared" si="44"/>
        <v>12730329.919942649</v>
      </c>
      <c r="G296" s="35">
        <f t="shared" si="41"/>
        <v>96602.977884584936</v>
      </c>
      <c r="H296" s="55">
        <f t="shared" si="36"/>
        <v>59408.20629306569</v>
      </c>
      <c r="I296" s="35">
        <f t="shared" si="42"/>
        <v>37194.771591519246</v>
      </c>
      <c r="J296" s="35">
        <f t="shared" si="43"/>
        <v>195</v>
      </c>
      <c r="K296" s="36">
        <f t="shared" si="39"/>
        <v>96797.977884584936</v>
      </c>
      <c r="L296" s="1"/>
      <c r="M296" s="1"/>
    </row>
    <row r="297" spans="1:13">
      <c r="A297" s="25">
        <v>277</v>
      </c>
      <c r="B297" s="26">
        <v>49310</v>
      </c>
      <c r="C297" s="52">
        <f t="shared" si="40"/>
        <v>8.3333333333333329E-2</v>
      </c>
      <c r="D297" s="31">
        <f t="shared" si="37"/>
        <v>247.27843804906428</v>
      </c>
      <c r="E297" s="27">
        <f t="shared" si="38"/>
        <v>131.39486407464662</v>
      </c>
      <c r="F297" s="35">
        <f t="shared" si="44"/>
        <v>12734689.169847114</v>
      </c>
      <c r="G297" s="35">
        <f t="shared" si="41"/>
        <v>96919.230896364577</v>
      </c>
      <c r="H297" s="55">
        <f t="shared" si="36"/>
        <v>59428.549459286529</v>
      </c>
      <c r="I297" s="35">
        <f t="shared" si="42"/>
        <v>37490.681437078048</v>
      </c>
      <c r="J297" s="35">
        <f t="shared" si="43"/>
        <v>195</v>
      </c>
      <c r="K297" s="36">
        <f t="shared" si="39"/>
        <v>97114.230896364577</v>
      </c>
      <c r="L297" s="1"/>
      <c r="M297" s="1"/>
    </row>
    <row r="298" spans="1:13">
      <c r="A298" s="25">
        <v>278</v>
      </c>
      <c r="B298" s="26">
        <v>49341</v>
      </c>
      <c r="C298" s="52">
        <f t="shared" si="40"/>
        <v>8.3333333333333329E-2</v>
      </c>
      <c r="D298" s="31">
        <f t="shared" si="37"/>
        <v>248.08796330898551</v>
      </c>
      <c r="E298" s="27">
        <f t="shared" si="38"/>
        <v>131.00804010699497</v>
      </c>
      <c r="F298" s="35">
        <f t="shared" si="44"/>
        <v>12738765.812224019</v>
      </c>
      <c r="G298" s="35">
        <f t="shared" si="41"/>
        <v>97236.519238210123</v>
      </c>
      <c r="H298" s="55">
        <f t="shared" si="36"/>
        <v>59447.573790378759</v>
      </c>
      <c r="I298" s="35">
        <f t="shared" si="42"/>
        <v>37788.945447831364</v>
      </c>
      <c r="J298" s="35">
        <f t="shared" si="43"/>
        <v>195</v>
      </c>
      <c r="K298" s="36">
        <f t="shared" si="39"/>
        <v>97431.519238210123</v>
      </c>
      <c r="L298" s="1"/>
      <c r="M298" s="1"/>
    </row>
    <row r="299" spans="1:13">
      <c r="A299" s="25">
        <v>279</v>
      </c>
      <c r="B299" s="26">
        <v>49369</v>
      </c>
      <c r="C299" s="52">
        <f t="shared" si="40"/>
        <v>8.3333333333333329E-2</v>
      </c>
      <c r="D299" s="31">
        <f t="shared" si="37"/>
        <v>248.90013874395484</v>
      </c>
      <c r="E299" s="27">
        <f t="shared" si="38"/>
        <v>130.61941096082762</v>
      </c>
      <c r="F299" s="35">
        <f t="shared" si="44"/>
        <v>12742556.560017742</v>
      </c>
      <c r="G299" s="35">
        <f t="shared" si="41"/>
        <v>97554.846299522804</v>
      </c>
      <c r="H299" s="55">
        <f t="shared" si="36"/>
        <v>59465.263946749459</v>
      </c>
      <c r="I299" s="35">
        <f t="shared" si="42"/>
        <v>38089.582352773345</v>
      </c>
      <c r="J299" s="35">
        <f t="shared" si="43"/>
        <v>195</v>
      </c>
      <c r="K299" s="36">
        <f t="shared" si="39"/>
        <v>97749.846299522804</v>
      </c>
      <c r="L299" s="1"/>
      <c r="M299" s="1"/>
    </row>
    <row r="300" spans="1:13">
      <c r="A300" s="25">
        <v>280</v>
      </c>
      <c r="B300" s="26">
        <v>49400</v>
      </c>
      <c r="C300" s="52">
        <f t="shared" si="40"/>
        <v>8.3333333333333329E-2</v>
      </c>
      <c r="D300" s="31">
        <f t="shared" si="37"/>
        <v>249.71497302995576</v>
      </c>
      <c r="E300" s="27">
        <f t="shared" si="38"/>
        <v>130.22896821197816</v>
      </c>
      <c r="F300" s="35">
        <f t="shared" si="44"/>
        <v>12746058.096621383</v>
      </c>
      <c r="G300" s="35">
        <f t="shared" si="41"/>
        <v>97874.215480799845</v>
      </c>
      <c r="H300" s="55">
        <f t="shared" si="36"/>
        <v>59481.604450899787</v>
      </c>
      <c r="I300" s="35">
        <f t="shared" si="42"/>
        <v>38392.611029900057</v>
      </c>
      <c r="J300" s="35">
        <f t="shared" si="43"/>
        <v>195</v>
      </c>
      <c r="K300" s="36">
        <f t="shared" si="39"/>
        <v>98069.215480799845</v>
      </c>
      <c r="L300" s="1"/>
      <c r="M300" s="1"/>
    </row>
    <row r="301" spans="1:13">
      <c r="A301" s="25">
        <v>281</v>
      </c>
      <c r="B301" s="26">
        <v>49430</v>
      </c>
      <c r="C301" s="52">
        <f t="shared" si="40"/>
        <v>8.3333333333333329E-2</v>
      </c>
      <c r="D301" s="31">
        <f t="shared" si="37"/>
        <v>250.53247487137466</v>
      </c>
      <c r="E301" s="27">
        <f t="shared" si="38"/>
        <v>129.83670339696741</v>
      </c>
      <c r="F301" s="35">
        <f t="shared" si="44"/>
        <v>12749267.07563054</v>
      </c>
      <c r="G301" s="35">
        <f t="shared" si="41"/>
        <v>98194.630193670833</v>
      </c>
      <c r="H301" s="55">
        <f t="shared" si="36"/>
        <v>59496.579686275858</v>
      </c>
      <c r="I301" s="35">
        <f t="shared" si="42"/>
        <v>38698.050507394975</v>
      </c>
      <c r="J301" s="35">
        <f t="shared" si="43"/>
        <v>195</v>
      </c>
      <c r="K301" s="36">
        <f t="shared" si="39"/>
        <v>98389.630193670833</v>
      </c>
      <c r="L301" s="1"/>
      <c r="M301" s="1"/>
    </row>
    <row r="302" spans="1:13">
      <c r="A302" s="25">
        <v>282</v>
      </c>
      <c r="B302" s="26">
        <v>49461</v>
      </c>
      <c r="C302" s="52">
        <f t="shared" si="40"/>
        <v>8.3333333333333329E-2</v>
      </c>
      <c r="D302" s="31">
        <f t="shared" si="37"/>
        <v>251.35265300109384</v>
      </c>
      <c r="E302" s="27">
        <f t="shared" si="38"/>
        <v>129.4426080128199</v>
      </c>
      <c r="F302" s="35">
        <f t="shared" si="44"/>
        <v>12752180.120595077</v>
      </c>
      <c r="G302" s="35">
        <f t="shared" si="41"/>
        <v>98516.093860934183</v>
      </c>
      <c r="H302" s="55">
        <f t="shared" si="36"/>
        <v>59510.173896110362</v>
      </c>
      <c r="I302" s="35">
        <f t="shared" si="42"/>
        <v>39005.919964823821</v>
      </c>
      <c r="J302" s="35">
        <f t="shared" si="43"/>
        <v>195</v>
      </c>
      <c r="K302" s="36">
        <f t="shared" si="39"/>
        <v>98711.093860934183</v>
      </c>
      <c r="L302" s="1"/>
      <c r="M302" s="1"/>
    </row>
    <row r="303" spans="1:13">
      <c r="A303" s="25">
        <v>283</v>
      </c>
      <c r="B303" s="26">
        <v>49491</v>
      </c>
      <c r="C303" s="52">
        <f t="shared" si="40"/>
        <v>8.3333333333333329E-2</v>
      </c>
      <c r="D303" s="31">
        <f t="shared" si="37"/>
        <v>252.17551618058476</v>
      </c>
      <c r="E303" s="27">
        <f t="shared" si="38"/>
        <v>129.04667351687976</v>
      </c>
      <c r="F303" s="35">
        <f t="shared" si="44"/>
        <v>12754793.824768882</v>
      </c>
      <c r="G303" s="35">
        <f t="shared" si="41"/>
        <v>98838.609916593545</v>
      </c>
      <c r="H303" s="55">
        <f t="shared" si="36"/>
        <v>59522.371182254785</v>
      </c>
      <c r="I303" s="35">
        <f t="shared" si="42"/>
        <v>39316.23873433876</v>
      </c>
      <c r="J303" s="35">
        <f t="shared" si="43"/>
        <v>195</v>
      </c>
      <c r="K303" s="36">
        <f t="shared" si="39"/>
        <v>99033.609916593545</v>
      </c>
      <c r="L303" s="1"/>
      <c r="M303" s="1"/>
    </row>
    <row r="304" spans="1:13">
      <c r="A304" s="25">
        <v>284</v>
      </c>
      <c r="B304" s="26">
        <v>49522</v>
      </c>
      <c r="C304" s="52">
        <f t="shared" si="40"/>
        <v>8.3333333333333329E-2</v>
      </c>
      <c r="D304" s="31">
        <f t="shared" si="37"/>
        <v>253.00107320000168</v>
      </c>
      <c r="E304" s="27">
        <f t="shared" si="38"/>
        <v>128.64889132662518</v>
      </c>
      <c r="F304" s="35">
        <f t="shared" si="44"/>
        <v>12757104.750857603</v>
      </c>
      <c r="G304" s="35">
        <f t="shared" si="41"/>
        <v>99162.181805894754</v>
      </c>
      <c r="H304" s="55">
        <f t="shared" si="36"/>
        <v>59533.155504002149</v>
      </c>
      <c r="I304" s="35">
        <f t="shared" si="42"/>
        <v>39629.026301892605</v>
      </c>
      <c r="J304" s="35">
        <f t="shared" si="43"/>
        <v>195</v>
      </c>
      <c r="K304" s="36">
        <f t="shared" si="39"/>
        <v>99357.181805894754</v>
      </c>
      <c r="L304" s="1"/>
      <c r="M304" s="1"/>
    </row>
    <row r="305" spans="1:13">
      <c r="A305" s="25">
        <v>285</v>
      </c>
      <c r="B305" s="26">
        <v>49553</v>
      </c>
      <c r="C305" s="52">
        <f t="shared" si="40"/>
        <v>8.3333333333333329E-2</v>
      </c>
      <c r="D305" s="31">
        <f t="shared" si="37"/>
        <v>253.82933287827555</v>
      </c>
      <c r="E305" s="27">
        <f t="shared" si="38"/>
        <v>128.24925281948276</v>
      </c>
      <c r="F305" s="35">
        <f t="shared" si="44"/>
        <v>12759109.430764336</v>
      </c>
      <c r="G305" s="35">
        <f t="shared" si="41"/>
        <v>99486.81298536234</v>
      </c>
      <c r="H305" s="55">
        <f t="shared" si="36"/>
        <v>59542.51067690023</v>
      </c>
      <c r="I305" s="35">
        <f t="shared" si="42"/>
        <v>39944.302308462109</v>
      </c>
      <c r="J305" s="35">
        <f t="shared" si="43"/>
        <v>195</v>
      </c>
      <c r="K305" s="36">
        <f t="shared" si="39"/>
        <v>99681.81298536234</v>
      </c>
      <c r="L305" s="1"/>
      <c r="M305" s="1"/>
    </row>
    <row r="306" spans="1:13">
      <c r="A306" s="25">
        <v>286</v>
      </c>
      <c r="B306" s="26">
        <v>49583</v>
      </c>
      <c r="C306" s="52">
        <f t="shared" si="40"/>
        <v>8.3333333333333329E-2</v>
      </c>
      <c r="D306" s="31">
        <f t="shared" si="37"/>
        <v>254.66030406320817</v>
      </c>
      <c r="E306" s="27">
        <f t="shared" si="38"/>
        <v>127.84774933264038</v>
      </c>
      <c r="F306" s="35">
        <f t="shared" si="44"/>
        <v>12760804.365333257</v>
      </c>
      <c r="G306" s="35">
        <f t="shared" si="41"/>
        <v>99812.506922836692</v>
      </c>
      <c r="H306" s="55">
        <f t="shared" si="36"/>
        <v>59550.420371555199</v>
      </c>
      <c r="I306" s="35">
        <f t="shared" si="42"/>
        <v>40262.086551281493</v>
      </c>
      <c r="J306" s="35">
        <f t="shared" si="43"/>
        <v>195</v>
      </c>
      <c r="K306" s="36">
        <f t="shared" si="39"/>
        <v>100007.50692283669</v>
      </c>
      <c r="L306" s="1"/>
      <c r="M306" s="1"/>
    </row>
    <row r="307" spans="1:13">
      <c r="A307" s="25">
        <v>287</v>
      </c>
      <c r="B307" s="26">
        <v>49614</v>
      </c>
      <c r="C307" s="52">
        <f t="shared" si="40"/>
        <v>8.3333333333333329E-2</v>
      </c>
      <c r="D307" s="31">
        <f t="shared" si="37"/>
        <v>255.49399563156678</v>
      </c>
      <c r="E307" s="27">
        <f t="shared" si="38"/>
        <v>127.44437216285937</v>
      </c>
      <c r="F307" s="35">
        <f t="shared" si="44"/>
        <v>12762186.024091167</v>
      </c>
      <c r="G307" s="35">
        <f t="shared" si="41"/>
        <v>100139.26709751098</v>
      </c>
      <c r="H307" s="55">
        <f t="shared" si="36"/>
        <v>59556.868112425444</v>
      </c>
      <c r="I307" s="35">
        <f t="shared" si="42"/>
        <v>40582.398985085536</v>
      </c>
      <c r="J307" s="35">
        <f t="shared" si="43"/>
        <v>195</v>
      </c>
      <c r="K307" s="36">
        <f t="shared" si="39"/>
        <v>100334.26709751098</v>
      </c>
      <c r="L307" s="1"/>
      <c r="M307" s="1"/>
    </row>
    <row r="308" spans="1:13">
      <c r="A308" s="25">
        <v>288</v>
      </c>
      <c r="B308" s="26">
        <v>49644</v>
      </c>
      <c r="C308" s="52">
        <f t="shared" si="40"/>
        <v>8.3333333333333329E-2</v>
      </c>
      <c r="D308" s="31">
        <f t="shared" si="37"/>
        <v>256.33041648917879</v>
      </c>
      <c r="E308" s="27">
        <f t="shared" si="38"/>
        <v>127.03911256628604</v>
      </c>
      <c r="F308" s="35">
        <f t="shared" si="44"/>
        <v>12763250.844986958</v>
      </c>
      <c r="G308" s="35">
        <f t="shared" si="41"/>
        <v>100467.09699996836</v>
      </c>
      <c r="H308" s="55">
        <f t="shared" si="36"/>
        <v>59561.837276605809</v>
      </c>
      <c r="I308" s="35">
        <f t="shared" si="42"/>
        <v>40905.259723362549</v>
      </c>
      <c r="J308" s="35">
        <f t="shared" si="43"/>
        <v>195</v>
      </c>
      <c r="K308" s="36">
        <f t="shared" si="39"/>
        <v>100662.09699996836</v>
      </c>
      <c r="L308" s="1"/>
      <c r="M308" s="1"/>
    </row>
    <row r="309" spans="1:13">
      <c r="A309" s="25">
        <v>289</v>
      </c>
      <c r="B309" s="26">
        <v>49675</v>
      </c>
      <c r="C309" s="52">
        <f t="shared" si="40"/>
        <v>8.3333333333333329E-2</v>
      </c>
      <c r="D309" s="31">
        <f t="shared" si="37"/>
        <v>257.16957557102705</v>
      </c>
      <c r="E309" s="27">
        <f t="shared" si="38"/>
        <v>126.63196175826205</v>
      </c>
      <c r="F309" s="35">
        <f t="shared" si="44"/>
        <v>12763995.234128958</v>
      </c>
      <c r="G309" s="35">
        <f t="shared" si="41"/>
        <v>100796.0001322192</v>
      </c>
      <c r="H309" s="55">
        <f t="shared" si="36"/>
        <v>59565.311092601805</v>
      </c>
      <c r="I309" s="35">
        <f t="shared" si="42"/>
        <v>41230.689039617391</v>
      </c>
      <c r="J309" s="35">
        <f t="shared" si="43"/>
        <v>195</v>
      </c>
      <c r="K309" s="36">
        <f t="shared" si="39"/>
        <v>100991.0001322192</v>
      </c>
      <c r="L309" s="1"/>
      <c r="M309" s="1"/>
    </row>
    <row r="310" spans="1:13">
      <c r="A310" s="25">
        <v>290</v>
      </c>
      <c r="B310" s="26">
        <v>49706</v>
      </c>
      <c r="C310" s="52">
        <f t="shared" si="40"/>
        <v>8.3333333333333329E-2</v>
      </c>
      <c r="D310" s="31">
        <f t="shared" si="37"/>
        <v>258.01148184134513</v>
      </c>
      <c r="E310" s="27">
        <f t="shared" si="38"/>
        <v>126.22291091313394</v>
      </c>
      <c r="F310" s="35">
        <f t="shared" si="44"/>
        <v>12764415.565520149</v>
      </c>
      <c r="G310" s="35">
        <f t="shared" si="41"/>
        <v>101125.98000773856</v>
      </c>
      <c r="H310" s="55">
        <f t="shared" si="36"/>
        <v>59567.272639094022</v>
      </c>
      <c r="I310" s="35">
        <f t="shared" si="42"/>
        <v>41558.707368644536</v>
      </c>
      <c r="J310" s="35">
        <f t="shared" si="43"/>
        <v>195</v>
      </c>
      <c r="K310" s="36">
        <f t="shared" si="39"/>
        <v>101320.98000773856</v>
      </c>
      <c r="L310" s="1"/>
      <c r="M310" s="1"/>
    </row>
    <row r="311" spans="1:13">
      <c r="A311" s="25">
        <v>291</v>
      </c>
      <c r="B311" s="26">
        <v>49735</v>
      </c>
      <c r="C311" s="52">
        <f t="shared" si="40"/>
        <v>8.3333333333333329E-2</v>
      </c>
      <c r="D311" s="31">
        <f t="shared" si="37"/>
        <v>258.85614429371321</v>
      </c>
      <c r="E311" s="27">
        <f t="shared" si="38"/>
        <v>125.8119511640619</v>
      </c>
      <c r="F311" s="35">
        <f t="shared" si="44"/>
        <v>12764508.180791257</v>
      </c>
      <c r="G311" s="35">
        <f t="shared" si="41"/>
        <v>101457.04015150375</v>
      </c>
      <c r="H311" s="55">
        <f t="shared" si="36"/>
        <v>59567.704843692525</v>
      </c>
      <c r="I311" s="35">
        <f t="shared" si="42"/>
        <v>41889.335307811227</v>
      </c>
      <c r="J311" s="35">
        <f t="shared" si="43"/>
        <v>195</v>
      </c>
      <c r="K311" s="36">
        <f t="shared" si="39"/>
        <v>101652.04015150375</v>
      </c>
      <c r="L311" s="1"/>
      <c r="M311" s="1"/>
    </row>
    <row r="312" spans="1:13">
      <c r="A312" s="25">
        <v>292</v>
      </c>
      <c r="B312" s="26">
        <v>49766</v>
      </c>
      <c r="C312" s="52">
        <f t="shared" si="40"/>
        <v>8.3333333333333329E-2</v>
      </c>
      <c r="D312" s="31">
        <f t="shared" si="37"/>
        <v>259.70357195115417</v>
      </c>
      <c r="E312" s="27">
        <f t="shared" si="38"/>
        <v>125.39907360282753</v>
      </c>
      <c r="F312" s="35">
        <f t="shared" si="44"/>
        <v>12764269.38893166</v>
      </c>
      <c r="G312" s="35">
        <f t="shared" si="41"/>
        <v>101789.18410003188</v>
      </c>
      <c r="H312" s="55">
        <f t="shared" si="36"/>
        <v>59566.59048168108</v>
      </c>
      <c r="I312" s="35">
        <f t="shared" si="42"/>
        <v>42222.593618350802</v>
      </c>
      <c r="J312" s="35">
        <f t="shared" si="43"/>
        <v>195</v>
      </c>
      <c r="K312" s="36">
        <f t="shared" si="39"/>
        <v>101984.18410003188</v>
      </c>
      <c r="L312" s="1"/>
      <c r="M312" s="1"/>
    </row>
    <row r="313" spans="1:13">
      <c r="A313" s="25">
        <v>293</v>
      </c>
      <c r="B313" s="26">
        <v>49796</v>
      </c>
      <c r="C313" s="52">
        <f t="shared" si="40"/>
        <v>8.3333333333333329E-2</v>
      </c>
      <c r="D313" s="31">
        <f t="shared" si="37"/>
        <v>260.55377386622985</v>
      </c>
      <c r="E313" s="27">
        <f t="shared" si="38"/>
        <v>124.98426927964074</v>
      </c>
      <c r="F313" s="35">
        <f t="shared" si="44"/>
        <v>12763695.466018124</v>
      </c>
      <c r="G313" s="35">
        <f t="shared" si="41"/>
        <v>102122.41540141772</v>
      </c>
      <c r="H313" s="55">
        <f t="shared" si="36"/>
        <v>59563.91217475124</v>
      </c>
      <c r="I313" s="35">
        <f t="shared" si="42"/>
        <v>42558.503226666478</v>
      </c>
      <c r="J313" s="35">
        <f t="shared" si="43"/>
        <v>195</v>
      </c>
      <c r="K313" s="36">
        <f t="shared" si="39"/>
        <v>102317.41540141772</v>
      </c>
      <c r="L313" s="1"/>
      <c r="M313" s="1"/>
    </row>
    <row r="314" spans="1:13">
      <c r="A314" s="25">
        <v>294</v>
      </c>
      <c r="B314" s="26">
        <v>49827</v>
      </c>
      <c r="C314" s="52">
        <f t="shared" si="40"/>
        <v>8.3333333333333329E-2</v>
      </c>
      <c r="D314" s="31">
        <f t="shared" si="37"/>
        <v>261.40675912113778</v>
      </c>
      <c r="E314" s="27">
        <f t="shared" si="38"/>
        <v>124.56752920294572</v>
      </c>
      <c r="F314" s="35">
        <f t="shared" si="44"/>
        <v>12762782.654941348</v>
      </c>
      <c r="G314" s="35">
        <f t="shared" si="41"/>
        <v>102456.73761537159</v>
      </c>
      <c r="H314" s="55">
        <f t="shared" si="36"/>
        <v>59559.652389726289</v>
      </c>
      <c r="I314" s="35">
        <f t="shared" si="42"/>
        <v>42897.0852256453</v>
      </c>
      <c r="J314" s="35">
        <f t="shared" si="43"/>
        <v>195</v>
      </c>
      <c r="K314" s="36">
        <f t="shared" si="39"/>
        <v>102651.73761537159</v>
      </c>
      <c r="L314" s="1"/>
      <c r="M314" s="1"/>
    </row>
    <row r="315" spans="1:13">
      <c r="A315" s="25">
        <v>295</v>
      </c>
      <c r="B315" s="26">
        <v>49857</v>
      </c>
      <c r="C315" s="52">
        <f t="shared" si="40"/>
        <v>8.3333333333333329E-2</v>
      </c>
      <c r="D315" s="31">
        <f t="shared" si="37"/>
        <v>262.26253682780833</v>
      </c>
      <c r="E315" s="27">
        <f t="shared" si="38"/>
        <v>124.14884433922617</v>
      </c>
      <c r="F315" s="35">
        <f t="shared" si="44"/>
        <v>12761527.165130299</v>
      </c>
      <c r="G315" s="35">
        <f t="shared" si="41"/>
        <v>102792.15431325731</v>
      </c>
      <c r="H315" s="55">
        <f t="shared" si="36"/>
        <v>59553.793437274726</v>
      </c>
      <c r="I315" s="35">
        <f t="shared" si="42"/>
        <v>43238.360875982587</v>
      </c>
      <c r="J315" s="35">
        <f t="shared" si="43"/>
        <v>195</v>
      </c>
      <c r="K315" s="36">
        <f t="shared" si="39"/>
        <v>102987.15431325731</v>
      </c>
      <c r="L315" s="1"/>
      <c r="M315" s="1"/>
    </row>
    <row r="316" spans="1:13">
      <c r="A316" s="25">
        <v>296</v>
      </c>
      <c r="B316" s="26">
        <v>49888</v>
      </c>
      <c r="C316" s="52">
        <f t="shared" si="40"/>
        <v>8.3333333333333329E-2</v>
      </c>
      <c r="D316" s="31">
        <f t="shared" si="37"/>
        <v>263.12111612800192</v>
      </c>
      <c r="E316" s="27">
        <f t="shared" si="38"/>
        <v>123.72820561280922</v>
      </c>
      <c r="F316" s="35">
        <f t="shared" si="44"/>
        <v>12759925.172274299</v>
      </c>
      <c r="G316" s="35">
        <f t="shared" si="41"/>
        <v>103128.66907813057</v>
      </c>
      <c r="H316" s="55">
        <f t="shared" si="36"/>
        <v>59546.317470613387</v>
      </c>
      <c r="I316" s="35">
        <f t="shared" si="42"/>
        <v>43582.351607517179</v>
      </c>
      <c r="J316" s="35">
        <f t="shared" si="43"/>
        <v>195</v>
      </c>
      <c r="K316" s="36">
        <f t="shared" si="39"/>
        <v>103323.66907813057</v>
      </c>
      <c r="L316" s="1"/>
      <c r="M316" s="1"/>
    </row>
    <row r="317" spans="1:13">
      <c r="A317" s="25">
        <v>297</v>
      </c>
      <c r="B317" s="26">
        <v>49919</v>
      </c>
      <c r="C317" s="52">
        <f t="shared" si="40"/>
        <v>8.3333333333333329E-2</v>
      </c>
      <c r="D317" s="31">
        <f t="shared" si="37"/>
        <v>263.98250619340672</v>
      </c>
      <c r="E317" s="27">
        <f t="shared" si="38"/>
        <v>123.305603905669</v>
      </c>
      <c r="F317" s="35">
        <f t="shared" si="44"/>
        <v>12757972.818042878</v>
      </c>
      <c r="G317" s="35">
        <f t="shared" si="41"/>
        <v>103466.28550477687</v>
      </c>
      <c r="H317" s="55">
        <f t="shared" si="36"/>
        <v>59537.206484200098</v>
      </c>
      <c r="I317" s="35">
        <f t="shared" si="42"/>
        <v>43929.07902057677</v>
      </c>
      <c r="J317" s="35">
        <f t="shared" si="43"/>
        <v>195</v>
      </c>
      <c r="K317" s="36">
        <f t="shared" si="39"/>
        <v>103661.28550477687</v>
      </c>
      <c r="L317" s="1"/>
      <c r="M317" s="1"/>
    </row>
    <row r="318" spans="1:13">
      <c r="A318" s="25">
        <v>298</v>
      </c>
      <c r="B318" s="26">
        <v>49949</v>
      </c>
      <c r="C318" s="52">
        <f t="shared" si="40"/>
        <v>8.3333333333333329E-2</v>
      </c>
      <c r="D318" s="31">
        <f t="shared" si="37"/>
        <v>264.84671622573666</v>
      </c>
      <c r="E318" s="27">
        <f t="shared" si="38"/>
        <v>122.8810300572288</v>
      </c>
      <c r="F318" s="35">
        <f t="shared" si="44"/>
        <v>12755666.209803356</v>
      </c>
      <c r="G318" s="35">
        <f t="shared" si="41"/>
        <v>103805.00719975019</v>
      </c>
      <c r="H318" s="55">
        <f t="shared" si="36"/>
        <v>59526.44231241566</v>
      </c>
      <c r="I318" s="35">
        <f t="shared" si="42"/>
        <v>44278.564887334534</v>
      </c>
      <c r="J318" s="35">
        <f t="shared" si="43"/>
        <v>195</v>
      </c>
      <c r="K318" s="36">
        <f t="shared" si="39"/>
        <v>104000.00719975019</v>
      </c>
      <c r="L318" s="1"/>
      <c r="M318" s="1"/>
    </row>
    <row r="319" spans="1:13">
      <c r="A319" s="25">
        <v>299</v>
      </c>
      <c r="B319" s="26">
        <v>49980</v>
      </c>
      <c r="C319" s="52">
        <f t="shared" si="40"/>
        <v>8.3333333333333329E-2</v>
      </c>
      <c r="D319" s="31">
        <f t="shared" si="37"/>
        <v>265.71375545682957</v>
      </c>
      <c r="E319" s="27">
        <f t="shared" si="38"/>
        <v>122.45447486416253</v>
      </c>
      <c r="F319" s="35">
        <f t="shared" si="44"/>
        <v>12753001.420336135</v>
      </c>
      <c r="G319" s="35">
        <f t="shared" si="41"/>
        <v>104144.83778141146</v>
      </c>
      <c r="H319" s="55">
        <f t="shared" si="36"/>
        <v>59514.006628235293</v>
      </c>
      <c r="I319" s="35">
        <f t="shared" si="42"/>
        <v>44630.831153176172</v>
      </c>
      <c r="J319" s="35">
        <f t="shared" si="43"/>
        <v>195</v>
      </c>
      <c r="K319" s="36">
        <f t="shared" si="39"/>
        <v>104339.83778141146</v>
      </c>
      <c r="L319" s="1"/>
      <c r="M319" s="1"/>
    </row>
    <row r="320" spans="1:13">
      <c r="A320" s="25">
        <v>300</v>
      </c>
      <c r="B320" s="26">
        <v>50010</v>
      </c>
      <c r="C320" s="52">
        <f t="shared" si="40"/>
        <v>8.3333333333333329E-2</v>
      </c>
      <c r="D320" s="31">
        <f t="shared" si="37"/>
        <v>266.58363314874606</v>
      </c>
      <c r="E320" s="27">
        <f t="shared" si="38"/>
        <v>122.02592908019528</v>
      </c>
      <c r="F320" s="35">
        <f t="shared" si="44"/>
        <v>12749974.487547696</v>
      </c>
      <c r="G320" s="35">
        <f t="shared" si="41"/>
        <v>104485.78087996715</v>
      </c>
      <c r="H320" s="55">
        <f t="shared" si="36"/>
        <v>59499.880941889249</v>
      </c>
      <c r="I320" s="35">
        <f t="shared" si="42"/>
        <v>44985.899938077899</v>
      </c>
      <c r="J320" s="35">
        <f t="shared" si="43"/>
        <v>195</v>
      </c>
      <c r="K320" s="36">
        <f t="shared" si="39"/>
        <v>104680.78087996715</v>
      </c>
      <c r="L320" s="1"/>
      <c r="M320" s="1"/>
    </row>
    <row r="321" spans="1:13">
      <c r="A321" s="25">
        <v>301</v>
      </c>
      <c r="B321" s="26">
        <v>50041</v>
      </c>
      <c r="C321" s="52">
        <f t="shared" si="40"/>
        <v>8.3333333333333329E-2</v>
      </c>
      <c r="D321" s="31">
        <f t="shared" si="37"/>
        <v>267.45635859386823</v>
      </c>
      <c r="E321" s="27">
        <f t="shared" si="38"/>
        <v>121.59538341590286</v>
      </c>
      <c r="F321" s="35">
        <f t="shared" si="44"/>
        <v>12746581.41418126</v>
      </c>
      <c r="G321" s="35">
        <f t="shared" si="41"/>
        <v>104827.84013750803</v>
      </c>
      <c r="H321" s="55">
        <f t="shared" si="36"/>
        <v>59484.046599512549</v>
      </c>
      <c r="I321" s="35">
        <f t="shared" si="42"/>
        <v>45343.79353799548</v>
      </c>
      <c r="J321" s="35">
        <f t="shared" si="43"/>
        <v>195</v>
      </c>
      <c r="K321" s="36">
        <f t="shared" si="39"/>
        <v>105022.84013750803</v>
      </c>
      <c r="L321" s="1"/>
      <c r="M321" s="1"/>
    </row>
    <row r="322" spans="1:13">
      <c r="A322" s="25">
        <v>302</v>
      </c>
      <c r="B322" s="26">
        <v>50072</v>
      </c>
      <c r="C322" s="52">
        <f t="shared" si="40"/>
        <v>8.3333333333333329E-2</v>
      </c>
      <c r="D322" s="31">
        <f t="shared" si="37"/>
        <v>268.33194111499904</v>
      </c>
      <c r="E322" s="27">
        <f t="shared" si="38"/>
        <v>121.16282853851041</v>
      </c>
      <c r="F322" s="35">
        <f t="shared" si="44"/>
        <v>12742818.167525128</v>
      </c>
      <c r="G322" s="35">
        <f t="shared" si="41"/>
        <v>105171.01920804819</v>
      </c>
      <c r="H322" s="55">
        <f t="shared" si="36"/>
        <v>59466.484781783925</v>
      </c>
      <c r="I322" s="35">
        <f t="shared" si="42"/>
        <v>45704.534426264268</v>
      </c>
      <c r="J322" s="35">
        <f t="shared" si="43"/>
        <v>195</v>
      </c>
      <c r="K322" s="36">
        <f t="shared" si="39"/>
        <v>105366.01920804819</v>
      </c>
      <c r="L322" s="1"/>
      <c r="M322" s="1"/>
    </row>
    <row r="323" spans="1:13">
      <c r="A323" s="25">
        <v>303</v>
      </c>
      <c r="B323" s="26">
        <v>50100</v>
      </c>
      <c r="C323" s="52">
        <f t="shared" si="40"/>
        <v>8.3333333333333329E-2</v>
      </c>
      <c r="D323" s="31">
        <f t="shared" si="37"/>
        <v>269.21039006546187</v>
      </c>
      <c r="E323" s="27">
        <f t="shared" si="38"/>
        <v>120.72825507169013</v>
      </c>
      <c r="F323" s="35">
        <f t="shared" si="44"/>
        <v>12738680.679118639</v>
      </c>
      <c r="G323" s="35">
        <f t="shared" si="41"/>
        <v>105515.32175756397</v>
      </c>
      <c r="H323" s="55">
        <f t="shared" si="36"/>
        <v>59447.176502553644</v>
      </c>
      <c r="I323" s="35">
        <f t="shared" si="42"/>
        <v>46068.145255010328</v>
      </c>
      <c r="J323" s="35">
        <f t="shared" si="43"/>
        <v>195</v>
      </c>
      <c r="K323" s="36">
        <f t="shared" si="39"/>
        <v>105710.32175756397</v>
      </c>
      <c r="L323" s="1"/>
      <c r="M323" s="1"/>
    </row>
    <row r="324" spans="1:13">
      <c r="A324" s="25">
        <v>304</v>
      </c>
      <c r="B324" s="26">
        <v>50131</v>
      </c>
      <c r="C324" s="52">
        <f t="shared" si="40"/>
        <v>8.3333333333333329E-2</v>
      </c>
      <c r="D324" s="31">
        <f t="shared" si="37"/>
        <v>270.09171482920044</v>
      </c>
      <c r="E324" s="27">
        <f t="shared" si="38"/>
        <v>120.29165359535803</v>
      </c>
      <c r="F324" s="35">
        <f t="shared" si="44"/>
        <v>12734164.844455775</v>
      </c>
      <c r="G324" s="35">
        <f t="shared" si="41"/>
        <v>105860.75146403322</v>
      </c>
      <c r="H324" s="55">
        <f t="shared" si="36"/>
        <v>59426.102607460285</v>
      </c>
      <c r="I324" s="35">
        <f t="shared" si="42"/>
        <v>46434.648856572938</v>
      </c>
      <c r="J324" s="35">
        <f t="shared" si="43"/>
        <v>195</v>
      </c>
      <c r="K324" s="36">
        <f t="shared" si="39"/>
        <v>106055.75146403322</v>
      </c>
      <c r="L324" s="1"/>
      <c r="M324" s="1"/>
    </row>
    <row r="325" spans="1:13">
      <c r="A325" s="25">
        <v>305</v>
      </c>
      <c r="B325" s="26">
        <v>50161</v>
      </c>
      <c r="C325" s="52">
        <f t="shared" si="40"/>
        <v>8.3333333333333329E-2</v>
      </c>
      <c r="D325" s="31">
        <f t="shared" si="37"/>
        <v>270.97592482087913</v>
      </c>
      <c r="E325" s="27">
        <f t="shared" si="38"/>
        <v>119.85301464546971</v>
      </c>
      <c r="F325" s="35">
        <f t="shared" si="44"/>
        <v>12729266.522686342</v>
      </c>
      <c r="G325" s="35">
        <f t="shared" si="41"/>
        <v>106207.3120174745</v>
      </c>
      <c r="H325" s="55">
        <f t="shared" si="36"/>
        <v>59403.243772536262</v>
      </c>
      <c r="I325" s="35">
        <f t="shared" si="42"/>
        <v>46804.068244938237</v>
      </c>
      <c r="J325" s="35">
        <f t="shared" si="43"/>
        <v>195</v>
      </c>
      <c r="K325" s="36">
        <f t="shared" si="39"/>
        <v>106402.3120174745</v>
      </c>
      <c r="L325" s="1"/>
      <c r="M325" s="1"/>
    </row>
    <row r="326" spans="1:13">
      <c r="A326" s="25">
        <v>306</v>
      </c>
      <c r="B326" s="26">
        <v>50192</v>
      </c>
      <c r="C326" s="52">
        <f t="shared" si="40"/>
        <v>8.3333333333333329E-2</v>
      </c>
      <c r="D326" s="31">
        <f t="shared" si="37"/>
        <v>271.86302948598336</v>
      </c>
      <c r="E326" s="27">
        <f t="shared" si="38"/>
        <v>119.41232871381523</v>
      </c>
      <c r="F326" s="35">
        <f t="shared" si="44"/>
        <v>12723981.536314752</v>
      </c>
      <c r="G326" s="35">
        <f t="shared" si="41"/>
        <v>106555.00711998652</v>
      </c>
      <c r="H326" s="55">
        <f t="shared" si="36"/>
        <v>59378.580502802171</v>
      </c>
      <c r="I326" s="35">
        <f t="shared" si="42"/>
        <v>47176.426617184348</v>
      </c>
      <c r="J326" s="35">
        <f t="shared" si="43"/>
        <v>195</v>
      </c>
      <c r="K326" s="36">
        <f t="shared" si="39"/>
        <v>106750.00711998652</v>
      </c>
      <c r="L326" s="1"/>
      <c r="M326" s="1"/>
    </row>
    <row r="327" spans="1:13">
      <c r="A327" s="25">
        <v>307</v>
      </c>
      <c r="B327" s="26">
        <v>50222</v>
      </c>
      <c r="C327" s="52">
        <f t="shared" si="40"/>
        <v>8.3333333333333329E-2</v>
      </c>
      <c r="D327" s="31">
        <f t="shared" si="37"/>
        <v>272.75303830092076</v>
      </c>
      <c r="E327" s="27">
        <f t="shared" si="38"/>
        <v>118.96958624781303</v>
      </c>
      <c r="F327" s="35">
        <f t="shared" si="44"/>
        <v>12718305.670896366</v>
      </c>
      <c r="G327" s="35">
        <f t="shared" si="41"/>
        <v>106903.8404857877</v>
      </c>
      <c r="H327" s="55">
        <f t="shared" si="36"/>
        <v>59352.093130849709</v>
      </c>
      <c r="I327" s="35">
        <f t="shared" si="42"/>
        <v>47551.747354937994</v>
      </c>
      <c r="J327" s="35">
        <f t="shared" si="43"/>
        <v>195</v>
      </c>
      <c r="K327" s="36">
        <f t="shared" si="39"/>
        <v>107098.8404857877</v>
      </c>
      <c r="L327" s="1"/>
      <c r="M327" s="1"/>
    </row>
    <row r="328" spans="1:13">
      <c r="A328" s="25">
        <v>308</v>
      </c>
      <c r="B328" s="26">
        <v>50253</v>
      </c>
      <c r="C328" s="52">
        <f t="shared" si="40"/>
        <v>8.3333333333333329E-2</v>
      </c>
      <c r="D328" s="31">
        <f t="shared" si="37"/>
        <v>273.64596077312211</v>
      </c>
      <c r="E328" s="27">
        <f t="shared" si="38"/>
        <v>118.52477765030282</v>
      </c>
      <c r="F328" s="35">
        <f t="shared" si="44"/>
        <v>12712234.674731379</v>
      </c>
      <c r="G328" s="35">
        <f t="shared" si="41"/>
        <v>107253.81584125587</v>
      </c>
      <c r="H328" s="55">
        <f t="shared" si="36"/>
        <v>59323.761815413105</v>
      </c>
      <c r="I328" s="35">
        <f t="shared" si="42"/>
        <v>47930.054025842765</v>
      </c>
      <c r="J328" s="35">
        <f t="shared" si="43"/>
        <v>195</v>
      </c>
      <c r="K328" s="36">
        <f t="shared" si="39"/>
        <v>107448.81584125587</v>
      </c>
      <c r="L328" s="1"/>
      <c r="M328" s="1"/>
    </row>
    <row r="329" spans="1:13">
      <c r="A329" s="25">
        <v>309</v>
      </c>
      <c r="B329" s="26">
        <v>50284</v>
      </c>
      <c r="C329" s="52">
        <f t="shared" si="40"/>
        <v>8.3333333333333329E-2</v>
      </c>
      <c r="D329" s="31">
        <f t="shared" si="37"/>
        <v>274.54180644114314</v>
      </c>
      <c r="E329" s="27">
        <f t="shared" si="38"/>
        <v>118.07789327933759</v>
      </c>
      <c r="F329" s="35">
        <f t="shared" si="44"/>
        <v>12705764.258556226</v>
      </c>
      <c r="G329" s="35">
        <f t="shared" si="41"/>
        <v>107604.93692496802</v>
      </c>
      <c r="H329" s="55">
        <f t="shared" si="36"/>
        <v>59293.566539929052</v>
      </c>
      <c r="I329" s="35">
        <f t="shared" si="42"/>
        <v>48311.370385038965</v>
      </c>
      <c r="J329" s="35">
        <f t="shared" si="43"/>
        <v>195</v>
      </c>
      <c r="K329" s="36">
        <f t="shared" si="39"/>
        <v>107799.93692496802</v>
      </c>
      <c r="L329" s="1"/>
      <c r="M329" s="1"/>
    </row>
    <row r="330" spans="1:13">
      <c r="A330" s="25">
        <v>310</v>
      </c>
      <c r="B330" s="26">
        <v>50314</v>
      </c>
      <c r="C330" s="52">
        <f t="shared" si="40"/>
        <v>8.3333333333333329E-2</v>
      </c>
      <c r="D330" s="31">
        <f t="shared" si="37"/>
        <v>275.44058487476627</v>
      </c>
      <c r="E330" s="27">
        <f t="shared" si="38"/>
        <v>117.62892344797453</v>
      </c>
      <c r="F330" s="35">
        <f t="shared" si="44"/>
        <v>12698890.095232502</v>
      </c>
      <c r="G330" s="35">
        <f t="shared" si="41"/>
        <v>107957.20748774026</v>
      </c>
      <c r="H330" s="55">
        <f t="shared" si="36"/>
        <v>59261.487111085007</v>
      </c>
      <c r="I330" s="35">
        <f t="shared" si="42"/>
        <v>48695.720376655256</v>
      </c>
      <c r="J330" s="35">
        <f t="shared" si="43"/>
        <v>195</v>
      </c>
      <c r="K330" s="36">
        <f t="shared" si="39"/>
        <v>108152.20748774026</v>
      </c>
      <c r="L330" s="1"/>
      <c r="M330" s="1"/>
    </row>
    <row r="331" spans="1:13">
      <c r="A331" s="25">
        <v>311</v>
      </c>
      <c r="B331" s="26">
        <v>50345</v>
      </c>
      <c r="C331" s="52">
        <f t="shared" si="40"/>
        <v>8.3333333333333329E-2</v>
      </c>
      <c r="D331" s="31">
        <f t="shared" si="37"/>
        <v>276.34230567510292</v>
      </c>
      <c r="E331" s="27">
        <f t="shared" si="38"/>
        <v>117.17785842406509</v>
      </c>
      <c r="F331" s="35">
        <f t="shared" si="44"/>
        <v>12691607.819433361</v>
      </c>
      <c r="G331" s="35">
        <f t="shared" si="41"/>
        <v>108310.63129266797</v>
      </c>
      <c r="H331" s="55">
        <f t="shared" si="36"/>
        <v>59227.503157355684</v>
      </c>
      <c r="I331" s="35">
        <f t="shared" si="42"/>
        <v>49083.128135312283</v>
      </c>
      <c r="J331" s="35">
        <f t="shared" si="43"/>
        <v>195</v>
      </c>
      <c r="K331" s="36">
        <f t="shared" si="39"/>
        <v>108505.63129266797</v>
      </c>
      <c r="L331" s="1"/>
      <c r="M331" s="1"/>
    </row>
    <row r="332" spans="1:13">
      <c r="A332" s="25">
        <v>312</v>
      </c>
      <c r="B332" s="26">
        <v>50375</v>
      </c>
      <c r="C332" s="52">
        <f t="shared" si="40"/>
        <v>8.3333333333333329E-2</v>
      </c>
      <c r="D332" s="31">
        <f t="shared" si="37"/>
        <v>277.24697847469605</v>
      </c>
      <c r="E332" s="27">
        <f t="shared" si="38"/>
        <v>116.72468843004403</v>
      </c>
      <c r="F332" s="35">
        <f t="shared" si="44"/>
        <v>12683913.027327383</v>
      </c>
      <c r="G332" s="35">
        <f t="shared" si="41"/>
        <v>108665.21211516588</v>
      </c>
      <c r="H332" s="55">
        <f t="shared" si="36"/>
        <v>59191.594127527787</v>
      </c>
      <c r="I332" s="35">
        <f t="shared" si="42"/>
        <v>49473.617987638092</v>
      </c>
      <c r="J332" s="35">
        <f t="shared" si="43"/>
        <v>195</v>
      </c>
      <c r="K332" s="36">
        <f t="shared" si="39"/>
        <v>108860.21211516588</v>
      </c>
      <c r="L332" s="1"/>
      <c r="M332" s="1"/>
    </row>
    <row r="333" spans="1:13">
      <c r="A333" s="25">
        <v>313</v>
      </c>
      <c r="B333" s="26">
        <v>50406</v>
      </c>
      <c r="C333" s="52">
        <f t="shared" si="40"/>
        <v>8.3333333333333329E-2</v>
      </c>
      <c r="D333" s="31">
        <f t="shared" si="37"/>
        <v>278.15461293762309</v>
      </c>
      <c r="E333" s="27">
        <f t="shared" si="38"/>
        <v>116.26940364271758</v>
      </c>
      <c r="F333" s="35">
        <f t="shared" si="44"/>
        <v>12675801.276259882</v>
      </c>
      <c r="G333" s="35">
        <f t="shared" si="41"/>
        <v>109020.95374300837</v>
      </c>
      <c r="H333" s="55">
        <f t="shared" si="36"/>
        <v>59153.739289212783</v>
      </c>
      <c r="I333" s="35">
        <f t="shared" si="42"/>
        <v>49867.21445379559</v>
      </c>
      <c r="J333" s="35">
        <f t="shared" si="43"/>
        <v>195</v>
      </c>
      <c r="K333" s="36">
        <f t="shared" si="39"/>
        <v>109215.95374300837</v>
      </c>
      <c r="L333" s="1"/>
      <c r="M333" s="1"/>
    </row>
    <row r="334" spans="1:13">
      <c r="A334" s="25">
        <v>314</v>
      </c>
      <c r="B334" s="26">
        <v>50437</v>
      </c>
      <c r="C334" s="52">
        <f t="shared" si="40"/>
        <v>8.3333333333333329E-2</v>
      </c>
      <c r="D334" s="31">
        <f t="shared" si="37"/>
        <v>279.06521875959913</v>
      </c>
      <c r="E334" s="27">
        <f t="shared" si="38"/>
        <v>115.81199419305028</v>
      </c>
      <c r="F334" s="35">
        <f t="shared" si="44"/>
        <v>12667268.084431641</v>
      </c>
      <c r="G334" s="35">
        <f t="shared" si="41"/>
        <v>109377.85997637011</v>
      </c>
      <c r="H334" s="55">
        <f t="shared" si="36"/>
        <v>59113.917727347653</v>
      </c>
      <c r="I334" s="35">
        <f t="shared" si="42"/>
        <v>50263.942249022453</v>
      </c>
      <c r="J334" s="35">
        <f t="shared" si="43"/>
        <v>195</v>
      </c>
      <c r="K334" s="36">
        <f t="shared" si="39"/>
        <v>109572.85997637011</v>
      </c>
      <c r="L334" s="1"/>
      <c r="M334" s="1"/>
    </row>
    <row r="335" spans="1:13">
      <c r="A335" s="25">
        <v>315</v>
      </c>
      <c r="B335" s="26">
        <v>50465</v>
      </c>
      <c r="C335" s="52">
        <f t="shared" si="40"/>
        <v>8.3333333333333329E-2</v>
      </c>
      <c r="D335" s="31">
        <f t="shared" si="37"/>
        <v>279.9788056680805</v>
      </c>
      <c r="E335" s="27">
        <f t="shared" si="38"/>
        <v>115.35245016595118</v>
      </c>
      <c r="F335" s="35">
        <f t="shared" si="44"/>
        <v>12658308.93057505</v>
      </c>
      <c r="G335" s="35">
        <f t="shared" si="41"/>
        <v>109735.93462786653</v>
      </c>
      <c r="H335" s="55">
        <f t="shared" si="36"/>
        <v>59072.108342683568</v>
      </c>
      <c r="I335" s="35">
        <f t="shared" si="42"/>
        <v>50663.826285182964</v>
      </c>
      <c r="J335" s="35">
        <f t="shared" si="43"/>
        <v>195</v>
      </c>
      <c r="K335" s="36">
        <f t="shared" si="39"/>
        <v>109930.93462786653</v>
      </c>
      <c r="L335" s="1"/>
      <c r="M335" s="1"/>
    </row>
    <row r="336" spans="1:13">
      <c r="A336" s="25">
        <v>316</v>
      </c>
      <c r="B336" s="26">
        <v>50496</v>
      </c>
      <c r="C336" s="52">
        <f t="shared" si="40"/>
        <v>8.3333333333333329E-2</v>
      </c>
      <c r="D336" s="31">
        <f t="shared" si="37"/>
        <v>280.89538342236864</v>
      </c>
      <c r="E336" s="27">
        <f t="shared" si="38"/>
        <v>114.89076160005895</v>
      </c>
      <c r="F336" s="35">
        <f t="shared" si="44"/>
        <v>12648919.253627626</v>
      </c>
      <c r="G336" s="35">
        <f t="shared" si="41"/>
        <v>110095.18152259456</v>
      </c>
      <c r="H336" s="55">
        <f t="shared" si="36"/>
        <v>59028.289850262256</v>
      </c>
      <c r="I336" s="35">
        <f t="shared" si="42"/>
        <v>51066.891672332305</v>
      </c>
      <c r="J336" s="35">
        <f t="shared" si="43"/>
        <v>195</v>
      </c>
      <c r="K336" s="36">
        <f t="shared" si="39"/>
        <v>110290.18152259456</v>
      </c>
      <c r="L336" s="1"/>
      <c r="M336" s="1"/>
    </row>
    <row r="337" spans="1:13">
      <c r="A337" s="25">
        <v>317</v>
      </c>
      <c r="B337" s="26">
        <v>50526</v>
      </c>
      <c r="C337" s="52">
        <f t="shared" si="40"/>
        <v>8.3333333333333329E-2</v>
      </c>
      <c r="D337" s="31">
        <f t="shared" si="37"/>
        <v>281.81496181371449</v>
      </c>
      <c r="E337" s="27">
        <f t="shared" si="38"/>
        <v>114.42691848752591</v>
      </c>
      <c r="F337" s="35">
        <f t="shared" si="44"/>
        <v>12639094.452402895</v>
      </c>
      <c r="G337" s="35">
        <f t="shared" si="41"/>
        <v>110455.60449817346</v>
      </c>
      <c r="H337" s="55">
        <f t="shared" si="36"/>
        <v>58982.440777880176</v>
      </c>
      <c r="I337" s="35">
        <f t="shared" si="42"/>
        <v>51473.163720293283</v>
      </c>
      <c r="J337" s="35">
        <f t="shared" si="43"/>
        <v>195</v>
      </c>
      <c r="K337" s="36">
        <f t="shared" si="39"/>
        <v>110650.60449817346</v>
      </c>
      <c r="L337" s="1"/>
      <c r="M337" s="1"/>
    </row>
    <row r="338" spans="1:13">
      <c r="A338" s="25">
        <v>318</v>
      </c>
      <c r="B338" s="26">
        <v>50557</v>
      </c>
      <c r="C338" s="52">
        <f t="shared" si="40"/>
        <v>8.3333333333333329E-2</v>
      </c>
      <c r="D338" s="31">
        <f t="shared" si="37"/>
        <v>282.73755066542293</v>
      </c>
      <c r="E338" s="27">
        <f t="shared" si="38"/>
        <v>113.96091077380102</v>
      </c>
      <c r="F338" s="35">
        <f t="shared" si="44"/>
        <v>12628829.885258617</v>
      </c>
      <c r="G338" s="35">
        <f t="shared" si="41"/>
        <v>110817.20740478598</v>
      </c>
      <c r="H338" s="55">
        <f t="shared" si="36"/>
        <v>58934.539464540212</v>
      </c>
      <c r="I338" s="35">
        <f t="shared" si="42"/>
        <v>51882.667940245767</v>
      </c>
      <c r="J338" s="35">
        <f t="shared" si="43"/>
        <v>195</v>
      </c>
      <c r="K338" s="36">
        <f t="shared" si="39"/>
        <v>111012.20740478598</v>
      </c>
      <c r="L338" s="1"/>
      <c r="M338" s="1"/>
    </row>
    <row r="339" spans="1:13">
      <c r="A339" s="25">
        <v>319</v>
      </c>
      <c r="B339" s="26">
        <v>50587</v>
      </c>
      <c r="C339" s="52">
        <f t="shared" si="40"/>
        <v>8.3333333333333329E-2</v>
      </c>
      <c r="D339" s="31">
        <f t="shared" si="37"/>
        <v>283.66315983295783</v>
      </c>
      <c r="E339" s="27">
        <f t="shared" si="38"/>
        <v>113.4927283574121</v>
      </c>
      <c r="F339" s="35">
        <f t="shared" si="44"/>
        <v>12618120.869762322</v>
      </c>
      <c r="G339" s="35">
        <f t="shared" si="41"/>
        <v>111179.9941052192</v>
      </c>
      <c r="H339" s="55">
        <f t="shared" si="36"/>
        <v>58884.564058890835</v>
      </c>
      <c r="I339" s="35">
        <f t="shared" si="42"/>
        <v>52295.430046328365</v>
      </c>
      <c r="J339" s="35">
        <f t="shared" si="43"/>
        <v>195</v>
      </c>
      <c r="K339" s="36">
        <f t="shared" si="39"/>
        <v>111374.9941052192</v>
      </c>
      <c r="L339" s="1"/>
      <c r="M339" s="1"/>
    </row>
    <row r="340" spans="1:13">
      <c r="A340" s="25">
        <v>320</v>
      </c>
      <c r="B340" s="26">
        <v>50618</v>
      </c>
      <c r="C340" s="52">
        <f t="shared" si="40"/>
        <v>8.3333333333333329E-2</v>
      </c>
      <c r="D340" s="31">
        <f t="shared" si="37"/>
        <v>284.59179920404722</v>
      </c>
      <c r="E340" s="27">
        <f t="shared" si="38"/>
        <v>113.0223610897467</v>
      </c>
      <c r="F340" s="35">
        <f t="shared" si="44"/>
        <v>12606962.682354158</v>
      </c>
      <c r="G340" s="35">
        <f t="shared" si="41"/>
        <v>111543.96847490608</v>
      </c>
      <c r="H340" s="55">
        <f t="shared" si="36"/>
        <v>58832.492517652732</v>
      </c>
      <c r="I340" s="35">
        <f t="shared" si="42"/>
        <v>52711.475957253351</v>
      </c>
      <c r="J340" s="35">
        <f t="shared" si="43"/>
        <v>195</v>
      </c>
      <c r="K340" s="36">
        <f t="shared" si="39"/>
        <v>111738.96847490608</v>
      </c>
      <c r="L340" s="1"/>
      <c r="M340" s="1"/>
    </row>
    <row r="341" spans="1:13">
      <c r="A341" s="25">
        <v>321</v>
      </c>
      <c r="B341" s="26">
        <v>50649</v>
      </c>
      <c r="C341" s="52">
        <f t="shared" si="40"/>
        <v>8.3333333333333329E-2</v>
      </c>
      <c r="D341" s="31">
        <f t="shared" si="37"/>
        <v>285.52347869878906</v>
      </c>
      <c r="E341" s="27">
        <f t="shared" si="38"/>
        <v>112.54979877483218</v>
      </c>
      <c r="F341" s="35">
        <f t="shared" si="44"/>
        <v>12595350.558007004</v>
      </c>
      <c r="G341" s="35">
        <f t="shared" si="41"/>
        <v>111909.13440196672</v>
      </c>
      <c r="H341" s="55">
        <f t="shared" ref="H341:H404" si="45">F341*$B$2*C341</f>
        <v>58778.302604032688</v>
      </c>
      <c r="I341" s="35">
        <f t="shared" si="42"/>
        <v>53130.831797934028</v>
      </c>
      <c r="J341" s="35">
        <f t="shared" si="43"/>
        <v>195</v>
      </c>
      <c r="K341" s="36">
        <f t="shared" si="39"/>
        <v>112104.13440196672</v>
      </c>
      <c r="L341" s="1"/>
      <c r="M341" s="1"/>
    </row>
    <row r="342" spans="1:13">
      <c r="A342" s="25">
        <v>322</v>
      </c>
      <c r="B342" s="26">
        <v>50679</v>
      </c>
      <c r="C342" s="52">
        <f t="shared" si="40"/>
        <v>8.3333333333333329E-2</v>
      </c>
      <c r="D342" s="31">
        <f t="shared" ref="D342:D405" si="46">D341+D341*$B$6</f>
        <v>286.45820826975711</v>
      </c>
      <c r="E342" s="27">
        <f t="shared" ref="E342:E405" si="47">(1/($B$2*C342)-1/($B$2*C342*(1+$B$2*C342)^($B$5-A341)))</f>
        <v>112.07503116911477</v>
      </c>
      <c r="F342" s="35">
        <f t="shared" si="44"/>
        <v>12583279.689883841</v>
      </c>
      <c r="G342" s="35">
        <f t="shared" si="41"/>
        <v>112275.49578724985</v>
      </c>
      <c r="H342" s="55">
        <f t="shared" si="45"/>
        <v>58721.971886124593</v>
      </c>
      <c r="I342" s="35">
        <f t="shared" si="42"/>
        <v>53553.523901125256</v>
      </c>
      <c r="J342" s="35">
        <f t="shared" si="43"/>
        <v>195</v>
      </c>
      <c r="K342" s="36">
        <f t="shared" ref="K342:K405" si="48">G342+J342</f>
        <v>112470.49578724985</v>
      </c>
      <c r="L342" s="1"/>
      <c r="M342" s="1"/>
    </row>
    <row r="343" spans="1:13">
      <c r="A343" s="25">
        <v>323</v>
      </c>
      <c r="B343" s="26">
        <v>50710</v>
      </c>
      <c r="C343" s="52">
        <f t="shared" ref="C343:C406" si="49">30/360</f>
        <v>8.3333333333333329E-2</v>
      </c>
      <c r="D343" s="31">
        <f t="shared" si="46"/>
        <v>287.39599790210724</v>
      </c>
      <c r="E343" s="27">
        <f t="shared" si="47"/>
        <v>111.59804798123729</v>
      </c>
      <c r="F343" s="35">
        <f t="shared" si="44"/>
        <v>12570745.228992352</v>
      </c>
      <c r="G343" s="35">
        <f t="shared" ref="G343:G406" si="50">F343/E343</f>
        <v>112643.0565443747</v>
      </c>
      <c r="H343" s="55">
        <f t="shared" si="45"/>
        <v>58663.477735297645</v>
      </c>
      <c r="I343" s="35">
        <f t="shared" ref="I343:I406" si="51">G343-H343</f>
        <v>53979.578809077058</v>
      </c>
      <c r="J343" s="35">
        <f t="shared" ref="J343:J406" si="52">$B$7</f>
        <v>195</v>
      </c>
      <c r="K343" s="36">
        <f t="shared" si="48"/>
        <v>112838.0565443747</v>
      </c>
      <c r="L343" s="1"/>
      <c r="M343" s="1"/>
    </row>
    <row r="344" spans="1:13">
      <c r="A344" s="25">
        <v>324</v>
      </c>
      <c r="B344" s="26">
        <v>50740</v>
      </c>
      <c r="C344" s="52">
        <f t="shared" si="49"/>
        <v>8.3333333333333329E-2</v>
      </c>
      <c r="D344" s="31">
        <f t="shared" si="46"/>
        <v>288.33685761368412</v>
      </c>
      <c r="E344" s="27">
        <f t="shared" si="47"/>
        <v>111.11883887181641</v>
      </c>
      <c r="F344" s="35">
        <f t="shared" ref="F344:F407" si="53">(F343+H343-G343)*(D344/D343)</f>
        <v>12557742.283836741</v>
      </c>
      <c r="G344" s="35">
        <f t="shared" si="50"/>
        <v>113011.82059977249</v>
      </c>
      <c r="H344" s="55">
        <f t="shared" si="45"/>
        <v>58602.797324571453</v>
      </c>
      <c r="I344" s="35">
        <f t="shared" si="51"/>
        <v>54409.023275201034</v>
      </c>
      <c r="J344" s="35">
        <f t="shared" si="52"/>
        <v>195</v>
      </c>
      <c r="K344" s="36">
        <f t="shared" si="48"/>
        <v>113206.82059977249</v>
      </c>
      <c r="L344" s="1"/>
      <c r="M344" s="1"/>
    </row>
    <row r="345" spans="1:13">
      <c r="A345" s="25">
        <v>325</v>
      </c>
      <c r="B345" s="26">
        <v>50771</v>
      </c>
      <c r="C345" s="52">
        <f t="shared" si="49"/>
        <v>8.3333333333333329E-2</v>
      </c>
      <c r="D345" s="31">
        <f t="shared" si="46"/>
        <v>289.28079745512827</v>
      </c>
      <c r="E345" s="27">
        <f t="shared" si="47"/>
        <v>110.63739345321822</v>
      </c>
      <c r="F345" s="35">
        <f t="shared" si="53"/>
        <v>12544265.920066731</v>
      </c>
      <c r="G345" s="35">
        <f t="shared" si="50"/>
        <v>113381.79189272868</v>
      </c>
      <c r="H345" s="55">
        <f t="shared" si="45"/>
        <v>58539.907626978078</v>
      </c>
      <c r="I345" s="35">
        <f t="shared" si="51"/>
        <v>54841.884265750603</v>
      </c>
      <c r="J345" s="35">
        <f t="shared" si="52"/>
        <v>195</v>
      </c>
      <c r="K345" s="36">
        <f t="shared" si="48"/>
        <v>113576.79189272868</v>
      </c>
      <c r="L345" s="1"/>
      <c r="M345" s="1"/>
    </row>
    <row r="346" spans="1:13">
      <c r="A346" s="25">
        <v>326</v>
      </c>
      <c r="B346" s="26">
        <v>50802</v>
      </c>
      <c r="C346" s="52">
        <f t="shared" si="49"/>
        <v>8.3333333333333329E-2</v>
      </c>
      <c r="D346" s="31">
        <f t="shared" si="46"/>
        <v>290.22782750998334</v>
      </c>
      <c r="E346" s="27">
        <f t="shared" si="47"/>
        <v>110.15370128933324</v>
      </c>
      <c r="F346" s="35">
        <f t="shared" si="53"/>
        <v>12530311.160123734</v>
      </c>
      <c r="G346" s="35">
        <f t="shared" si="50"/>
        <v>113752.97437542491</v>
      </c>
      <c r="H346" s="55">
        <f t="shared" si="45"/>
        <v>58474.785413910759</v>
      </c>
      <c r="I346" s="35">
        <f t="shared" si="51"/>
        <v>55278.188961514148</v>
      </c>
      <c r="J346" s="35">
        <f t="shared" si="52"/>
        <v>195</v>
      </c>
      <c r="K346" s="36">
        <f t="shared" si="48"/>
        <v>113947.97437542491</v>
      </c>
      <c r="L346" s="1"/>
      <c r="M346" s="1"/>
    </row>
    <row r="347" spans="1:13">
      <c r="A347" s="25">
        <v>327</v>
      </c>
      <c r="B347" s="26">
        <v>50830</v>
      </c>
      <c r="C347" s="52">
        <f t="shared" si="49"/>
        <v>8.3333333333333329E-2</v>
      </c>
      <c r="D347" s="31">
        <f t="shared" si="46"/>
        <v>291.17795789480397</v>
      </c>
      <c r="E347" s="27">
        <f t="shared" si="47"/>
        <v>109.66775189535015</v>
      </c>
      <c r="F347" s="35">
        <f t="shared" si="53"/>
        <v>12515872.982884157</v>
      </c>
      <c r="G347" s="35">
        <f t="shared" si="50"/>
        <v>114125.37201298117</v>
      </c>
      <c r="H347" s="55">
        <f t="shared" si="45"/>
        <v>58407.407253459402</v>
      </c>
      <c r="I347" s="35">
        <f t="shared" si="51"/>
        <v>55717.964759521768</v>
      </c>
      <c r="J347" s="35">
        <f t="shared" si="52"/>
        <v>195</v>
      </c>
      <c r="K347" s="36">
        <f t="shared" si="48"/>
        <v>114320.37201298117</v>
      </c>
      <c r="L347" s="1"/>
      <c r="M347" s="1"/>
    </row>
    <row r="348" spans="1:13">
      <c r="A348" s="25">
        <v>328</v>
      </c>
      <c r="B348" s="26">
        <v>50861</v>
      </c>
      <c r="C348" s="52">
        <f t="shared" si="49"/>
        <v>8.3333333333333329E-2</v>
      </c>
      <c r="D348" s="31">
        <f t="shared" si="46"/>
        <v>292.13119875926361</v>
      </c>
      <c r="E348" s="27">
        <f t="shared" si="47"/>
        <v>109.17953473752846</v>
      </c>
      <c r="F348" s="35">
        <f t="shared" si="53"/>
        <v>12500946.323299836</v>
      </c>
      <c r="G348" s="35">
        <f t="shared" si="50"/>
        <v>114498.98878349832</v>
      </c>
      <c r="H348" s="55">
        <f t="shared" si="45"/>
        <v>58337.749508732566</v>
      </c>
      <c r="I348" s="35">
        <f t="shared" si="51"/>
        <v>56161.239274765758</v>
      </c>
      <c r="J348" s="35">
        <f t="shared" si="52"/>
        <v>195</v>
      </c>
      <c r="K348" s="36">
        <f t="shared" si="48"/>
        <v>114693.98878349832</v>
      </c>
      <c r="L348" s="1"/>
      <c r="M348" s="1"/>
    </row>
    <row r="349" spans="1:13">
      <c r="A349" s="25">
        <v>329</v>
      </c>
      <c r="B349" s="26">
        <v>50891</v>
      </c>
      <c r="C349" s="52">
        <f t="shared" si="49"/>
        <v>8.3333333333333329E-2</v>
      </c>
      <c r="D349" s="31">
        <f t="shared" si="46"/>
        <v>293.08756028626328</v>
      </c>
      <c r="E349" s="27">
        <f t="shared" si="47"/>
        <v>108.68903923297025</v>
      </c>
      <c r="F349" s="35">
        <f t="shared" si="53"/>
        <v>12485526.072035559</v>
      </c>
      <c r="G349" s="35">
        <f t="shared" si="50"/>
        <v>114873.82867810041</v>
      </c>
      <c r="H349" s="55">
        <f t="shared" si="45"/>
        <v>58265.788336165933</v>
      </c>
      <c r="I349" s="35">
        <f t="shared" si="51"/>
        <v>56608.04034193448</v>
      </c>
      <c r="J349" s="35">
        <f t="shared" si="52"/>
        <v>195</v>
      </c>
      <c r="K349" s="36">
        <f t="shared" si="48"/>
        <v>115068.82867810041</v>
      </c>
      <c r="L349" s="1"/>
      <c r="M349" s="1"/>
    </row>
    <row r="350" spans="1:13">
      <c r="A350" s="25">
        <v>330</v>
      </c>
      <c r="B350" s="26">
        <v>50922</v>
      </c>
      <c r="C350" s="52">
        <f t="shared" si="49"/>
        <v>8.3333333333333329E-2</v>
      </c>
      <c r="D350" s="31">
        <f t="shared" si="46"/>
        <v>294.04705269204004</v>
      </c>
      <c r="E350" s="27">
        <f t="shared" si="47"/>
        <v>108.19625474939079</v>
      </c>
      <c r="F350" s="35">
        <f t="shared" si="53"/>
        <v>12469607.075103667</v>
      </c>
      <c r="G350" s="35">
        <f t="shared" si="50"/>
        <v>115249.89570097737</v>
      </c>
      <c r="H350" s="55">
        <f t="shared" si="45"/>
        <v>58191.499683817106</v>
      </c>
      <c r="I350" s="35">
        <f t="shared" si="51"/>
        <v>57058.396017160267</v>
      </c>
      <c r="J350" s="35">
        <f t="shared" si="52"/>
        <v>195</v>
      </c>
      <c r="K350" s="36">
        <f t="shared" si="48"/>
        <v>115444.89570097737</v>
      </c>
      <c r="L350" s="1"/>
      <c r="M350" s="1"/>
    </row>
    <row r="351" spans="1:13">
      <c r="A351" s="25">
        <v>331</v>
      </c>
      <c r="B351" s="26">
        <v>50952</v>
      </c>
      <c r="C351" s="52">
        <f t="shared" si="49"/>
        <v>8.3333333333333329E-2</v>
      </c>
      <c r="D351" s="31">
        <f t="shared" si="46"/>
        <v>295.0096862262763</v>
      </c>
      <c r="E351" s="27">
        <f t="shared" si="47"/>
        <v>107.70117060488795</v>
      </c>
      <c r="F351" s="35">
        <f t="shared" si="53"/>
        <v>12453184.133495713</v>
      </c>
      <c r="G351" s="35">
        <f t="shared" si="50"/>
        <v>115627.19386942794</v>
      </c>
      <c r="H351" s="55">
        <f t="shared" si="45"/>
        <v>58114.859289646658</v>
      </c>
      <c r="I351" s="35">
        <f t="shared" si="51"/>
        <v>57512.33457978128</v>
      </c>
      <c r="J351" s="35">
        <f t="shared" si="52"/>
        <v>195</v>
      </c>
      <c r="K351" s="36">
        <f t="shared" si="48"/>
        <v>115822.19386942794</v>
      </c>
      <c r="L351" s="1"/>
      <c r="M351" s="1"/>
    </row>
    <row r="352" spans="1:13">
      <c r="A352" s="25">
        <v>332</v>
      </c>
      <c r="B352" s="26">
        <v>50983</v>
      </c>
      <c r="C352" s="52">
        <f t="shared" si="49"/>
        <v>8.3333333333333329E-2</v>
      </c>
      <c r="D352" s="31">
        <f t="shared" si="46"/>
        <v>295.97547117220927</v>
      </c>
      <c r="E352" s="27">
        <f t="shared" si="47"/>
        <v>107.20377606771076</v>
      </c>
      <c r="F352" s="35">
        <f t="shared" si="53"/>
        <v>12436252.002811123</v>
      </c>
      <c r="G352" s="35">
        <f t="shared" si="50"/>
        <v>116005.7272139023</v>
      </c>
      <c r="H352" s="55">
        <f t="shared" si="45"/>
        <v>58035.842679785244</v>
      </c>
      <c r="I352" s="35">
        <f t="shared" si="51"/>
        <v>57969.884534117053</v>
      </c>
      <c r="J352" s="35">
        <f t="shared" si="52"/>
        <v>195</v>
      </c>
      <c r="K352" s="36">
        <f t="shared" si="48"/>
        <v>116200.7272139023</v>
      </c>
      <c r="L352" s="1"/>
      <c r="M352" s="1"/>
    </row>
    <row r="353" spans="1:13">
      <c r="A353" s="25">
        <v>333</v>
      </c>
      <c r="B353" s="26">
        <v>51014</v>
      </c>
      <c r="C353" s="52">
        <f t="shared" si="49"/>
        <v>8.3333333333333329E-2</v>
      </c>
      <c r="D353" s="31">
        <f t="shared" si="46"/>
        <v>296.94441784674081</v>
      </c>
      <c r="E353" s="27">
        <f t="shared" si="47"/>
        <v>106.70406035602674</v>
      </c>
      <c r="F353" s="35">
        <f t="shared" si="53"/>
        <v>12418805.392882891</v>
      </c>
      <c r="G353" s="35">
        <f t="shared" si="50"/>
        <v>116385.49977804537</v>
      </c>
      <c r="H353" s="55">
        <f t="shared" si="45"/>
        <v>57954.425166786823</v>
      </c>
      <c r="I353" s="35">
        <f t="shared" si="51"/>
        <v>58431.074611258548</v>
      </c>
      <c r="J353" s="35">
        <f t="shared" si="52"/>
        <v>195</v>
      </c>
      <c r="K353" s="36">
        <f t="shared" si="48"/>
        <v>116580.49977804537</v>
      </c>
      <c r="L353" s="1"/>
      <c r="M353" s="1"/>
    </row>
    <row r="354" spans="1:13">
      <c r="A354" s="25">
        <v>334</v>
      </c>
      <c r="B354" s="26">
        <v>51044</v>
      </c>
      <c r="C354" s="52">
        <f t="shared" si="49"/>
        <v>8.3333333333333329E-2</v>
      </c>
      <c r="D354" s="31">
        <f t="shared" si="46"/>
        <v>297.9165366005476</v>
      </c>
      <c r="E354" s="27">
        <f t="shared" si="47"/>
        <v>106.2020126376882</v>
      </c>
      <c r="F354" s="35">
        <f t="shared" si="53"/>
        <v>12400838.967400229</v>
      </c>
      <c r="G354" s="35">
        <f t="shared" si="50"/>
        <v>116766.51561873987</v>
      </c>
      <c r="H354" s="55">
        <f t="shared" si="45"/>
        <v>57870.581847867732</v>
      </c>
      <c r="I354" s="35">
        <f t="shared" si="51"/>
        <v>58895.933770872136</v>
      </c>
      <c r="J354" s="35">
        <f t="shared" si="52"/>
        <v>195</v>
      </c>
      <c r="K354" s="36">
        <f t="shared" si="48"/>
        <v>116961.51561873987</v>
      </c>
      <c r="L354" s="1"/>
      <c r="M354" s="1"/>
    </row>
    <row r="355" spans="1:13">
      <c r="A355" s="25">
        <v>335</v>
      </c>
      <c r="B355" s="26">
        <v>51075</v>
      </c>
      <c r="C355" s="52">
        <f t="shared" si="49"/>
        <v>8.3333333333333329E-2</v>
      </c>
      <c r="D355" s="31">
        <f t="shared" si="46"/>
        <v>298.89183781819173</v>
      </c>
      <c r="E355" s="27">
        <f t="shared" si="47"/>
        <v>105.69762202999743</v>
      </c>
      <c r="F355" s="35">
        <f t="shared" si="53"/>
        <v>12382347.343528181</v>
      </c>
      <c r="G355" s="35">
        <f t="shared" si="50"/>
        <v>117148.77880614967</v>
      </c>
      <c r="H355" s="55">
        <f t="shared" si="45"/>
        <v>57784.28760313151</v>
      </c>
      <c r="I355" s="35">
        <f t="shared" si="51"/>
        <v>59364.491203018159</v>
      </c>
      <c r="J355" s="35">
        <f t="shared" si="52"/>
        <v>195</v>
      </c>
      <c r="K355" s="36">
        <f t="shared" si="48"/>
        <v>117343.77880614967</v>
      </c>
      <c r="L355" s="1"/>
      <c r="M355" s="1"/>
    </row>
    <row r="356" spans="1:13">
      <c r="A356" s="25">
        <v>336</v>
      </c>
      <c r="B356" s="26">
        <v>51105</v>
      </c>
      <c r="C356" s="52">
        <f t="shared" si="49"/>
        <v>8.3333333333333329E-2</v>
      </c>
      <c r="D356" s="31">
        <f t="shared" si="46"/>
        <v>299.87033191823167</v>
      </c>
      <c r="E356" s="27">
        <f t="shared" si="47"/>
        <v>105.19087759947075</v>
      </c>
      <c r="F356" s="35">
        <f t="shared" si="53"/>
        <v>12363325.091524176</v>
      </c>
      <c r="G356" s="35">
        <f t="shared" si="50"/>
        <v>117532.29342376339</v>
      </c>
      <c r="H356" s="55">
        <f t="shared" si="45"/>
        <v>57695.51709377949</v>
      </c>
      <c r="I356" s="35">
        <f t="shared" si="51"/>
        <v>59836.776329983899</v>
      </c>
      <c r="J356" s="35">
        <f t="shared" si="52"/>
        <v>195</v>
      </c>
      <c r="K356" s="36">
        <f t="shared" si="48"/>
        <v>117727.29342376339</v>
      </c>
      <c r="L356" s="1"/>
      <c r="M356" s="1"/>
    </row>
    <row r="357" spans="1:13">
      <c r="A357" s="25">
        <v>337</v>
      </c>
      <c r="B357" s="26">
        <v>51136</v>
      </c>
      <c r="C357" s="52">
        <f t="shared" si="49"/>
        <v>8.3333333333333329E-2</v>
      </c>
      <c r="D357" s="31">
        <f t="shared" si="46"/>
        <v>300.85202935333359</v>
      </c>
      <c r="E357" s="27">
        <f t="shared" si="47"/>
        <v>104.68176836160163</v>
      </c>
      <c r="F357" s="35">
        <f t="shared" si="53"/>
        <v>12343766.734351464</v>
      </c>
      <c r="G357" s="35">
        <f t="shared" si="50"/>
        <v>117917.06356843784</v>
      </c>
      <c r="H357" s="55">
        <f t="shared" si="45"/>
        <v>57604.244760306829</v>
      </c>
      <c r="I357" s="35">
        <f t="shared" si="51"/>
        <v>60312.818808131007</v>
      </c>
      <c r="J357" s="35">
        <f t="shared" si="52"/>
        <v>195</v>
      </c>
      <c r="K357" s="36">
        <f t="shared" si="48"/>
        <v>118112.06356843784</v>
      </c>
      <c r="L357" s="1"/>
      <c r="M357" s="1"/>
    </row>
    <row r="358" spans="1:13">
      <c r="A358" s="25">
        <v>338</v>
      </c>
      <c r="B358" s="26">
        <v>51167</v>
      </c>
      <c r="C358" s="52">
        <f t="shared" si="49"/>
        <v>8.3333333333333329E-2</v>
      </c>
      <c r="D358" s="31">
        <f t="shared" si="46"/>
        <v>301.8369406103829</v>
      </c>
      <c r="E358" s="27">
        <f t="shared" si="47"/>
        <v>104.17028328062244</v>
      </c>
      <c r="F358" s="35">
        <f t="shared" si="53"/>
        <v>12323666.747289455</v>
      </c>
      <c r="G358" s="35">
        <f t="shared" si="50"/>
        <v>118303.09335044191</v>
      </c>
      <c r="H358" s="55">
        <f t="shared" si="45"/>
        <v>57510.444820684119</v>
      </c>
      <c r="I358" s="35">
        <f t="shared" si="51"/>
        <v>60792.648529757789</v>
      </c>
      <c r="J358" s="35">
        <f t="shared" si="52"/>
        <v>195</v>
      </c>
      <c r="K358" s="36">
        <f t="shared" si="48"/>
        <v>118498.09335044191</v>
      </c>
      <c r="L358" s="1"/>
      <c r="M358" s="1"/>
    </row>
    <row r="359" spans="1:13">
      <c r="A359" s="25">
        <v>339</v>
      </c>
      <c r="B359" s="26">
        <v>51196</v>
      </c>
      <c r="C359" s="52">
        <f t="shared" si="49"/>
        <v>8.3333333333333329E-2</v>
      </c>
      <c r="D359" s="31">
        <f t="shared" si="46"/>
        <v>302.82507621059631</v>
      </c>
      <c r="E359" s="27">
        <f t="shared" si="47"/>
        <v>103.65641126926533</v>
      </c>
      <c r="F359" s="35">
        <f t="shared" si="53"/>
        <v>12303019.557540903</v>
      </c>
      <c r="G359" s="35">
        <f t="shared" si="50"/>
        <v>118690.38689350046</v>
      </c>
      <c r="H359" s="55">
        <f t="shared" si="45"/>
        <v>57414.091268524215</v>
      </c>
      <c r="I359" s="35">
        <f t="shared" si="51"/>
        <v>61276.295624976243</v>
      </c>
      <c r="J359" s="35">
        <f t="shared" si="52"/>
        <v>195</v>
      </c>
      <c r="K359" s="36">
        <f t="shared" si="48"/>
        <v>118885.38689350046</v>
      </c>
      <c r="L359" s="1"/>
      <c r="M359" s="1"/>
    </row>
    <row r="360" spans="1:13">
      <c r="A360" s="25">
        <v>340</v>
      </c>
      <c r="B360" s="26">
        <v>51227</v>
      </c>
      <c r="C360" s="52">
        <f t="shared" si="49"/>
        <v>8.3333333333333329E-2</v>
      </c>
      <c r="D360" s="31">
        <f t="shared" si="46"/>
        <v>303.81644670963436</v>
      </c>
      <c r="E360" s="27">
        <f t="shared" si="47"/>
        <v>103.14014118852194</v>
      </c>
      <c r="F360" s="35">
        <f t="shared" si="53"/>
        <v>12281819.543835927</v>
      </c>
      <c r="G360" s="35">
        <f t="shared" si="50"/>
        <v>119078.94833483825</v>
      </c>
      <c r="H360" s="55">
        <f t="shared" si="45"/>
        <v>57315.157871234325</v>
      </c>
      <c r="I360" s="35">
        <f t="shared" si="51"/>
        <v>61763.790463603924</v>
      </c>
      <c r="J360" s="35">
        <f t="shared" si="52"/>
        <v>195</v>
      </c>
      <c r="K360" s="36">
        <f t="shared" si="48"/>
        <v>119273.94833483825</v>
      </c>
      <c r="L360" s="1"/>
      <c r="M360" s="1"/>
    </row>
    <row r="361" spans="1:13">
      <c r="A361" s="25">
        <v>341</v>
      </c>
      <c r="B361" s="26">
        <v>51257</v>
      </c>
      <c r="C361" s="52">
        <f t="shared" si="49"/>
        <v>8.3333333333333329E-2</v>
      </c>
      <c r="D361" s="31">
        <f t="shared" si="46"/>
        <v>304.81106269771402</v>
      </c>
      <c r="E361" s="27">
        <f t="shared" si="47"/>
        <v>102.6214618474017</v>
      </c>
      <c r="F361" s="35">
        <f t="shared" si="53"/>
        <v>12260061.036032828</v>
      </c>
      <c r="G361" s="35">
        <f t="shared" si="50"/>
        <v>119468.78182522443</v>
      </c>
      <c r="H361" s="55">
        <f t="shared" si="45"/>
        <v>57213.618168153196</v>
      </c>
      <c r="I361" s="35">
        <f t="shared" si="51"/>
        <v>62255.163657071236</v>
      </c>
      <c r="J361" s="35">
        <f t="shared" si="52"/>
        <v>195</v>
      </c>
      <c r="K361" s="36">
        <f t="shared" si="48"/>
        <v>119663.78182522443</v>
      </c>
      <c r="L361" s="1"/>
      <c r="M361" s="1"/>
    </row>
    <row r="362" spans="1:13">
      <c r="A362" s="25">
        <v>342</v>
      </c>
      <c r="B362" s="26">
        <v>51288</v>
      </c>
      <c r="C362" s="52">
        <f t="shared" si="49"/>
        <v>8.3333333333333329E-2</v>
      </c>
      <c r="D362" s="31">
        <f t="shared" si="46"/>
        <v>305.80893479972184</v>
      </c>
      <c r="E362" s="27">
        <f t="shared" si="47"/>
        <v>102.10036200268959</v>
      </c>
      <c r="F362" s="35">
        <f t="shared" si="53"/>
        <v>12237738.314715693</v>
      </c>
      <c r="G362" s="35">
        <f t="shared" si="50"/>
        <v>119859.8915290165</v>
      </c>
      <c r="H362" s="55">
        <f t="shared" si="45"/>
        <v>57109.445468673228</v>
      </c>
      <c r="I362" s="35">
        <f t="shared" si="51"/>
        <v>62750.446060343274</v>
      </c>
      <c r="J362" s="35">
        <f t="shared" si="52"/>
        <v>195</v>
      </c>
      <c r="K362" s="36">
        <f t="shared" si="48"/>
        <v>120054.8915290165</v>
      </c>
      <c r="L362" s="1"/>
      <c r="M362" s="1"/>
    </row>
    <row r="363" spans="1:13">
      <c r="A363" s="25">
        <v>343</v>
      </c>
      <c r="B363" s="26">
        <v>51318</v>
      </c>
      <c r="C363" s="52">
        <f t="shared" si="49"/>
        <v>8.3333333333333329E-2</v>
      </c>
      <c r="D363" s="31">
        <f t="shared" si="46"/>
        <v>306.81007367532754</v>
      </c>
      <c r="E363" s="27">
        <f t="shared" si="47"/>
        <v>101.57683035870215</v>
      </c>
      <c r="F363" s="35">
        <f t="shared" si="53"/>
        <v>12214845.610788757</v>
      </c>
      <c r="G363" s="35">
        <f t="shared" si="50"/>
        <v>120252.28162420509</v>
      </c>
      <c r="H363" s="55">
        <f t="shared" si="45"/>
        <v>57002.612850347534</v>
      </c>
      <c r="I363" s="35">
        <f t="shared" si="51"/>
        <v>63249.668773857557</v>
      </c>
      <c r="J363" s="35">
        <f t="shared" si="52"/>
        <v>195</v>
      </c>
      <c r="K363" s="36">
        <f t="shared" si="48"/>
        <v>120447.28162420509</v>
      </c>
      <c r="L363" s="1"/>
      <c r="M363" s="1"/>
    </row>
    <row r="364" spans="1:13">
      <c r="A364" s="25">
        <v>344</v>
      </c>
      <c r="B364" s="26">
        <v>51349</v>
      </c>
      <c r="C364" s="52">
        <f t="shared" si="49"/>
        <v>8.3333333333333329E-2</v>
      </c>
      <c r="D364" s="31">
        <f t="shared" si="46"/>
        <v>307.81449001909783</v>
      </c>
      <c r="E364" s="27">
        <f t="shared" si="47"/>
        <v>101.05085556704277</v>
      </c>
      <c r="F364" s="35">
        <f t="shared" si="53"/>
        <v>12191377.10506748</v>
      </c>
      <c r="G364" s="35">
        <f t="shared" si="50"/>
        <v>120645.95630245842</v>
      </c>
      <c r="H364" s="55">
        <f t="shared" si="45"/>
        <v>56893.093156981573</v>
      </c>
      <c r="I364" s="35">
        <f t="shared" si="51"/>
        <v>63752.863145476847</v>
      </c>
      <c r="J364" s="35">
        <f t="shared" si="52"/>
        <v>195</v>
      </c>
      <c r="K364" s="36">
        <f t="shared" si="48"/>
        <v>120840.95630245842</v>
      </c>
      <c r="L364" s="1"/>
      <c r="M364" s="1"/>
    </row>
    <row r="365" spans="1:13">
      <c r="A365" s="25">
        <v>345</v>
      </c>
      <c r="B365" s="26">
        <v>51380</v>
      </c>
      <c r="C365" s="52">
        <f t="shared" si="49"/>
        <v>8.3333333333333329E-2</v>
      </c>
      <c r="D365" s="31">
        <f t="shared" si="46"/>
        <v>308.82219456061063</v>
      </c>
      <c r="E365" s="27">
        <f t="shared" si="47"/>
        <v>100.52242622635563</v>
      </c>
      <c r="F365" s="35">
        <f t="shared" si="53"/>
        <v>12167326.927866343</v>
      </c>
      <c r="G365" s="35">
        <f t="shared" si="50"/>
        <v>121040.91976916722</v>
      </c>
      <c r="H365" s="55">
        <f t="shared" si="45"/>
        <v>56780.858996709605</v>
      </c>
      <c r="I365" s="35">
        <f t="shared" si="51"/>
        <v>64260.060772457611</v>
      </c>
      <c r="J365" s="35">
        <f t="shared" si="52"/>
        <v>195</v>
      </c>
      <c r="K365" s="36">
        <f t="shared" si="48"/>
        <v>121235.91976916722</v>
      </c>
      <c r="L365" s="1"/>
      <c r="M365" s="1"/>
    </row>
    <row r="366" spans="1:13">
      <c r="A366" s="25">
        <v>346</v>
      </c>
      <c r="B366" s="26">
        <v>51410</v>
      </c>
      <c r="C366" s="52">
        <f t="shared" si="49"/>
        <v>8.3333333333333329E-2</v>
      </c>
      <c r="D366" s="31">
        <f t="shared" si="46"/>
        <v>309.83319806456967</v>
      </c>
      <c r="E366" s="27">
        <f t="shared" si="47"/>
        <v>99.991530882078649</v>
      </c>
      <c r="F366" s="35">
        <f t="shared" si="53"/>
        <v>12142689.158583304</v>
      </c>
      <c r="G366" s="35">
        <f t="shared" si="50"/>
        <v>121437.17624348946</v>
      </c>
      <c r="H366" s="55">
        <f t="shared" si="45"/>
        <v>56665.882740055415</v>
      </c>
      <c r="I366" s="35">
        <f t="shared" si="51"/>
        <v>64771.293503434048</v>
      </c>
      <c r="J366" s="35">
        <f t="shared" si="52"/>
        <v>195</v>
      </c>
      <c r="K366" s="36">
        <f t="shared" si="48"/>
        <v>121632.17624348946</v>
      </c>
      <c r="L366" s="1"/>
      <c r="M366" s="1"/>
    </row>
    <row r="367" spans="1:13">
      <c r="A367" s="25">
        <v>347</v>
      </c>
      <c r="B367" s="26">
        <v>51441</v>
      </c>
      <c r="C367" s="52">
        <f t="shared" si="49"/>
        <v>8.3333333333333329E-2</v>
      </c>
      <c r="D367" s="31">
        <f t="shared" si="46"/>
        <v>310.84751133091959</v>
      </c>
      <c r="E367" s="27">
        <f t="shared" si="47"/>
        <v>99.458158026194994</v>
      </c>
      <c r="F367" s="35">
        <f t="shared" si="53"/>
        <v>12117457.825280914</v>
      </c>
      <c r="G367" s="35">
        <f t="shared" si="50"/>
        <v>121834.72995839571</v>
      </c>
      <c r="H367" s="55">
        <f t="shared" si="45"/>
        <v>56548.136517977604</v>
      </c>
      <c r="I367" s="35">
        <f t="shared" si="51"/>
        <v>65286.593440418103</v>
      </c>
      <c r="J367" s="35">
        <f t="shared" si="52"/>
        <v>195</v>
      </c>
      <c r="K367" s="36">
        <f t="shared" si="48"/>
        <v>122029.72995839571</v>
      </c>
      <c r="L367" s="1"/>
      <c r="M367" s="1"/>
    </row>
    <row r="368" spans="1:13">
      <c r="A368" s="25">
        <v>348</v>
      </c>
      <c r="B368" s="26">
        <v>51471</v>
      </c>
      <c r="C368" s="52">
        <f t="shared" si="49"/>
        <v>8.3333333333333329E-2</v>
      </c>
      <c r="D368" s="31">
        <f t="shared" si="46"/>
        <v>311.86514519496114</v>
      </c>
      <c r="E368" s="27">
        <f t="shared" si="47"/>
        <v>98.922296096983928</v>
      </c>
      <c r="F368" s="35">
        <f t="shared" si="53"/>
        <v>12091626.904264044</v>
      </c>
      <c r="G368" s="35">
        <f t="shared" si="50"/>
        <v>122233.58516071393</v>
      </c>
      <c r="H368" s="55">
        <f t="shared" si="45"/>
        <v>56427.59221989887</v>
      </c>
      <c r="I368" s="35">
        <f t="shared" si="51"/>
        <v>65805.992940815064</v>
      </c>
      <c r="J368" s="35">
        <f t="shared" si="52"/>
        <v>195</v>
      </c>
      <c r="K368" s="36">
        <f t="shared" si="48"/>
        <v>122428.58516071393</v>
      </c>
      <c r="L368" s="1"/>
      <c r="M368" s="1"/>
    </row>
    <row r="369" spans="1:13">
      <c r="A369" s="25">
        <v>349</v>
      </c>
      <c r="B369" s="26">
        <v>51502</v>
      </c>
      <c r="C369" s="52">
        <f t="shared" si="49"/>
        <v>8.3333333333333329E-2</v>
      </c>
      <c r="D369" s="31">
        <f t="shared" si="46"/>
        <v>312.88611052746711</v>
      </c>
      <c r="E369" s="27">
        <f t="shared" si="47"/>
        <v>98.383933478769862</v>
      </c>
      <c r="F369" s="35">
        <f t="shared" si="53"/>
        <v>12065190.319654228</v>
      </c>
      <c r="G369" s="35">
        <f t="shared" si="50"/>
        <v>122633.74611117535</v>
      </c>
      <c r="H369" s="55">
        <f t="shared" si="45"/>
        <v>56304.221491719727</v>
      </c>
      <c r="I369" s="35">
        <f t="shared" si="51"/>
        <v>66329.524619455624</v>
      </c>
      <c r="J369" s="35">
        <f t="shared" si="52"/>
        <v>195</v>
      </c>
      <c r="K369" s="36">
        <f t="shared" si="48"/>
        <v>122828.74611117535</v>
      </c>
      <c r="L369" s="1"/>
      <c r="M369" s="1"/>
    </row>
    <row r="370" spans="1:13">
      <c r="A370" s="25">
        <v>350</v>
      </c>
      <c r="B370" s="26">
        <v>51533</v>
      </c>
      <c r="C370" s="52">
        <f t="shared" si="49"/>
        <v>8.3333333333333329E-2</v>
      </c>
      <c r="D370" s="31">
        <f t="shared" si="46"/>
        <v>313.91041823479839</v>
      </c>
      <c r="E370" s="27">
        <f t="shared" si="47"/>
        <v>97.843058501670782</v>
      </c>
      <c r="F370" s="35">
        <f t="shared" si="53"/>
        <v>12038141.942960545</v>
      </c>
      <c r="G370" s="35">
        <f t="shared" si="50"/>
        <v>123035.2170844596</v>
      </c>
      <c r="H370" s="55">
        <f t="shared" si="45"/>
        <v>56177.995733815871</v>
      </c>
      <c r="I370" s="35">
        <f t="shared" si="51"/>
        <v>66857.221350643726</v>
      </c>
      <c r="J370" s="35">
        <f t="shared" si="52"/>
        <v>195</v>
      </c>
      <c r="K370" s="36">
        <f t="shared" si="48"/>
        <v>123230.2170844596</v>
      </c>
      <c r="L370" s="1"/>
      <c r="M370" s="1"/>
    </row>
    <row r="371" spans="1:13">
      <c r="A371" s="25">
        <v>351</v>
      </c>
      <c r="B371" s="26">
        <v>51561</v>
      </c>
      <c r="C371" s="52">
        <f t="shared" si="49"/>
        <v>8.3333333333333329E-2</v>
      </c>
      <c r="D371" s="31">
        <f t="shared" si="46"/>
        <v>314.93807925902036</v>
      </c>
      <c r="E371" s="27">
        <f t="shared" si="47"/>
        <v>97.299659441345256</v>
      </c>
      <c r="F371" s="35">
        <f t="shared" si="53"/>
        <v>12010475.592647066</v>
      </c>
      <c r="G371" s="35">
        <f t="shared" si="50"/>
        <v>123438.00236924046</v>
      </c>
      <c r="H371" s="55">
        <f t="shared" si="45"/>
        <v>56048.886099019641</v>
      </c>
      <c r="I371" s="35">
        <f t="shared" si="51"/>
        <v>67389.116270220824</v>
      </c>
      <c r="J371" s="35">
        <f t="shared" si="52"/>
        <v>195</v>
      </c>
      <c r="K371" s="36">
        <f t="shared" si="48"/>
        <v>123633.00236924046</v>
      </c>
      <c r="L371" s="1"/>
      <c r="M371" s="1"/>
    </row>
    <row r="372" spans="1:13">
      <c r="A372" s="25">
        <v>352</v>
      </c>
      <c r="B372" s="26">
        <v>51592</v>
      </c>
      <c r="C372" s="52">
        <f t="shared" si="49"/>
        <v>8.3333333333333329E-2</v>
      </c>
      <c r="D372" s="31">
        <f t="shared" si="46"/>
        <v>315.96910457801994</v>
      </c>
      <c r="E372" s="27">
        <f t="shared" si="47"/>
        <v>96.75372451873821</v>
      </c>
      <c r="F372" s="35">
        <f t="shared" si="53"/>
        <v>11982185.033696802</v>
      </c>
      <c r="G372" s="35">
        <f t="shared" si="50"/>
        <v>123842.1062682318</v>
      </c>
      <c r="H372" s="55">
        <f t="shared" si="45"/>
        <v>55916.863490585078</v>
      </c>
      <c r="I372" s="35">
        <f t="shared" si="51"/>
        <v>67925.242777646723</v>
      </c>
      <c r="J372" s="35">
        <f t="shared" si="52"/>
        <v>195</v>
      </c>
      <c r="K372" s="36">
        <f t="shared" si="48"/>
        <v>124037.1062682318</v>
      </c>
      <c r="L372" s="1"/>
      <c r="M372" s="1"/>
    </row>
    <row r="373" spans="1:13">
      <c r="A373" s="25">
        <v>353</v>
      </c>
      <c r="B373" s="26">
        <v>51622</v>
      </c>
      <c r="C373" s="52">
        <f t="shared" si="49"/>
        <v>8.3333333333333329E-2</v>
      </c>
      <c r="D373" s="31">
        <f t="shared" si="46"/>
        <v>317.00350520562279</v>
      </c>
      <c r="E373" s="27">
        <f t="shared" si="47"/>
        <v>96.205241899825666</v>
      </c>
      <c r="F373" s="35">
        <f t="shared" si="53"/>
        <v>11953263.97717214</v>
      </c>
      <c r="G373" s="35">
        <f t="shared" si="50"/>
        <v>124247.5330982334</v>
      </c>
      <c r="H373" s="55">
        <f t="shared" si="45"/>
        <v>55781.898560136651</v>
      </c>
      <c r="I373" s="35">
        <f t="shared" si="51"/>
        <v>68465.634538096754</v>
      </c>
      <c r="J373" s="35">
        <f t="shared" si="52"/>
        <v>195</v>
      </c>
      <c r="K373" s="36">
        <f t="shared" si="48"/>
        <v>124442.5330982334</v>
      </c>
      <c r="L373" s="1"/>
      <c r="M373" s="1"/>
    </row>
    <row r="374" spans="1:13">
      <c r="A374" s="25">
        <v>354</v>
      </c>
      <c r="B374" s="26">
        <v>51653</v>
      </c>
      <c r="C374" s="52">
        <f t="shared" si="49"/>
        <v>8.3333333333333329E-2</v>
      </c>
      <c r="D374" s="31">
        <f t="shared" si="46"/>
        <v>318.04129219171091</v>
      </c>
      <c r="E374" s="27">
        <f t="shared" si="47"/>
        <v>95.654199695358216</v>
      </c>
      <c r="F374" s="35">
        <f t="shared" si="53"/>
        <v>11923706.079771735</v>
      </c>
      <c r="G374" s="35">
        <f t="shared" si="50"/>
        <v>124654.28719017711</v>
      </c>
      <c r="H374" s="55">
        <f t="shared" si="45"/>
        <v>55643.961705601432</v>
      </c>
      <c r="I374" s="35">
        <f t="shared" si="51"/>
        <v>69010.325484575675</v>
      </c>
      <c r="J374" s="35">
        <f t="shared" si="52"/>
        <v>195</v>
      </c>
      <c r="K374" s="36">
        <f t="shared" si="48"/>
        <v>124849.28719017711</v>
      </c>
      <c r="L374" s="1"/>
      <c r="M374" s="1"/>
    </row>
    <row r="375" spans="1:13">
      <c r="A375" s="25">
        <v>355</v>
      </c>
      <c r="B375" s="26">
        <v>51683</v>
      </c>
      <c r="C375" s="52">
        <f t="shared" si="49"/>
        <v>8.3333333333333329E-2</v>
      </c>
      <c r="D375" s="31">
        <f t="shared" si="46"/>
        <v>319.08247662234083</v>
      </c>
      <c r="E375" s="27">
        <f t="shared" si="47"/>
        <v>95.100585960603198</v>
      </c>
      <c r="F375" s="35">
        <f t="shared" si="53"/>
        <v>11893504.943383833</v>
      </c>
      <c r="G375" s="35">
        <f t="shared" si="50"/>
        <v>125062.37288917328</v>
      </c>
      <c r="H375" s="55">
        <f t="shared" si="45"/>
        <v>55503.023069124552</v>
      </c>
      <c r="I375" s="35">
        <f t="shared" si="51"/>
        <v>69559.349820048723</v>
      </c>
      <c r="J375" s="35">
        <f t="shared" si="52"/>
        <v>195</v>
      </c>
      <c r="K375" s="36">
        <f t="shared" si="48"/>
        <v>125257.37288917328</v>
      </c>
      <c r="L375" s="1"/>
      <c r="M375" s="1"/>
    </row>
    <row r="376" spans="1:13">
      <c r="A376" s="25">
        <v>356</v>
      </c>
      <c r="B376" s="26">
        <v>51714</v>
      </c>
      <c r="C376" s="52">
        <f t="shared" si="49"/>
        <v>8.3333333333333329E-2</v>
      </c>
      <c r="D376" s="31">
        <f t="shared" si="46"/>
        <v>320.12706961986197</v>
      </c>
      <c r="E376" s="27">
        <f t="shared" si="47"/>
        <v>94.544388695086013</v>
      </c>
      <c r="F376" s="35">
        <f t="shared" si="53"/>
        <v>11862654.114635989</v>
      </c>
      <c r="G376" s="35">
        <f t="shared" si="50"/>
        <v>125471.79455455673</v>
      </c>
      <c r="H376" s="55">
        <f t="shared" si="45"/>
        <v>55359.052534967952</v>
      </c>
      <c r="I376" s="35">
        <f t="shared" si="51"/>
        <v>70112.742019588783</v>
      </c>
      <c r="J376" s="35">
        <f t="shared" si="52"/>
        <v>195</v>
      </c>
      <c r="K376" s="36">
        <f t="shared" si="48"/>
        <v>125666.79455455673</v>
      </c>
      <c r="L376" s="1"/>
      <c r="M376" s="1"/>
    </row>
    <row r="377" spans="1:13">
      <c r="A377" s="25">
        <v>357</v>
      </c>
      <c r="B377" s="26">
        <v>51745</v>
      </c>
      <c r="C377" s="52">
        <f t="shared" si="49"/>
        <v>8.3333333333333329E-2</v>
      </c>
      <c r="D377" s="31">
        <f t="shared" si="46"/>
        <v>321.17508234303529</v>
      </c>
      <c r="E377" s="27">
        <f t="shared" si="47"/>
        <v>93.985595842329786</v>
      </c>
      <c r="F377" s="35">
        <f t="shared" si="53"/>
        <v>11831147.084441161</v>
      </c>
      <c r="G377" s="35">
        <f t="shared" si="50"/>
        <v>125882.55655993383</v>
      </c>
      <c r="H377" s="55">
        <f t="shared" si="45"/>
        <v>55212.019727392078</v>
      </c>
      <c r="I377" s="35">
        <f t="shared" si="51"/>
        <v>70670.536832541751</v>
      </c>
      <c r="J377" s="35">
        <f t="shared" si="52"/>
        <v>195</v>
      </c>
      <c r="K377" s="36">
        <f t="shared" si="48"/>
        <v>126077.55655993383</v>
      </c>
      <c r="L377" s="1"/>
      <c r="M377" s="1"/>
    </row>
    <row r="378" spans="1:13">
      <c r="A378" s="25">
        <v>358</v>
      </c>
      <c r="B378" s="26">
        <v>51775</v>
      </c>
      <c r="C378" s="52">
        <f t="shared" si="49"/>
        <v>8.3333333333333329E-2</v>
      </c>
      <c r="D378" s="31">
        <f t="shared" si="46"/>
        <v>322.22652598715268</v>
      </c>
      <c r="E378" s="27">
        <f t="shared" si="47"/>
        <v>93.424195289593982</v>
      </c>
      <c r="F378" s="35">
        <f t="shared" si="53"/>
        <v>11798977.287540143</v>
      </c>
      <c r="G378" s="35">
        <f t="shared" si="50"/>
        <v>126294.66329322901</v>
      </c>
      <c r="H378" s="55">
        <f t="shared" si="45"/>
        <v>55061.89400852067</v>
      </c>
      <c r="I378" s="35">
        <f t="shared" si="51"/>
        <v>71232.769284708338</v>
      </c>
      <c r="J378" s="35">
        <f t="shared" si="52"/>
        <v>195</v>
      </c>
      <c r="K378" s="36">
        <f t="shared" si="48"/>
        <v>126489.66329322901</v>
      </c>
      <c r="L378" s="1"/>
      <c r="M378" s="1"/>
    </row>
    <row r="379" spans="1:13">
      <c r="A379" s="25">
        <v>359</v>
      </c>
      <c r="B379" s="26">
        <v>51806</v>
      </c>
      <c r="C379" s="52">
        <f t="shared" si="49"/>
        <v>8.3333333333333329E-2</v>
      </c>
      <c r="D379" s="31">
        <f t="shared" si="46"/>
        <v>323.2814117841566</v>
      </c>
      <c r="E379" s="27">
        <f t="shared" si="47"/>
        <v>92.860174867612116</v>
      </c>
      <c r="F379" s="35">
        <f t="shared" si="53"/>
        <v>11766138.102040313</v>
      </c>
      <c r="G379" s="35">
        <f t="shared" si="50"/>
        <v>126708.11915673142</v>
      </c>
      <c r="H379" s="55">
        <f t="shared" si="45"/>
        <v>54908.644476188128</v>
      </c>
      <c r="I379" s="35">
        <f t="shared" si="51"/>
        <v>71799.474680543295</v>
      </c>
      <c r="J379" s="35">
        <f t="shared" si="52"/>
        <v>195</v>
      </c>
      <c r="K379" s="36">
        <f t="shared" si="48"/>
        <v>126903.11915673142</v>
      </c>
      <c r="L379" s="1"/>
      <c r="M379" s="1"/>
    </row>
    <row r="380" spans="1:13">
      <c r="A380" s="25">
        <v>360</v>
      </c>
      <c r="B380" s="26">
        <v>51836</v>
      </c>
      <c r="C380" s="52">
        <f t="shared" si="49"/>
        <v>8.3333333333333329E-2</v>
      </c>
      <c r="D380" s="31">
        <f t="shared" si="46"/>
        <v>324.33975100275984</v>
      </c>
      <c r="E380" s="27">
        <f t="shared" si="47"/>
        <v>92.293522350327649</v>
      </c>
      <c r="F380" s="35">
        <f t="shared" si="53"/>
        <v>11732622.848950664</v>
      </c>
      <c r="G380" s="35">
        <f t="shared" si="50"/>
        <v>127122.92856714241</v>
      </c>
      <c r="H380" s="55">
        <f t="shared" si="45"/>
        <v>54752.239961769759</v>
      </c>
      <c r="I380" s="35">
        <f t="shared" si="51"/>
        <v>72370.688605372648</v>
      </c>
      <c r="J380" s="35">
        <f t="shared" si="52"/>
        <v>195</v>
      </c>
      <c r="K380" s="36">
        <f t="shared" si="48"/>
        <v>127317.92856714241</v>
      </c>
      <c r="L380" s="1"/>
      <c r="M380" s="1"/>
    </row>
    <row r="381" spans="1:13">
      <c r="A381" s="25">
        <v>361</v>
      </c>
      <c r="B381" s="26">
        <v>51867</v>
      </c>
      <c r="C381" s="52">
        <f t="shared" si="49"/>
        <v>8.3333333333333329E-2</v>
      </c>
      <c r="D381" s="31">
        <f t="shared" si="46"/>
        <v>325.40155494856606</v>
      </c>
      <c r="E381" s="27">
        <f t="shared" si="47"/>
        <v>91.724225454629149</v>
      </c>
      <c r="F381" s="35">
        <f t="shared" si="53"/>
        <v>11698424.791713083</v>
      </c>
      <c r="G381" s="35">
        <f t="shared" si="50"/>
        <v>127539.09595562232</v>
      </c>
      <c r="H381" s="55">
        <f t="shared" si="45"/>
        <v>54592.649027994383</v>
      </c>
      <c r="I381" s="35">
        <f t="shared" si="51"/>
        <v>72946.446927627941</v>
      </c>
      <c r="J381" s="35">
        <f t="shared" si="52"/>
        <v>195</v>
      </c>
      <c r="K381" s="36">
        <f t="shared" si="48"/>
        <v>127734.09595562232</v>
      </c>
      <c r="L381" s="1"/>
      <c r="M381" s="1"/>
    </row>
    <row r="382" spans="1:13">
      <c r="A382" s="25">
        <v>362</v>
      </c>
      <c r="B382" s="26">
        <v>51898</v>
      </c>
      <c r="C382" s="52">
        <f t="shared" si="49"/>
        <v>8.3333333333333329E-2</v>
      </c>
      <c r="D382" s="31">
        <f t="shared" si="46"/>
        <v>326.46683496419058</v>
      </c>
      <c r="E382" s="27">
        <f t="shared" si="47"/>
        <v>91.152271840084126</v>
      </c>
      <c r="F382" s="35">
        <f t="shared" si="53"/>
        <v>11663537.135729872</v>
      </c>
      <c r="G382" s="35">
        <f t="shared" si="50"/>
        <v>127956.62576783788</v>
      </c>
      <c r="H382" s="55">
        <f t="shared" si="45"/>
        <v>54429.839966739397</v>
      </c>
      <c r="I382" s="35">
        <f t="shared" si="51"/>
        <v>73526.785801098478</v>
      </c>
      <c r="J382" s="35">
        <f t="shared" si="52"/>
        <v>195</v>
      </c>
      <c r="K382" s="36">
        <f t="shared" si="48"/>
        <v>128151.62576783788</v>
      </c>
      <c r="L382" s="1"/>
      <c r="M382" s="1"/>
    </row>
    <row r="383" spans="1:13">
      <c r="A383" s="25">
        <v>363</v>
      </c>
      <c r="B383" s="26">
        <v>51926</v>
      </c>
      <c r="C383" s="52">
        <f t="shared" si="49"/>
        <v>8.3333333333333329E-2</v>
      </c>
      <c r="D383" s="31">
        <f t="shared" si="46"/>
        <v>327.53560242938141</v>
      </c>
      <c r="E383" s="27">
        <f t="shared" si="47"/>
        <v>90.577649108671181</v>
      </c>
      <c r="F383" s="35">
        <f t="shared" si="53"/>
        <v>11627953.027887432</v>
      </c>
      <c r="G383" s="35">
        <f t="shared" si="50"/>
        <v>128375.52246400999</v>
      </c>
      <c r="H383" s="55">
        <f t="shared" si="45"/>
        <v>54263.780796808016</v>
      </c>
      <c r="I383" s="35">
        <f t="shared" si="51"/>
        <v>74111.741667201975</v>
      </c>
      <c r="J383" s="35">
        <f t="shared" si="52"/>
        <v>195</v>
      </c>
      <c r="K383" s="36">
        <f t="shared" si="48"/>
        <v>128570.52246400999</v>
      </c>
      <c r="L383" s="1"/>
      <c r="M383" s="1"/>
    </row>
    <row r="384" spans="1:13">
      <c r="A384" s="25">
        <v>364</v>
      </c>
      <c r="B384" s="26">
        <v>51957</v>
      </c>
      <c r="C384" s="52">
        <f t="shared" si="49"/>
        <v>8.3333333333333329E-2</v>
      </c>
      <c r="D384" s="31">
        <f t="shared" si="46"/>
        <v>328.60786876114099</v>
      </c>
      <c r="E384" s="27">
        <f t="shared" si="47"/>
        <v>90.000344804511627</v>
      </c>
      <c r="F384" s="35">
        <f t="shared" si="53"/>
        <v>11591665.556076139</v>
      </c>
      <c r="G384" s="35">
        <f t="shared" si="50"/>
        <v>128795.790518961</v>
      </c>
      <c r="H384" s="55">
        <f t="shared" si="45"/>
        <v>54094.439261688647</v>
      </c>
      <c r="I384" s="35">
        <f t="shared" si="51"/>
        <v>74701.351257272356</v>
      </c>
      <c r="J384" s="35">
        <f t="shared" si="52"/>
        <v>195</v>
      </c>
      <c r="K384" s="36">
        <f t="shared" si="48"/>
        <v>128990.790518961</v>
      </c>
      <c r="L384" s="1"/>
      <c r="M384" s="1"/>
    </row>
    <row r="385" spans="1:13">
      <c r="A385" s="25">
        <v>365</v>
      </c>
      <c r="B385" s="26">
        <v>51987</v>
      </c>
      <c r="C385" s="52">
        <f t="shared" si="49"/>
        <v>8.3333333333333329E-2</v>
      </c>
      <c r="D385" s="31">
        <f t="shared" si="46"/>
        <v>329.68364541384796</v>
      </c>
      <c r="E385" s="27">
        <f t="shared" si="47"/>
        <v>89.420346413599347</v>
      </c>
      <c r="F385" s="35">
        <f t="shared" si="53"/>
        <v>11554667.748706341</v>
      </c>
      <c r="G385" s="35">
        <f t="shared" si="50"/>
        <v>129217.43442216265</v>
      </c>
      <c r="H385" s="55">
        <f t="shared" si="45"/>
        <v>53921.782827296251</v>
      </c>
      <c r="I385" s="35">
        <f t="shared" si="51"/>
        <v>75295.651594866402</v>
      </c>
      <c r="J385" s="35">
        <f t="shared" si="52"/>
        <v>195</v>
      </c>
      <c r="K385" s="36">
        <f t="shared" si="48"/>
        <v>129412.43442216265</v>
      </c>
      <c r="L385" s="1"/>
      <c r="M385" s="1"/>
    </row>
    <row r="386" spans="1:13">
      <c r="A386" s="25">
        <v>366</v>
      </c>
      <c r="B386" s="26">
        <v>52018</v>
      </c>
      <c r="C386" s="52">
        <f t="shared" si="49"/>
        <v>8.3333333333333329E-2</v>
      </c>
      <c r="D386" s="31">
        <f t="shared" si="46"/>
        <v>330.76294387937963</v>
      </c>
      <c r="E386" s="27">
        <f t="shared" si="47"/>
        <v>88.837641363529499</v>
      </c>
      <c r="F386" s="35">
        <f t="shared" si="53"/>
        <v>11516952.574220451</v>
      </c>
      <c r="G386" s="35">
        <f t="shared" si="50"/>
        <v>129640.45867778412</v>
      </c>
      <c r="H386" s="55">
        <f t="shared" si="45"/>
        <v>53745.778679695431</v>
      </c>
      <c r="I386" s="35">
        <f t="shared" si="51"/>
        <v>75894.679998088686</v>
      </c>
      <c r="J386" s="35">
        <f t="shared" si="52"/>
        <v>195</v>
      </c>
      <c r="K386" s="36">
        <f t="shared" si="48"/>
        <v>129835.45867778412</v>
      </c>
      <c r="L386" s="1"/>
      <c r="M386" s="1"/>
    </row>
    <row r="387" spans="1:13">
      <c r="A387" s="25">
        <v>367</v>
      </c>
      <c r="B387" s="26">
        <v>52048</v>
      </c>
      <c r="C387" s="52">
        <f t="shared" si="49"/>
        <v>8.3333333333333329E-2</v>
      </c>
      <c r="D387" s="31">
        <f t="shared" si="46"/>
        <v>331.84577568723478</v>
      </c>
      <c r="E387" s="27">
        <f t="shared" si="47"/>
        <v>88.252217023225953</v>
      </c>
      <c r="F387" s="35">
        <f t="shared" si="53"/>
        <v>11478512.940601118</v>
      </c>
      <c r="G387" s="35">
        <f t="shared" si="50"/>
        <v>130064.8678047401</v>
      </c>
      <c r="H387" s="55">
        <f t="shared" si="45"/>
        <v>53566.393722805209</v>
      </c>
      <c r="I387" s="35">
        <f t="shared" si="51"/>
        <v>76498.474081934895</v>
      </c>
      <c r="J387" s="35">
        <f t="shared" si="52"/>
        <v>195</v>
      </c>
      <c r="K387" s="36">
        <f t="shared" si="48"/>
        <v>130259.8678047401</v>
      </c>
      <c r="L387" s="1"/>
      <c r="M387" s="1"/>
    </row>
    <row r="388" spans="1:13">
      <c r="A388" s="25">
        <v>368</v>
      </c>
      <c r="B388" s="26">
        <v>52079</v>
      </c>
      <c r="C388" s="52">
        <f t="shared" si="49"/>
        <v>8.3333333333333329E-2</v>
      </c>
      <c r="D388" s="31">
        <f t="shared" si="46"/>
        <v>332.93215240465673</v>
      </c>
      <c r="E388" s="27">
        <f t="shared" si="47"/>
        <v>87.664060702667712</v>
      </c>
      <c r="F388" s="35">
        <f t="shared" si="53"/>
        <v>11439341.694875436</v>
      </c>
      <c r="G388" s="35">
        <f t="shared" si="50"/>
        <v>130490.66633673888</v>
      </c>
      <c r="H388" s="55">
        <f t="shared" si="45"/>
        <v>53383.594576085365</v>
      </c>
      <c r="I388" s="35">
        <f t="shared" si="51"/>
        <v>77107.071760653518</v>
      </c>
      <c r="J388" s="35">
        <f t="shared" si="52"/>
        <v>195</v>
      </c>
      <c r="K388" s="36">
        <f t="shared" si="48"/>
        <v>130685.66633673888</v>
      </c>
      <c r="L388" s="1"/>
      <c r="M388" s="1"/>
    </row>
    <row r="389" spans="1:13">
      <c r="A389" s="25">
        <v>369</v>
      </c>
      <c r="B389" s="26">
        <v>52110</v>
      </c>
      <c r="C389" s="52">
        <f t="shared" si="49"/>
        <v>8.3333333333333329E-2</v>
      </c>
      <c r="D389" s="31">
        <f t="shared" si="46"/>
        <v>334.02208563675697</v>
      </c>
      <c r="E389" s="27">
        <f t="shared" si="47"/>
        <v>87.073159652613498</v>
      </c>
      <c r="F389" s="35">
        <f t="shared" si="53"/>
        <v>11399431.622615151</v>
      </c>
      <c r="G389" s="35">
        <f t="shared" si="50"/>
        <v>130917.85882233111</v>
      </c>
      <c r="H389" s="55">
        <f t="shared" si="45"/>
        <v>53197.347572204031</v>
      </c>
      <c r="I389" s="35">
        <f t="shared" si="51"/>
        <v>77720.511250127078</v>
      </c>
      <c r="J389" s="35">
        <f t="shared" si="52"/>
        <v>195</v>
      </c>
      <c r="K389" s="36">
        <f t="shared" si="48"/>
        <v>131112.85882233112</v>
      </c>
      <c r="L389" s="1"/>
      <c r="M389" s="1"/>
    </row>
    <row r="390" spans="1:13">
      <c r="A390" s="25">
        <v>370</v>
      </c>
      <c r="B390" s="26">
        <v>52140</v>
      </c>
      <c r="C390" s="52">
        <f t="shared" si="49"/>
        <v>8.3333333333333329E-2</v>
      </c>
      <c r="D390" s="31">
        <f t="shared" si="46"/>
        <v>335.11558702663905</v>
      </c>
      <c r="E390" s="27">
        <f t="shared" si="47"/>
        <v>86.479501064325703</v>
      </c>
      <c r="F390" s="35">
        <f t="shared" si="53"/>
        <v>11358775.447432863</v>
      </c>
      <c r="G390" s="35">
        <f t="shared" si="50"/>
        <v>131346.44982495805</v>
      </c>
      <c r="H390" s="55">
        <f t="shared" si="45"/>
        <v>53007.618754686686</v>
      </c>
      <c r="I390" s="35">
        <f t="shared" si="51"/>
        <v>78338.831070271364</v>
      </c>
      <c r="J390" s="35">
        <f t="shared" si="52"/>
        <v>195</v>
      </c>
      <c r="K390" s="36">
        <f t="shared" si="48"/>
        <v>131541.44982495805</v>
      </c>
      <c r="L390" s="1"/>
      <c r="M390" s="1"/>
    </row>
    <row r="391" spans="1:13">
      <c r="A391" s="25">
        <v>371</v>
      </c>
      <c r="B391" s="26">
        <v>52171</v>
      </c>
      <c r="C391" s="52">
        <f t="shared" si="49"/>
        <v>8.3333333333333329E-2</v>
      </c>
      <c r="D391" s="31">
        <f t="shared" si="46"/>
        <v>336.21266825552311</v>
      </c>
      <c r="E391" s="27">
        <f t="shared" si="47"/>
        <v>85.883072069292552</v>
      </c>
      <c r="F391" s="35">
        <f t="shared" si="53"/>
        <v>11317365.830474151</v>
      </c>
      <c r="G391" s="35">
        <f t="shared" si="50"/>
        <v>131776.44392300062</v>
      </c>
      <c r="H391" s="55">
        <f t="shared" si="45"/>
        <v>52814.373875546036</v>
      </c>
      <c r="I391" s="35">
        <f t="shared" si="51"/>
        <v>78962.070047454588</v>
      </c>
      <c r="J391" s="35">
        <f t="shared" si="52"/>
        <v>195</v>
      </c>
      <c r="K391" s="36">
        <f t="shared" si="48"/>
        <v>131971.44392300062</v>
      </c>
      <c r="L391" s="1"/>
      <c r="M391" s="1"/>
    </row>
    <row r="392" spans="1:13">
      <c r="A392" s="25">
        <v>372</v>
      </c>
      <c r="B392" s="26">
        <v>52201</v>
      </c>
      <c r="C392" s="52">
        <f t="shared" si="49"/>
        <v>8.3333333333333329E-2</v>
      </c>
      <c r="D392" s="31">
        <f t="shared" si="46"/>
        <v>337.31334104287049</v>
      </c>
      <c r="E392" s="27">
        <f t="shared" si="47"/>
        <v>85.283859738949275</v>
      </c>
      <c r="F392" s="35">
        <f t="shared" si="53"/>
        <v>11275195.369905619</v>
      </c>
      <c r="G392" s="35">
        <f t="shared" si="50"/>
        <v>132207.84570982802</v>
      </c>
      <c r="H392" s="55">
        <f t="shared" si="45"/>
        <v>52617.578392892887</v>
      </c>
      <c r="I392" s="35">
        <f t="shared" si="51"/>
        <v>79590.267316935133</v>
      </c>
      <c r="J392" s="35">
        <f t="shared" si="52"/>
        <v>195</v>
      </c>
      <c r="K392" s="36">
        <f t="shared" si="48"/>
        <v>132402.84570982802</v>
      </c>
      <c r="L392" s="1"/>
      <c r="M392" s="1"/>
    </row>
    <row r="393" spans="1:13">
      <c r="A393" s="25">
        <v>373</v>
      </c>
      <c r="B393" s="26">
        <v>52232</v>
      </c>
      <c r="C393" s="52">
        <f t="shared" si="49"/>
        <v>8.3333333333333329E-2</v>
      </c>
      <c r="D393" s="31">
        <f t="shared" si="46"/>
        <v>338.41761714650897</v>
      </c>
      <c r="E393" s="27">
        <f t="shared" si="47"/>
        <v>84.681851084397721</v>
      </c>
      <c r="F393" s="35">
        <f t="shared" si="53"/>
        <v>11232256.600398816</v>
      </c>
      <c r="G393" s="35">
        <f t="shared" si="50"/>
        <v>132640.65979384707</v>
      </c>
      <c r="H393" s="55">
        <f t="shared" si="45"/>
        <v>52417.197468527804</v>
      </c>
      <c r="I393" s="35">
        <f t="shared" si="51"/>
        <v>80223.462325319269</v>
      </c>
      <c r="J393" s="35">
        <f t="shared" si="52"/>
        <v>195</v>
      </c>
      <c r="K393" s="36">
        <f t="shared" si="48"/>
        <v>132835.65979384707</v>
      </c>
      <c r="L393" s="1"/>
      <c r="M393" s="1"/>
    </row>
    <row r="394" spans="1:13">
      <c r="A394" s="25">
        <v>374</v>
      </c>
      <c r="B394" s="26">
        <v>52263</v>
      </c>
      <c r="C394" s="52">
        <f t="shared" si="49"/>
        <v>8.3333333333333329E-2</v>
      </c>
      <c r="D394" s="31">
        <f t="shared" si="46"/>
        <v>339.52550836275844</v>
      </c>
      <c r="E394" s="27">
        <f t="shared" si="47"/>
        <v>84.07703305612489</v>
      </c>
      <c r="F394" s="35">
        <f t="shared" si="53"/>
        <v>11188541.992610009</v>
      </c>
      <c r="G394" s="35">
        <f t="shared" si="50"/>
        <v>133074.89079855132</v>
      </c>
      <c r="H394" s="55">
        <f t="shared" si="45"/>
        <v>52213.195965513369</v>
      </c>
      <c r="I394" s="35">
        <f t="shared" si="51"/>
        <v>80861.694833037953</v>
      </c>
      <c r="J394" s="35">
        <f t="shared" si="52"/>
        <v>195</v>
      </c>
      <c r="K394" s="36">
        <f t="shared" si="48"/>
        <v>133269.89079855132</v>
      </c>
      <c r="L394" s="1"/>
      <c r="M394" s="1"/>
    </row>
    <row r="395" spans="1:13">
      <c r="A395" s="25">
        <v>375</v>
      </c>
      <c r="B395" s="26">
        <v>52291</v>
      </c>
      <c r="C395" s="52">
        <f t="shared" si="49"/>
        <v>8.3333333333333329E-2</v>
      </c>
      <c r="D395" s="31">
        <f t="shared" si="46"/>
        <v>340.63702652655689</v>
      </c>
      <c r="E395" s="27">
        <f t="shared" si="47"/>
        <v>83.469392543720176</v>
      </c>
      <c r="F395" s="35">
        <f t="shared" si="53"/>
        <v>11144043.952655751</v>
      </c>
      <c r="G395" s="35">
        <f t="shared" si="50"/>
        <v>133510.54336257026</v>
      </c>
      <c r="H395" s="55">
        <f t="shared" si="45"/>
        <v>52005.538445726837</v>
      </c>
      <c r="I395" s="35">
        <f t="shared" si="51"/>
        <v>81505.00491684342</v>
      </c>
      <c r="J395" s="35">
        <f t="shared" si="52"/>
        <v>195</v>
      </c>
      <c r="K395" s="36">
        <f t="shared" si="48"/>
        <v>133705.54336257026</v>
      </c>
      <c r="L395" s="1"/>
      <c r="M395" s="1"/>
    </row>
    <row r="396" spans="1:13">
      <c r="A396" s="25">
        <v>376</v>
      </c>
      <c r="B396" s="26">
        <v>52322</v>
      </c>
      <c r="C396" s="52">
        <f t="shared" si="49"/>
        <v>8.3333333333333329E-2</v>
      </c>
      <c r="D396" s="31">
        <f t="shared" si="46"/>
        <v>341.75218351158685</v>
      </c>
      <c r="E396" s="27">
        <f t="shared" si="47"/>
        <v>82.858916375590866</v>
      </c>
      <c r="F396" s="35">
        <f t="shared" si="53"/>
        <v>11098754.821584243</v>
      </c>
      <c r="G396" s="35">
        <f t="shared" si="50"/>
        <v>133947.62213971929</v>
      </c>
      <c r="H396" s="55">
        <f t="shared" si="45"/>
        <v>51794.189167393139</v>
      </c>
      <c r="I396" s="35">
        <f t="shared" si="51"/>
        <v>82153.432972326147</v>
      </c>
      <c r="J396" s="35">
        <f t="shared" si="52"/>
        <v>195</v>
      </c>
      <c r="K396" s="36">
        <f t="shared" si="48"/>
        <v>134142.62213971929</v>
      </c>
      <c r="L396" s="1"/>
      <c r="M396" s="1"/>
    </row>
    <row r="397" spans="1:13">
      <c r="A397" s="25">
        <v>377</v>
      </c>
      <c r="B397" s="26">
        <v>52352</v>
      </c>
      <c r="C397" s="52">
        <f t="shared" si="49"/>
        <v>8.3333333333333329E-2</v>
      </c>
      <c r="D397" s="31">
        <f t="shared" si="46"/>
        <v>342.87099123040207</v>
      </c>
      <c r="E397" s="27">
        <f t="shared" si="47"/>
        <v>82.245591318676958</v>
      </c>
      <c r="F397" s="35">
        <f t="shared" si="53"/>
        <v>11052666.874842444</v>
      </c>
      <c r="G397" s="35">
        <f t="shared" si="50"/>
        <v>134386.13179904904</v>
      </c>
      <c r="H397" s="55">
        <f t="shared" si="45"/>
        <v>51579.112082598069</v>
      </c>
      <c r="I397" s="35">
        <f t="shared" si="51"/>
        <v>82807.019716450974</v>
      </c>
      <c r="J397" s="35">
        <f t="shared" si="52"/>
        <v>195</v>
      </c>
      <c r="K397" s="36">
        <f t="shared" si="48"/>
        <v>134581.13179904904</v>
      </c>
      <c r="L397" s="1"/>
      <c r="M397" s="1"/>
    </row>
    <row r="398" spans="1:13">
      <c r="A398" s="25">
        <v>378</v>
      </c>
      <c r="B398" s="26">
        <v>52383</v>
      </c>
      <c r="C398" s="52">
        <f t="shared" si="49"/>
        <v>8.3333333333333329E-2</v>
      </c>
      <c r="D398" s="31">
        <f t="shared" si="46"/>
        <v>343.99346163455499</v>
      </c>
      <c r="E398" s="27">
        <f t="shared" si="47"/>
        <v>81.629404078164129</v>
      </c>
      <c r="F398" s="35">
        <f t="shared" si="53"/>
        <v>11005772.321738867</v>
      </c>
      <c r="G398" s="35">
        <f t="shared" si="50"/>
        <v>134826.07702489541</v>
      </c>
      <c r="H398" s="55">
        <f t="shared" si="45"/>
        <v>51360.270834781382</v>
      </c>
      <c r="I398" s="35">
        <f t="shared" si="51"/>
        <v>83465.806190114032</v>
      </c>
      <c r="J398" s="35">
        <f t="shared" si="52"/>
        <v>195</v>
      </c>
      <c r="K398" s="36">
        <f t="shared" si="48"/>
        <v>135021.07702489541</v>
      </c>
      <c r="L398" s="1"/>
      <c r="M398" s="1"/>
    </row>
    <row r="399" spans="1:13">
      <c r="A399" s="25">
        <v>379</v>
      </c>
      <c r="B399" s="26">
        <v>52413</v>
      </c>
      <c r="C399" s="52">
        <f t="shared" si="49"/>
        <v>8.3333333333333329E-2</v>
      </c>
      <c r="D399" s="31">
        <f t="shared" si="46"/>
        <v>345.11960671472434</v>
      </c>
      <c r="E399" s="27">
        <f t="shared" si="47"/>
        <v>81.010341297195566</v>
      </c>
      <c r="F399" s="35">
        <f t="shared" si="53"/>
        <v>10958063.304902075</v>
      </c>
      <c r="G399" s="35">
        <f t="shared" si="50"/>
        <v>135267.46251692961</v>
      </c>
      <c r="H399" s="55">
        <f t="shared" si="45"/>
        <v>51137.628756209684</v>
      </c>
      <c r="I399" s="35">
        <f t="shared" si="51"/>
        <v>84129.833760719921</v>
      </c>
      <c r="J399" s="35">
        <f t="shared" si="52"/>
        <v>195</v>
      </c>
      <c r="K399" s="36">
        <f t="shared" si="48"/>
        <v>135462.46251692961</v>
      </c>
      <c r="L399" s="1"/>
      <c r="M399" s="1"/>
    </row>
    <row r="400" spans="1:13">
      <c r="A400" s="25">
        <v>380</v>
      </c>
      <c r="B400" s="26">
        <v>52444</v>
      </c>
      <c r="C400" s="52">
        <f t="shared" si="49"/>
        <v>8.3333333333333329E-2</v>
      </c>
      <c r="D400" s="31">
        <f t="shared" si="46"/>
        <v>346.24943850084315</v>
      </c>
      <c r="E400" s="27">
        <f t="shared" si="47"/>
        <v>80.388389556582467</v>
      </c>
      <c r="F400" s="35">
        <f t="shared" si="53"/>
        <v>10909531.899734816</v>
      </c>
      <c r="G400" s="35">
        <f t="shared" si="50"/>
        <v>135710.2929902084</v>
      </c>
      <c r="H400" s="55">
        <f t="shared" si="45"/>
        <v>50911.148865429139</v>
      </c>
      <c r="I400" s="35">
        <f t="shared" si="51"/>
        <v>84799.144124779268</v>
      </c>
      <c r="J400" s="35">
        <f t="shared" si="52"/>
        <v>195</v>
      </c>
      <c r="K400" s="36">
        <f t="shared" si="48"/>
        <v>135905.2929902084</v>
      </c>
      <c r="L400" s="1"/>
      <c r="M400" s="1"/>
    </row>
    <row r="401" spans="1:13">
      <c r="A401" s="25">
        <v>381</v>
      </c>
      <c r="B401" s="26">
        <v>52475</v>
      </c>
      <c r="C401" s="52">
        <f t="shared" si="49"/>
        <v>8.3333333333333329E-2</v>
      </c>
      <c r="D401" s="31">
        <f t="shared" si="46"/>
        <v>347.3829690622274</v>
      </c>
      <c r="E401" s="27">
        <f t="shared" si="47"/>
        <v>79.763535374513225</v>
      </c>
      <c r="F401" s="35">
        <f t="shared" si="53"/>
        <v>10860170.113863749</v>
      </c>
      <c r="G401" s="35">
        <f t="shared" si="50"/>
        <v>136154.57317522424</v>
      </c>
      <c r="H401" s="55">
        <f t="shared" si="45"/>
        <v>50680.793864697494</v>
      </c>
      <c r="I401" s="35">
        <f t="shared" si="51"/>
        <v>85473.779310526748</v>
      </c>
      <c r="J401" s="35">
        <f t="shared" si="52"/>
        <v>195</v>
      </c>
      <c r="K401" s="36">
        <f t="shared" si="48"/>
        <v>136349.57317522424</v>
      </c>
      <c r="L401" s="1"/>
      <c r="M401" s="1"/>
    </row>
    <row r="402" spans="1:13">
      <c r="A402" s="25">
        <v>382</v>
      </c>
      <c r="B402" s="26">
        <v>52505</v>
      </c>
      <c r="C402" s="52">
        <f t="shared" si="49"/>
        <v>8.3333333333333329E-2</v>
      </c>
      <c r="D402" s="31">
        <f t="shared" si="46"/>
        <v>348.5202105077048</v>
      </c>
      <c r="E402" s="27">
        <f t="shared" si="47"/>
        <v>79.135765206260942</v>
      </c>
      <c r="F402" s="35">
        <f t="shared" si="53"/>
        <v>10809969.886584762</v>
      </c>
      <c r="G402" s="35">
        <f t="shared" si="50"/>
        <v>136600.30781795632</v>
      </c>
      <c r="H402" s="55">
        <f t="shared" si="45"/>
        <v>50446.526137395558</v>
      </c>
      <c r="I402" s="35">
        <f t="shared" si="51"/>
        <v>86153.781680560758</v>
      </c>
      <c r="J402" s="35">
        <f t="shared" si="52"/>
        <v>195</v>
      </c>
      <c r="K402" s="36">
        <f t="shared" si="48"/>
        <v>136795.30781795632</v>
      </c>
      <c r="L402" s="1"/>
      <c r="M402" s="1"/>
    </row>
    <row r="403" spans="1:13">
      <c r="A403" s="25">
        <v>383</v>
      </c>
      <c r="B403" s="26">
        <v>52536</v>
      </c>
      <c r="C403" s="52">
        <f t="shared" si="49"/>
        <v>8.3333333333333329E-2</v>
      </c>
      <c r="D403" s="31">
        <f t="shared" si="46"/>
        <v>349.6611749857442</v>
      </c>
      <c r="E403" s="27">
        <f t="shared" si="47"/>
        <v>78.505065443890174</v>
      </c>
      <c r="F403" s="35">
        <f t="shared" si="53"/>
        <v>10758923.088303812</v>
      </c>
      <c r="G403" s="35">
        <f t="shared" si="50"/>
        <v>137047.50167992056</v>
      </c>
      <c r="H403" s="55">
        <f t="shared" si="45"/>
        <v>50208.307745417791</v>
      </c>
      <c r="I403" s="35">
        <f t="shared" si="51"/>
        <v>86839.193934502779</v>
      </c>
      <c r="J403" s="35">
        <f t="shared" si="52"/>
        <v>195</v>
      </c>
      <c r="K403" s="36">
        <f t="shared" si="48"/>
        <v>137242.50167992056</v>
      </c>
      <c r="L403" s="1"/>
      <c r="M403" s="1"/>
    </row>
    <row r="404" spans="1:13">
      <c r="A404" s="25">
        <v>384</v>
      </c>
      <c r="B404" s="26">
        <v>52566</v>
      </c>
      <c r="C404" s="52">
        <f t="shared" si="49"/>
        <v>8.3333333333333329E-2</v>
      </c>
      <c r="D404" s="31">
        <f t="shared" si="46"/>
        <v>350.80587468458543</v>
      </c>
      <c r="E404" s="27">
        <f t="shared" si="47"/>
        <v>77.871422415961661</v>
      </c>
      <c r="F404" s="35">
        <f t="shared" si="53"/>
        <v>10707021.519973271</v>
      </c>
      <c r="G404" s="35">
        <f t="shared" si="50"/>
        <v>137496.15953822108</v>
      </c>
      <c r="H404" s="55">
        <f t="shared" si="45"/>
        <v>49966.100426541932</v>
      </c>
      <c r="I404" s="35">
        <f t="shared" si="51"/>
        <v>87530.059111679147</v>
      </c>
      <c r="J404" s="35">
        <f t="shared" si="52"/>
        <v>195</v>
      </c>
      <c r="K404" s="36">
        <f t="shared" si="48"/>
        <v>137691.15953822108</v>
      </c>
      <c r="L404" s="1"/>
      <c r="M404" s="1"/>
    </row>
    <row r="405" spans="1:13">
      <c r="A405" s="25">
        <v>385</v>
      </c>
      <c r="B405" s="26">
        <v>52597</v>
      </c>
      <c r="C405" s="52">
        <f t="shared" si="49"/>
        <v>8.3333333333333329E-2</v>
      </c>
      <c r="D405" s="31">
        <f t="shared" si="46"/>
        <v>351.95432183236943</v>
      </c>
      <c r="E405" s="27">
        <f t="shared" si="47"/>
        <v>77.234822387236164</v>
      </c>
      <c r="F405" s="35">
        <f t="shared" si="53"/>
        <v>10654256.912523735</v>
      </c>
      <c r="G405" s="35">
        <f t="shared" si="50"/>
        <v>137946.28618560091</v>
      </c>
      <c r="H405" s="55">
        <f t="shared" ref="H405:H468" si="54">F405*$B$2*C405</f>
        <v>49719.86559177743</v>
      </c>
      <c r="I405" s="35">
        <f t="shared" si="51"/>
        <v>88226.420593823481</v>
      </c>
      <c r="J405" s="35">
        <f t="shared" si="52"/>
        <v>195</v>
      </c>
      <c r="K405" s="36">
        <f t="shared" si="48"/>
        <v>138141.28618560091</v>
      </c>
      <c r="L405" s="1"/>
      <c r="M405" s="1"/>
    </row>
    <row r="406" spans="1:13">
      <c r="A406" s="25">
        <v>386</v>
      </c>
      <c r="B406" s="26">
        <v>52628</v>
      </c>
      <c r="C406" s="52">
        <f t="shared" si="49"/>
        <v>8.3333333333333329E-2</v>
      </c>
      <c r="D406" s="31">
        <f t="shared" ref="D406:D469" si="55">D405+D405*$B$6</f>
        <v>353.10652869726891</v>
      </c>
      <c r="E406" s="27">
        <f t="shared" ref="E406:E469" si="56">(1/($B$2*C406)-1/($B$2*C406*(1+$B$2*C406)^($B$5-A405)))</f>
        <v>76.595251558376617</v>
      </c>
      <c r="F406" s="35">
        <f t="shared" si="53"/>
        <v>10600620.926291268</v>
      </c>
      <c r="G406" s="35">
        <f t="shared" si="50"/>
        <v>138397.88643049326</v>
      </c>
      <c r="H406" s="55">
        <f t="shared" si="54"/>
        <v>49469.564322692582</v>
      </c>
      <c r="I406" s="35">
        <f t="shared" si="51"/>
        <v>88928.32210780069</v>
      </c>
      <c r="J406" s="35">
        <f t="shared" si="52"/>
        <v>195</v>
      </c>
      <c r="K406" s="36">
        <f t="shared" ref="K406:K469" si="57">G406+J406</f>
        <v>138592.88643049326</v>
      </c>
      <c r="L406" s="1"/>
      <c r="M406" s="1"/>
    </row>
    <row r="407" spans="1:13">
      <c r="A407" s="25">
        <v>387</v>
      </c>
      <c r="B407" s="26">
        <v>52657</v>
      </c>
      <c r="C407" s="52">
        <f t="shared" ref="C407:C470" si="58">30/360</f>
        <v>8.3333333333333329E-2</v>
      </c>
      <c r="D407" s="31">
        <f t="shared" si="55"/>
        <v>354.26250758761933</v>
      </c>
      <c r="E407" s="27">
        <f t="shared" si="56"/>
        <v>75.952696065649008</v>
      </c>
      <c r="F407" s="35">
        <f t="shared" si="53"/>
        <v>10546105.15044003</v>
      </c>
      <c r="G407" s="35">
        <f t="shared" ref="G407:G470" si="59">F407/E407</f>
        <v>138850.96509707309</v>
      </c>
      <c r="H407" s="55">
        <f t="shared" si="54"/>
        <v>49215.157368720138</v>
      </c>
      <c r="I407" s="35">
        <f t="shared" ref="I407:I470" si="60">G407-H407</f>
        <v>89635.807728352956</v>
      </c>
      <c r="J407" s="35">
        <f t="shared" ref="J407:J470" si="61">$B$7</f>
        <v>195</v>
      </c>
      <c r="K407" s="36">
        <f t="shared" si="57"/>
        <v>139045.96509707309</v>
      </c>
      <c r="L407" s="1"/>
      <c r="M407" s="1"/>
    </row>
    <row r="408" spans="1:13">
      <c r="A408" s="25">
        <v>388</v>
      </c>
      <c r="B408" s="26">
        <v>52688</v>
      </c>
      <c r="C408" s="52">
        <f t="shared" si="58"/>
        <v>8.3333333333333329E-2</v>
      </c>
      <c r="D408" s="31">
        <f t="shared" si="55"/>
        <v>355.42227085205047</v>
      </c>
      <c r="E408" s="27">
        <f t="shared" si="56"/>
        <v>75.307141980622077</v>
      </c>
      <c r="F408" s="35">
        <f t="shared" ref="F408:F471" si="62">(F407+H407-G407)*(D408/D407)</f>
        <v>10490701.102380255</v>
      </c>
      <c r="G408" s="35">
        <f t="shared" si="59"/>
        <v>139305.52702530799</v>
      </c>
      <c r="H408" s="55">
        <f t="shared" si="54"/>
        <v>48956.605144441193</v>
      </c>
      <c r="I408" s="35">
        <f t="shared" si="60"/>
        <v>90348.921880866808</v>
      </c>
      <c r="J408" s="35">
        <f t="shared" si="61"/>
        <v>195</v>
      </c>
      <c r="K408" s="36">
        <f t="shared" si="57"/>
        <v>139500.52702530799</v>
      </c>
      <c r="L408" s="1"/>
      <c r="M408" s="1"/>
    </row>
    <row r="409" spans="1:13">
      <c r="A409" s="25">
        <v>389</v>
      </c>
      <c r="B409" s="26">
        <v>52718</v>
      </c>
      <c r="C409" s="52">
        <f t="shared" si="58"/>
        <v>8.3333333333333329E-2</v>
      </c>
      <c r="D409" s="31">
        <f t="shared" si="55"/>
        <v>356.5858308796183</v>
      </c>
      <c r="E409" s="27">
        <f t="shared" si="56"/>
        <v>74.658575309865</v>
      </c>
      <c r="F409" s="35">
        <f t="shared" si="62"/>
        <v>10434400.227181569</v>
      </c>
      <c r="G409" s="35">
        <f t="shared" si="59"/>
        <v>139761.57707101089</v>
      </c>
      <c r="H409" s="55">
        <f t="shared" si="54"/>
        <v>48693.867726847326</v>
      </c>
      <c r="I409" s="35">
        <f t="shared" si="60"/>
        <v>91067.709344163566</v>
      </c>
      <c r="J409" s="35">
        <f t="shared" si="61"/>
        <v>195</v>
      </c>
      <c r="K409" s="36">
        <f t="shared" si="57"/>
        <v>139956.57707101089</v>
      </c>
      <c r="L409" s="1"/>
      <c r="M409" s="1"/>
    </row>
    <row r="410" spans="1:13">
      <c r="A410" s="25">
        <v>390</v>
      </c>
      <c r="B410" s="26">
        <v>52749</v>
      </c>
      <c r="C410" s="52">
        <f t="shared" si="58"/>
        <v>8.3333333333333329E-2</v>
      </c>
      <c r="D410" s="31">
        <f t="shared" si="55"/>
        <v>357.75320009993737</v>
      </c>
      <c r="E410" s="27">
        <f t="shared" si="56"/>
        <v>74.006981994644349</v>
      </c>
      <c r="F410" s="35">
        <f t="shared" si="62"/>
        <v>10377193.896981562</v>
      </c>
      <c r="G410" s="35">
        <f t="shared" si="59"/>
        <v>140219.12010589117</v>
      </c>
      <c r="H410" s="55">
        <f t="shared" si="54"/>
        <v>48426.904852580614</v>
      </c>
      <c r="I410" s="35">
        <f t="shared" si="60"/>
        <v>91792.215253310555</v>
      </c>
      <c r="J410" s="35">
        <f t="shared" si="61"/>
        <v>195</v>
      </c>
      <c r="K410" s="36">
        <f t="shared" si="57"/>
        <v>140414.12010589117</v>
      </c>
      <c r="L410" s="1"/>
      <c r="M410" s="1"/>
    </row>
    <row r="411" spans="1:13">
      <c r="A411" s="25">
        <v>391</v>
      </c>
      <c r="B411" s="26">
        <v>52779</v>
      </c>
      <c r="C411" s="52">
        <f t="shared" si="58"/>
        <v>8.3333333333333329E-2</v>
      </c>
      <c r="D411" s="31">
        <f t="shared" si="55"/>
        <v>358.92439098331351</v>
      </c>
      <c r="E411" s="27">
        <f t="shared" si="56"/>
        <v>73.352347910619386</v>
      </c>
      <c r="F411" s="35">
        <f t="shared" si="62"/>
        <v>10319073.410389621</v>
      </c>
      <c r="G411" s="35">
        <f t="shared" si="59"/>
        <v>140678.1610176067</v>
      </c>
      <c r="H411" s="55">
        <f t="shared" si="54"/>
        <v>48155.675915151558</v>
      </c>
      <c r="I411" s="35">
        <f t="shared" si="60"/>
        <v>92522.485102455146</v>
      </c>
      <c r="J411" s="35">
        <f t="shared" si="61"/>
        <v>195</v>
      </c>
      <c r="K411" s="36">
        <f t="shared" si="57"/>
        <v>140873.1610176067</v>
      </c>
      <c r="L411" s="1"/>
      <c r="M411" s="1"/>
    </row>
    <row r="412" spans="1:13">
      <c r="A412" s="25">
        <v>392</v>
      </c>
      <c r="B412" s="26">
        <v>52810</v>
      </c>
      <c r="C412" s="52">
        <f t="shared" si="58"/>
        <v>8.3333333333333329E-2</v>
      </c>
      <c r="D412" s="31">
        <f t="shared" si="55"/>
        <v>360.09941604087709</v>
      </c>
      <c r="E412" s="27">
        <f t="shared" si="56"/>
        <v>72.694658867535622</v>
      </c>
      <c r="F412" s="35">
        <f t="shared" si="62"/>
        <v>10260029.991885962</v>
      </c>
      <c r="G412" s="35">
        <f t="shared" si="59"/>
        <v>141138.70470981661</v>
      </c>
      <c r="H412" s="55">
        <f t="shared" si="54"/>
        <v>47880.13996213449</v>
      </c>
      <c r="I412" s="35">
        <f t="shared" si="60"/>
        <v>93258.564747682118</v>
      </c>
      <c r="J412" s="35">
        <f t="shared" si="61"/>
        <v>195</v>
      </c>
      <c r="K412" s="36">
        <f t="shared" si="57"/>
        <v>141333.70470981661</v>
      </c>
      <c r="L412" s="1"/>
      <c r="M412" s="1"/>
    </row>
    <row r="413" spans="1:13">
      <c r="A413" s="25">
        <v>393</v>
      </c>
      <c r="B413" s="26">
        <v>52841</v>
      </c>
      <c r="C413" s="52">
        <f t="shared" si="58"/>
        <v>8.3333333333333329E-2</v>
      </c>
      <c r="D413" s="31">
        <f t="shared" si="55"/>
        <v>361.2782878247167</v>
      </c>
      <c r="E413" s="27">
        <f t="shared" si="56"/>
        <v>72.033900608917463</v>
      </c>
      <c r="F413" s="35">
        <f t="shared" si="62"/>
        <v>10200054.791215826</v>
      </c>
      <c r="G413" s="35">
        <f t="shared" si="59"/>
        <v>141600.75610223316</v>
      </c>
      <c r="H413" s="55">
        <f t="shared" si="54"/>
        <v>47600.255692340521</v>
      </c>
      <c r="I413" s="35">
        <f t="shared" si="60"/>
        <v>94000.500409892644</v>
      </c>
      <c r="J413" s="35">
        <f t="shared" si="61"/>
        <v>195</v>
      </c>
      <c r="K413" s="36">
        <f t="shared" si="57"/>
        <v>141795.75610223316</v>
      </c>
      <c r="L413" s="1"/>
      <c r="M413" s="1"/>
    </row>
    <row r="414" spans="1:13">
      <c r="A414" s="25">
        <v>394</v>
      </c>
      <c r="B414" s="26">
        <v>52871</v>
      </c>
      <c r="C414" s="52">
        <f t="shared" si="58"/>
        <v>8.3333333333333329E-2</v>
      </c>
      <c r="D414" s="31">
        <f t="shared" si="55"/>
        <v>362.46101892801317</v>
      </c>
      <c r="E414" s="27">
        <f t="shared" si="56"/>
        <v>71.370058811759094</v>
      </c>
      <c r="F414" s="35">
        <f t="shared" si="62"/>
        <v>10139138.882778807</v>
      </c>
      <c r="G414" s="35">
        <f t="shared" si="59"/>
        <v>142064.32013067446</v>
      </c>
      <c r="H414" s="55">
        <f t="shared" si="54"/>
        <v>47315.981452967768</v>
      </c>
      <c r="I414" s="35">
        <f t="shared" si="60"/>
        <v>94748.338677706692</v>
      </c>
      <c r="J414" s="35">
        <f t="shared" si="61"/>
        <v>195</v>
      </c>
      <c r="K414" s="36">
        <f t="shared" si="57"/>
        <v>142259.32013067446</v>
      </c>
      <c r="L414" s="1"/>
      <c r="M414" s="1"/>
    </row>
    <row r="415" spans="1:13">
      <c r="A415" s="25">
        <v>395</v>
      </c>
      <c r="B415" s="26">
        <v>52902</v>
      </c>
      <c r="C415" s="52">
        <f t="shared" si="58"/>
        <v>8.3333333333333329E-2</v>
      </c>
      <c r="D415" s="31">
        <f t="shared" si="55"/>
        <v>363.64762198517417</v>
      </c>
      <c r="E415" s="27">
        <f t="shared" si="56"/>
        <v>70.703119086213974</v>
      </c>
      <c r="F415" s="35">
        <f t="shared" si="62"/>
        <v>10077273.265013266</v>
      </c>
      <c r="G415" s="35">
        <f t="shared" si="59"/>
        <v>142529.40174711726</v>
      </c>
      <c r="H415" s="55">
        <f t="shared" si="54"/>
        <v>47027.275236728579</v>
      </c>
      <c r="I415" s="35">
        <f t="shared" si="60"/>
        <v>95502.126510388684</v>
      </c>
      <c r="J415" s="35">
        <f t="shared" si="61"/>
        <v>195</v>
      </c>
      <c r="K415" s="36">
        <f t="shared" si="57"/>
        <v>142724.40174711726</v>
      </c>
      <c r="L415" s="1"/>
      <c r="M415" s="1"/>
    </row>
    <row r="416" spans="1:13">
      <c r="A416" s="25">
        <v>396</v>
      </c>
      <c r="B416" s="26">
        <v>52932</v>
      </c>
      <c r="C416" s="52">
        <f t="shared" si="58"/>
        <v>8.3333333333333329E-2</v>
      </c>
      <c r="D416" s="31">
        <f t="shared" si="55"/>
        <v>364.83810967196905</v>
      </c>
      <c r="E416" s="27">
        <f t="shared" si="56"/>
        <v>70.033066975282964</v>
      </c>
      <c r="F416" s="35">
        <f t="shared" si="62"/>
        <v>10014448.859775798</v>
      </c>
      <c r="G416" s="35">
        <f t="shared" si="59"/>
        <v>142996.00591974982</v>
      </c>
      <c r="H416" s="55">
        <f t="shared" si="54"/>
        <v>46734.094678953727</v>
      </c>
      <c r="I416" s="35">
        <f t="shared" si="60"/>
        <v>96261.911240796093</v>
      </c>
      <c r="J416" s="35">
        <f t="shared" si="61"/>
        <v>195</v>
      </c>
      <c r="K416" s="36">
        <f t="shared" si="57"/>
        <v>143191.00591974982</v>
      </c>
      <c r="L416" s="1"/>
      <c r="M416" s="1"/>
    </row>
    <row r="417" spans="1:13">
      <c r="A417" s="25">
        <v>397</v>
      </c>
      <c r="B417" s="26">
        <v>52963</v>
      </c>
      <c r="C417" s="52">
        <f t="shared" si="58"/>
        <v>8.3333333333333329E-2</v>
      </c>
      <c r="D417" s="31">
        <f t="shared" si="55"/>
        <v>366.03249470566442</v>
      </c>
      <c r="E417" s="27">
        <f t="shared" si="56"/>
        <v>69.359887954500948</v>
      </c>
      <c r="F417" s="35">
        <f t="shared" si="62"/>
        <v>9950656.5117157083</v>
      </c>
      <c r="G417" s="35">
        <f t="shared" si="59"/>
        <v>143464.13763302489</v>
      </c>
      <c r="H417" s="55">
        <f t="shared" si="54"/>
        <v>46436.397054673304</v>
      </c>
      <c r="I417" s="35">
        <f t="shared" si="60"/>
        <v>97027.740578351586</v>
      </c>
      <c r="J417" s="35">
        <f t="shared" si="61"/>
        <v>195</v>
      </c>
      <c r="K417" s="36">
        <f t="shared" si="57"/>
        <v>143659.13763302489</v>
      </c>
      <c r="L417" s="1"/>
      <c r="M417" s="1"/>
    </row>
    <row r="418" spans="1:13">
      <c r="A418" s="25">
        <v>398</v>
      </c>
      <c r="B418" s="26">
        <v>52994</v>
      </c>
      <c r="C418" s="52">
        <f t="shared" si="58"/>
        <v>8.3333333333333329E-2</v>
      </c>
      <c r="D418" s="31">
        <f t="shared" si="55"/>
        <v>367.23078984515985</v>
      </c>
      <c r="E418" s="27">
        <f t="shared" si="56"/>
        <v>68.683567431621952</v>
      </c>
      <c r="F418" s="35">
        <f t="shared" si="62"/>
        <v>9885886.9876444489</v>
      </c>
      <c r="G418" s="35">
        <f t="shared" si="59"/>
        <v>143933.80188771297</v>
      </c>
      <c r="H418" s="55">
        <f t="shared" si="54"/>
        <v>46134.139275674097</v>
      </c>
      <c r="I418" s="35">
        <f t="shared" si="60"/>
        <v>97799.662612038868</v>
      </c>
      <c r="J418" s="35">
        <f t="shared" si="61"/>
        <v>195</v>
      </c>
      <c r="K418" s="36">
        <f t="shared" si="57"/>
        <v>144128.80188771297</v>
      </c>
      <c r="L418" s="1"/>
      <c r="M418" s="1"/>
    </row>
    <row r="419" spans="1:13">
      <c r="A419" s="25">
        <v>399</v>
      </c>
      <c r="B419" s="26">
        <v>53022</v>
      </c>
      <c r="C419" s="52">
        <f t="shared" si="58"/>
        <v>8.3333333333333329E-2</v>
      </c>
      <c r="D419" s="31">
        <f t="shared" si="55"/>
        <v>368.43300789112425</v>
      </c>
      <c r="E419" s="27">
        <f t="shared" si="56"/>
        <v>68.004090746302865</v>
      </c>
      <c r="F419" s="35">
        <f t="shared" si="62"/>
        <v>9820130.9759000055</v>
      </c>
      <c r="G419" s="35">
        <f t="shared" si="59"/>
        <v>144405.00370095589</v>
      </c>
      <c r="H419" s="55">
        <f t="shared" si="54"/>
        <v>45827.277887533361</v>
      </c>
      <c r="I419" s="35">
        <f t="shared" si="60"/>
        <v>98577.725813422527</v>
      </c>
      <c r="J419" s="35">
        <f t="shared" si="61"/>
        <v>195</v>
      </c>
      <c r="K419" s="36">
        <f t="shared" si="57"/>
        <v>144600.00370095589</v>
      </c>
      <c r="L419" s="1"/>
      <c r="M419" s="1"/>
    </row>
    <row r="420" spans="1:13">
      <c r="A420" s="25">
        <v>400</v>
      </c>
      <c r="B420" s="26">
        <v>53053</v>
      </c>
      <c r="C420" s="52">
        <f t="shared" si="58"/>
        <v>8.3333333333333329E-2</v>
      </c>
      <c r="D420" s="31">
        <f t="shared" si="55"/>
        <v>369.63916168613264</v>
      </c>
      <c r="E420" s="27">
        <f t="shared" si="56"/>
        <v>67.321443169785624</v>
      </c>
      <c r="F420" s="35">
        <f t="shared" si="62"/>
        <v>9753379.0857061557</v>
      </c>
      <c r="G420" s="35">
        <f t="shared" si="59"/>
        <v>144877.74810632024</v>
      </c>
      <c r="H420" s="55">
        <f t="shared" si="54"/>
        <v>45515.769066628724</v>
      </c>
      <c r="I420" s="35">
        <f t="shared" si="60"/>
        <v>99361.97903969152</v>
      </c>
      <c r="J420" s="35">
        <f t="shared" si="61"/>
        <v>195</v>
      </c>
      <c r="K420" s="36">
        <f t="shared" si="57"/>
        <v>145072.74810632024</v>
      </c>
      <c r="L420" s="1"/>
      <c r="M420" s="1"/>
    </row>
    <row r="421" spans="1:13">
      <c r="A421" s="25">
        <v>401</v>
      </c>
      <c r="B421" s="26">
        <v>53083</v>
      </c>
      <c r="C421" s="52">
        <f t="shared" si="58"/>
        <v>8.3333333333333329E-2</v>
      </c>
      <c r="D421" s="31">
        <f t="shared" si="55"/>
        <v>370.84926411480319</v>
      </c>
      <c r="E421" s="27">
        <f t="shared" si="56"/>
        <v>66.63560990457799</v>
      </c>
      <c r="F421" s="35">
        <f t="shared" si="62"/>
        <v>9685621.8465265874</v>
      </c>
      <c r="G421" s="35">
        <f t="shared" si="59"/>
        <v>145352.04015385124</v>
      </c>
      <c r="H421" s="55">
        <f t="shared" si="54"/>
        <v>45199.568617124067</v>
      </c>
      <c r="I421" s="35">
        <f t="shared" si="60"/>
        <v>100152.47153672717</v>
      </c>
      <c r="J421" s="35">
        <f t="shared" si="61"/>
        <v>195</v>
      </c>
      <c r="K421" s="36">
        <f t="shared" si="57"/>
        <v>145547.04015385124</v>
      </c>
      <c r="L421" s="1"/>
      <c r="M421" s="1"/>
    </row>
    <row r="422" spans="1:13">
      <c r="A422" s="25">
        <v>402</v>
      </c>
      <c r="B422" s="26">
        <v>53114</v>
      </c>
      <c r="C422" s="52">
        <f t="shared" si="58"/>
        <v>8.3333333333333329E-2</v>
      </c>
      <c r="D422" s="31">
        <f t="shared" si="55"/>
        <v>372.06332810393502</v>
      </c>
      <c r="E422" s="27">
        <f t="shared" si="56"/>
        <v>65.946576084132687</v>
      </c>
      <c r="F422" s="35">
        <f t="shared" si="62"/>
        <v>9616849.7074138131</v>
      </c>
      <c r="G422" s="35">
        <f t="shared" si="59"/>
        <v>145827.88491012665</v>
      </c>
      <c r="H422" s="55">
        <f t="shared" si="54"/>
        <v>44878.631967931127</v>
      </c>
      <c r="I422" s="35">
        <f t="shared" si="60"/>
        <v>100949.25294219553</v>
      </c>
      <c r="J422" s="35">
        <f t="shared" si="61"/>
        <v>195</v>
      </c>
      <c r="K422" s="36">
        <f t="shared" si="57"/>
        <v>146022.88491012665</v>
      </c>
      <c r="L422" s="1"/>
      <c r="M422" s="1"/>
    </row>
    <row r="423" spans="1:13">
      <c r="A423" s="25">
        <v>403</v>
      </c>
      <c r="B423" s="26">
        <v>53144</v>
      </c>
      <c r="C423" s="52">
        <f t="shared" si="58"/>
        <v>8.3333333333333329E-2</v>
      </c>
      <c r="D423" s="31">
        <f t="shared" si="55"/>
        <v>373.2813666226462</v>
      </c>
      <c r="E423" s="27">
        <f t="shared" si="56"/>
        <v>65.254326772525303</v>
      </c>
      <c r="F423" s="35">
        <f t="shared" si="62"/>
        <v>9547053.0363528673</v>
      </c>
      <c r="G423" s="35">
        <f t="shared" si="59"/>
        <v>146305.28745831089</v>
      </c>
      <c r="H423" s="55">
        <f t="shared" si="54"/>
        <v>44552.914169646712</v>
      </c>
      <c r="I423" s="35">
        <f t="shared" si="60"/>
        <v>101752.37328866418</v>
      </c>
      <c r="J423" s="35">
        <f t="shared" si="61"/>
        <v>195</v>
      </c>
      <c r="K423" s="36">
        <f t="shared" si="57"/>
        <v>146500.28745831089</v>
      </c>
      <c r="L423" s="1"/>
      <c r="M423" s="1"/>
    </row>
    <row r="424" spans="1:13">
      <c r="A424" s="25">
        <v>404</v>
      </c>
      <c r="B424" s="26">
        <v>53175</v>
      </c>
      <c r="C424" s="52">
        <f t="shared" si="58"/>
        <v>8.3333333333333329E-2</v>
      </c>
      <c r="D424" s="31">
        <f t="shared" si="55"/>
        <v>374.50339268251236</v>
      </c>
      <c r="E424" s="27">
        <f t="shared" si="56"/>
        <v>64.558846964130424</v>
      </c>
      <c r="F424" s="35">
        <f t="shared" si="62"/>
        <v>9476222.1195997056</v>
      </c>
      <c r="G424" s="35">
        <f t="shared" si="59"/>
        <v>146784.2528982092</v>
      </c>
      <c r="H424" s="55">
        <f t="shared" si="54"/>
        <v>44222.369891465292</v>
      </c>
      <c r="I424" s="35">
        <f t="shared" si="60"/>
        <v>102561.88300674391</v>
      </c>
      <c r="J424" s="35">
        <f t="shared" si="61"/>
        <v>195</v>
      </c>
      <c r="K424" s="36">
        <f t="shared" si="57"/>
        <v>146979.2528982092</v>
      </c>
      <c r="L424" s="1"/>
      <c r="M424" s="1"/>
    </row>
    <row r="425" spans="1:13">
      <c r="A425" s="25">
        <v>405</v>
      </c>
      <c r="B425" s="26">
        <v>53206</v>
      </c>
      <c r="C425" s="52">
        <f t="shared" si="58"/>
        <v>8.3333333333333329E-2</v>
      </c>
      <c r="D425" s="31">
        <f t="shared" si="55"/>
        <v>375.72941933770556</v>
      </c>
      <c r="E425" s="27">
        <f t="shared" si="56"/>
        <v>63.860121583296376</v>
      </c>
      <c r="F425" s="35">
        <f t="shared" si="62"/>
        <v>9404347.161014311</v>
      </c>
      <c r="G425" s="35">
        <f t="shared" si="59"/>
        <v>147264.78634632236</v>
      </c>
      <c r="H425" s="55">
        <f t="shared" si="54"/>
        <v>43886.953418066783</v>
      </c>
      <c r="I425" s="35">
        <f t="shared" si="60"/>
        <v>103377.83292825558</v>
      </c>
      <c r="J425" s="35">
        <f t="shared" si="61"/>
        <v>195</v>
      </c>
      <c r="K425" s="36">
        <f t="shared" si="57"/>
        <v>147459.78634632236</v>
      </c>
      <c r="L425" s="1"/>
      <c r="M425" s="1"/>
    </row>
    <row r="426" spans="1:13">
      <c r="A426" s="25">
        <v>406</v>
      </c>
      <c r="B426" s="26">
        <v>53236</v>
      </c>
      <c r="C426" s="52">
        <f t="shared" si="58"/>
        <v>8.3333333333333329E-2</v>
      </c>
      <c r="D426" s="31">
        <f t="shared" si="55"/>
        <v>376.95945968513394</v>
      </c>
      <c r="E426" s="27">
        <f t="shared" si="56"/>
        <v>63.15813548401843</v>
      </c>
      <c r="F426" s="35">
        <f t="shared" si="62"/>
        <v>9331418.2813884225</v>
      </c>
      <c r="G426" s="35">
        <f t="shared" si="59"/>
        <v>147746.89293590133</v>
      </c>
      <c r="H426" s="55">
        <f t="shared" si="54"/>
        <v>43546.618646479299</v>
      </c>
      <c r="I426" s="35">
        <f t="shared" si="60"/>
        <v>104200.27428942203</v>
      </c>
      <c r="J426" s="35">
        <f t="shared" si="61"/>
        <v>195</v>
      </c>
      <c r="K426" s="36">
        <f t="shared" si="57"/>
        <v>147941.89293590133</v>
      </c>
      <c r="L426" s="1"/>
      <c r="M426" s="1"/>
    </row>
    <row r="427" spans="1:13">
      <c r="A427" s="25">
        <v>407</v>
      </c>
      <c r="B427" s="26">
        <v>53267</v>
      </c>
      <c r="C427" s="52">
        <f t="shared" si="58"/>
        <v>8.3333333333333329E-2</v>
      </c>
      <c r="D427" s="31">
        <f t="shared" si="55"/>
        <v>378.19352686458137</v>
      </c>
      <c r="E427" s="27">
        <f t="shared" si="56"/>
        <v>62.452873449610564</v>
      </c>
      <c r="F427" s="35">
        <f t="shared" si="62"/>
        <v>9257425.5177678633</v>
      </c>
      <c r="G427" s="35">
        <f t="shared" si="59"/>
        <v>148230.57781700179</v>
      </c>
      <c r="H427" s="55">
        <f t="shared" si="54"/>
        <v>43201.319082916692</v>
      </c>
      <c r="I427" s="35">
        <f t="shared" si="60"/>
        <v>105029.2587340851</v>
      </c>
      <c r="J427" s="35">
        <f t="shared" si="61"/>
        <v>195</v>
      </c>
      <c r="K427" s="36">
        <f t="shared" si="57"/>
        <v>148425.57781700179</v>
      </c>
      <c r="L427" s="1"/>
      <c r="M427" s="1"/>
    </row>
    <row r="428" spans="1:13">
      <c r="A428" s="25">
        <v>408</v>
      </c>
      <c r="B428" s="26">
        <v>53297</v>
      </c>
      <c r="C428" s="52">
        <f t="shared" si="58"/>
        <v>8.3333333333333329E-2</v>
      </c>
      <c r="D428" s="31">
        <f t="shared" si="55"/>
        <v>379.43163405884809</v>
      </c>
      <c r="E428" s="27">
        <f t="shared" si="56"/>
        <v>61.744320192375397</v>
      </c>
      <c r="F428" s="35">
        <f t="shared" si="62"/>
        <v>9182358.8227694239</v>
      </c>
      <c r="G428" s="35">
        <f t="shared" si="59"/>
        <v>148715.84615653966</v>
      </c>
      <c r="H428" s="55">
        <f t="shared" si="54"/>
        <v>42851.007839590646</v>
      </c>
      <c r="I428" s="35">
        <f t="shared" si="60"/>
        <v>105864.83831694901</v>
      </c>
      <c r="J428" s="35">
        <f t="shared" si="61"/>
        <v>195</v>
      </c>
      <c r="K428" s="36">
        <f t="shared" si="57"/>
        <v>148910.84615653966</v>
      </c>
      <c r="L428" s="1"/>
      <c r="M428" s="1"/>
    </row>
    <row r="429" spans="1:13">
      <c r="A429" s="25">
        <v>409</v>
      </c>
      <c r="B429" s="26">
        <v>53328</v>
      </c>
      <c r="C429" s="52">
        <f t="shared" si="58"/>
        <v>8.3333333333333329E-2</v>
      </c>
      <c r="D429" s="31">
        <f t="shared" si="55"/>
        <v>380.67379449389131</v>
      </c>
      <c r="E429" s="27">
        <f t="shared" si="56"/>
        <v>61.032460353273166</v>
      </c>
      <c r="F429" s="35">
        <f t="shared" si="62"/>
        <v>9106208.0638922658</v>
      </c>
      <c r="G429" s="35">
        <f t="shared" si="59"/>
        <v>149202.70313834565</v>
      </c>
      <c r="H429" s="55">
        <f t="shared" si="54"/>
        <v>42495.637631497237</v>
      </c>
      <c r="I429" s="35">
        <f t="shared" si="60"/>
        <v>106707.06550684842</v>
      </c>
      <c r="J429" s="35">
        <f t="shared" si="61"/>
        <v>195</v>
      </c>
      <c r="K429" s="36">
        <f t="shared" si="57"/>
        <v>149397.70313834565</v>
      </c>
      <c r="L429" s="1"/>
      <c r="M429" s="1"/>
    </row>
    <row r="430" spans="1:13">
      <c r="A430" s="25">
        <v>410</v>
      </c>
      <c r="B430" s="26">
        <v>53359</v>
      </c>
      <c r="C430" s="52">
        <f t="shared" si="58"/>
        <v>8.3333333333333329E-2</v>
      </c>
      <c r="D430" s="31">
        <f t="shared" si="55"/>
        <v>381.92002143896656</v>
      </c>
      <c r="E430" s="27">
        <f t="shared" si="56"/>
        <v>60.317278501588447</v>
      </c>
      <c r="F430" s="35">
        <f t="shared" si="62"/>
        <v>9028963.0228237696</v>
      </c>
      <c r="G430" s="35">
        <f t="shared" si="59"/>
        <v>149691.15396322121</v>
      </c>
      <c r="H430" s="55">
        <f t="shared" si="54"/>
        <v>42135.160773177588</v>
      </c>
      <c r="I430" s="35">
        <f t="shared" si="60"/>
        <v>107555.99319004362</v>
      </c>
      <c r="J430" s="35">
        <f t="shared" si="61"/>
        <v>195</v>
      </c>
      <c r="K430" s="36">
        <f t="shared" si="57"/>
        <v>149886.15396322121</v>
      </c>
      <c r="L430" s="1"/>
      <c r="M430" s="1"/>
    </row>
    <row r="431" spans="1:13">
      <c r="A431" s="25">
        <v>411</v>
      </c>
      <c r="B431" s="26">
        <v>53387</v>
      </c>
      <c r="C431" s="52">
        <f t="shared" si="58"/>
        <v>8.3333333333333329E-2</v>
      </c>
      <c r="D431" s="31">
        <f t="shared" si="55"/>
        <v>383.17032820676957</v>
      </c>
      <c r="E431" s="27">
        <f t="shared" si="56"/>
        <v>59.598759134595866</v>
      </c>
      <c r="F431" s="35">
        <f t="shared" si="62"/>
        <v>8950613.3947398253</v>
      </c>
      <c r="G431" s="35">
        <f t="shared" si="59"/>
        <v>150181.20384899384</v>
      </c>
      <c r="H431" s="55">
        <f t="shared" si="54"/>
        <v>41769.529175452517</v>
      </c>
      <c r="I431" s="35">
        <f t="shared" si="60"/>
        <v>108411.67467354133</v>
      </c>
      <c r="J431" s="35">
        <f t="shared" si="61"/>
        <v>195</v>
      </c>
      <c r="K431" s="36">
        <f t="shared" si="57"/>
        <v>150376.20384899384</v>
      </c>
      <c r="L431" s="1"/>
      <c r="M431" s="1"/>
    </row>
    <row r="432" spans="1:13">
      <c r="A432" s="25">
        <v>412</v>
      </c>
      <c r="B432" s="26">
        <v>53418</v>
      </c>
      <c r="C432" s="52">
        <f t="shared" si="58"/>
        <v>8.3333333333333329E-2</v>
      </c>
      <c r="D432" s="31">
        <f t="shared" si="55"/>
        <v>384.42472815357826</v>
      </c>
      <c r="E432" s="27">
        <f t="shared" si="56"/>
        <v>58.876886677223979</v>
      </c>
      <c r="F432" s="35">
        <f t="shared" si="62"/>
        <v>8871148.7875994928</v>
      </c>
      <c r="G432" s="35">
        <f t="shared" si="59"/>
        <v>150672.85803057282</v>
      </c>
      <c r="H432" s="55">
        <f t="shared" si="54"/>
        <v>41398.69434213097</v>
      </c>
      <c r="I432" s="35">
        <f t="shared" si="60"/>
        <v>109274.16368844185</v>
      </c>
      <c r="J432" s="35">
        <f t="shared" si="61"/>
        <v>195</v>
      </c>
      <c r="K432" s="36">
        <f t="shared" si="57"/>
        <v>150867.85803057282</v>
      </c>
      <c r="L432" s="1"/>
      <c r="M432" s="1"/>
    </row>
    <row r="433" spans="1:13">
      <c r="A433" s="25">
        <v>413</v>
      </c>
      <c r="B433" s="26">
        <v>53448</v>
      </c>
      <c r="C433" s="52">
        <f t="shared" si="58"/>
        <v>8.3333333333333329E-2</v>
      </c>
      <c r="D433" s="31">
        <f t="shared" si="55"/>
        <v>385.68323467939564</v>
      </c>
      <c r="E433" s="27">
        <f t="shared" si="56"/>
        <v>58.151645481717708</v>
      </c>
      <c r="F433" s="35">
        <f t="shared" si="62"/>
        <v>8790558.7214339878</v>
      </c>
      <c r="G433" s="35">
        <f t="shared" si="59"/>
        <v>151166.12176000507</v>
      </c>
      <c r="H433" s="55">
        <f t="shared" si="54"/>
        <v>41022.60736669194</v>
      </c>
      <c r="I433" s="35">
        <f t="shared" si="60"/>
        <v>110143.51439331313</v>
      </c>
      <c r="J433" s="35">
        <f t="shared" si="61"/>
        <v>195</v>
      </c>
      <c r="K433" s="36">
        <f t="shared" si="57"/>
        <v>151361.12176000507</v>
      </c>
      <c r="L433" s="1"/>
      <c r="M433" s="1"/>
    </row>
    <row r="434" spans="1:13">
      <c r="A434" s="25">
        <v>414</v>
      </c>
      <c r="B434" s="26">
        <v>53479</v>
      </c>
      <c r="C434" s="52">
        <f t="shared" si="58"/>
        <v>8.3333333333333329E-2</v>
      </c>
      <c r="D434" s="31">
        <f t="shared" si="55"/>
        <v>386.94586122809272</v>
      </c>
      <c r="E434" s="27">
        <f t="shared" si="56"/>
        <v>57.423019827299072</v>
      </c>
      <c r="F434" s="35">
        <f t="shared" si="62"/>
        <v>8708832.6276299693</v>
      </c>
      <c r="G434" s="35">
        <f t="shared" si="59"/>
        <v>151661.0003065315</v>
      </c>
      <c r="H434" s="55">
        <f t="shared" si="54"/>
        <v>40641.218928939852</v>
      </c>
      <c r="I434" s="35">
        <f t="shared" si="60"/>
        <v>111019.78137759164</v>
      </c>
      <c r="J434" s="35">
        <f t="shared" si="61"/>
        <v>195</v>
      </c>
      <c r="K434" s="36">
        <f t="shared" si="57"/>
        <v>151856.0003065315</v>
      </c>
      <c r="L434" s="1"/>
      <c r="M434" s="1"/>
    </row>
    <row r="435" spans="1:13">
      <c r="A435" s="25">
        <v>415</v>
      </c>
      <c r="B435" s="26">
        <v>53509</v>
      </c>
      <c r="C435" s="52">
        <f t="shared" si="58"/>
        <v>8.3333333333333329E-2</v>
      </c>
      <c r="D435" s="31">
        <f t="shared" si="55"/>
        <v>388.21262128755234</v>
      </c>
      <c r="E435" s="27">
        <f t="shared" si="56"/>
        <v>56.690993919826468</v>
      </c>
      <c r="F435" s="35">
        <f t="shared" si="62"/>
        <v>8625959.8482070547</v>
      </c>
      <c r="G435" s="35">
        <f t="shared" si="59"/>
        <v>152157.49895664307</v>
      </c>
      <c r="H435" s="55">
        <f t="shared" si="54"/>
        <v>40254.479291632917</v>
      </c>
      <c r="I435" s="35">
        <f t="shared" si="60"/>
        <v>111903.01966501016</v>
      </c>
      <c r="J435" s="35">
        <f t="shared" si="61"/>
        <v>195</v>
      </c>
      <c r="K435" s="36">
        <f t="shared" si="57"/>
        <v>152352.49895664307</v>
      </c>
      <c r="L435" s="1"/>
      <c r="M435" s="1"/>
    </row>
    <row r="436" spans="1:13">
      <c r="A436" s="25">
        <v>416</v>
      </c>
      <c r="B436" s="26">
        <v>53540</v>
      </c>
      <c r="C436" s="52">
        <f t="shared" si="58"/>
        <v>8.3333333333333329E-2</v>
      </c>
      <c r="D436" s="31">
        <f t="shared" si="55"/>
        <v>389.4835283898131</v>
      </c>
      <c r="E436" s="27">
        <f t="shared" si="56"/>
        <v>55.95555189145233</v>
      </c>
      <c r="F436" s="35">
        <f t="shared" si="62"/>
        <v>8541929.6350895446</v>
      </c>
      <c r="G436" s="35">
        <f t="shared" si="59"/>
        <v>152655.62301413729</v>
      </c>
      <c r="H436" s="55">
        <f t="shared" si="54"/>
        <v>39862.338297084541</v>
      </c>
      <c r="I436" s="35">
        <f t="shared" si="60"/>
        <v>112793.28471705275</v>
      </c>
      <c r="J436" s="35">
        <f t="shared" si="61"/>
        <v>195</v>
      </c>
      <c r="K436" s="36">
        <f t="shared" si="57"/>
        <v>152850.62301413729</v>
      </c>
      <c r="L436" s="1"/>
      <c r="M436" s="1"/>
    </row>
    <row r="437" spans="1:13">
      <c r="A437" s="25">
        <v>417</v>
      </c>
      <c r="B437" s="26">
        <v>53571</v>
      </c>
      <c r="C437" s="52">
        <f t="shared" si="58"/>
        <v>8.3333333333333329E-2</v>
      </c>
      <c r="D437" s="31">
        <f t="shared" si="55"/>
        <v>390.75859611121405</v>
      </c>
      <c r="E437" s="27">
        <f t="shared" si="56"/>
        <v>55.216677800279115</v>
      </c>
      <c r="F437" s="35">
        <f t="shared" si="62"/>
        <v>8456731.1493722852</v>
      </c>
      <c r="G437" s="35">
        <f t="shared" si="59"/>
        <v>153155.37780017502</v>
      </c>
      <c r="H437" s="55">
        <f t="shared" si="54"/>
        <v>39464.745363737326</v>
      </c>
      <c r="I437" s="35">
        <f t="shared" si="60"/>
        <v>113690.63243643769</v>
      </c>
      <c r="J437" s="35">
        <f t="shared" si="61"/>
        <v>195</v>
      </c>
      <c r="K437" s="36">
        <f t="shared" si="57"/>
        <v>153350.37780017502</v>
      </c>
      <c r="L437" s="1"/>
      <c r="M437" s="1"/>
    </row>
    <row r="438" spans="1:13">
      <c r="A438" s="25">
        <v>418</v>
      </c>
      <c r="B438" s="26">
        <v>53601</v>
      </c>
      <c r="C438" s="52">
        <f t="shared" si="58"/>
        <v>8.3333333333333329E-2</v>
      </c>
      <c r="D438" s="31">
        <f t="shared" si="55"/>
        <v>392.0378380725395</v>
      </c>
      <c r="E438" s="27">
        <f t="shared" si="56"/>
        <v>54.474355630013775</v>
      </c>
      <c r="F438" s="35">
        <f t="shared" si="62"/>
        <v>8370353.4605806367</v>
      </c>
      <c r="G438" s="35">
        <f t="shared" si="59"/>
        <v>153656.76865333709</v>
      </c>
      <c r="H438" s="55">
        <f t="shared" si="54"/>
        <v>39061.649482709632</v>
      </c>
      <c r="I438" s="35">
        <f t="shared" si="60"/>
        <v>114595.11917062745</v>
      </c>
      <c r="J438" s="35">
        <f t="shared" si="61"/>
        <v>195</v>
      </c>
      <c r="K438" s="36">
        <f t="shared" si="57"/>
        <v>153851.76865333709</v>
      </c>
      <c r="L438" s="1"/>
      <c r="M438" s="1"/>
    </row>
    <row r="439" spans="1:13">
      <c r="A439" s="25">
        <v>419</v>
      </c>
      <c r="B439" s="26">
        <v>53632</v>
      </c>
      <c r="C439" s="52">
        <f t="shared" si="58"/>
        <v>8.3333333333333329E-2</v>
      </c>
      <c r="D439" s="31">
        <f t="shared" si="55"/>
        <v>393.32126793916484</v>
      </c>
      <c r="E439" s="27">
        <f t="shared" si="56"/>
        <v>53.728569289620481</v>
      </c>
      <c r="F439" s="35">
        <f t="shared" si="62"/>
        <v>8282785.5459245034</v>
      </c>
      <c r="G439" s="35">
        <f t="shared" si="59"/>
        <v>154159.80092968172</v>
      </c>
      <c r="H439" s="55">
        <f t="shared" si="54"/>
        <v>38652.999214314346</v>
      </c>
      <c r="I439" s="35">
        <f t="shared" si="60"/>
        <v>115506.80171536737</v>
      </c>
      <c r="J439" s="35">
        <f t="shared" si="61"/>
        <v>195</v>
      </c>
      <c r="K439" s="36">
        <f t="shared" si="57"/>
        <v>154354.80092968172</v>
      </c>
      <c r="L439" s="1"/>
      <c r="M439" s="1"/>
    </row>
    <row r="440" spans="1:13">
      <c r="A440" s="25">
        <v>420</v>
      </c>
      <c r="B440" s="26">
        <v>53662</v>
      </c>
      <c r="C440" s="52">
        <f t="shared" si="58"/>
        <v>8.3333333333333329E-2</v>
      </c>
      <c r="D440" s="31">
        <f t="shared" si="55"/>
        <v>394.60889942120218</v>
      </c>
      <c r="E440" s="27">
        <f t="shared" si="56"/>
        <v>52.979302612972077</v>
      </c>
      <c r="F440" s="35">
        <f t="shared" si="62"/>
        <v>8194016.2895463612</v>
      </c>
      <c r="G440" s="35">
        <f t="shared" si="59"/>
        <v>154664.48000280096</v>
      </c>
      <c r="H440" s="55">
        <f t="shared" si="54"/>
        <v>38238.742684549681</v>
      </c>
      <c r="I440" s="35">
        <f t="shared" si="60"/>
        <v>116425.73731825128</v>
      </c>
      <c r="J440" s="35">
        <f t="shared" si="61"/>
        <v>195</v>
      </c>
      <c r="K440" s="36">
        <f t="shared" si="57"/>
        <v>154859.48000280096</v>
      </c>
      <c r="L440" s="1"/>
      <c r="M440" s="1"/>
    </row>
    <row r="441" spans="1:13">
      <c r="A441" s="25">
        <v>421</v>
      </c>
      <c r="B441" s="26">
        <v>53693</v>
      </c>
      <c r="C441" s="52">
        <f t="shared" si="58"/>
        <v>8.3333333333333329E-2</v>
      </c>
      <c r="D441" s="31">
        <f t="shared" si="55"/>
        <v>395.90074627364709</v>
      </c>
      <c r="E441" s="27">
        <f t="shared" si="56"/>
        <v>52.226539358499309</v>
      </c>
      <c r="F441" s="35">
        <f t="shared" si="62"/>
        <v>8104034.481763253</v>
      </c>
      <c r="G441" s="35">
        <f t="shared" si="59"/>
        <v>155170.81126387915</v>
      </c>
      <c r="H441" s="55">
        <f t="shared" si="54"/>
        <v>37818.827581561847</v>
      </c>
      <c r="I441" s="35">
        <f t="shared" si="60"/>
        <v>117351.98368231731</v>
      </c>
      <c r="J441" s="35">
        <f t="shared" si="61"/>
        <v>195</v>
      </c>
      <c r="K441" s="36">
        <f t="shared" si="57"/>
        <v>155365.81126387915</v>
      </c>
      <c r="L441" s="1"/>
      <c r="M441" s="1"/>
    </row>
    <row r="442" spans="1:13">
      <c r="A442" s="25">
        <v>422</v>
      </c>
      <c r="B442" s="26">
        <v>53724</v>
      </c>
      <c r="C442" s="52">
        <f t="shared" si="58"/>
        <v>8.3333333333333329E-2</v>
      </c>
      <c r="D442" s="31">
        <f t="shared" si="55"/>
        <v>397.19682229652534</v>
      </c>
      <c r="E442" s="27">
        <f t="shared" si="56"/>
        <v>51.470263208838958</v>
      </c>
      <c r="F442" s="35">
        <f t="shared" si="62"/>
        <v>8012828.8183026956</v>
      </c>
      <c r="G442" s="35">
        <f t="shared" si="59"/>
        <v>155678.80012174987</v>
      </c>
      <c r="H442" s="55">
        <f t="shared" si="54"/>
        <v>37393.201152079244</v>
      </c>
      <c r="I442" s="35">
        <f t="shared" si="60"/>
        <v>118285.59896967062</v>
      </c>
      <c r="J442" s="35">
        <f t="shared" si="61"/>
        <v>195</v>
      </c>
      <c r="K442" s="36">
        <f t="shared" si="57"/>
        <v>155873.80012174987</v>
      </c>
      <c r="L442" s="1"/>
      <c r="M442" s="1"/>
    </row>
    <row r="443" spans="1:13">
      <c r="A443" s="25">
        <v>423</v>
      </c>
      <c r="B443" s="26">
        <v>53752</v>
      </c>
      <c r="C443" s="52">
        <f t="shared" si="58"/>
        <v>8.3333333333333329E-2</v>
      </c>
      <c r="D443" s="31">
        <f t="shared" si="55"/>
        <v>398.49714133504045</v>
      </c>
      <c r="E443" s="27">
        <f t="shared" si="56"/>
        <v>50.710457770480247</v>
      </c>
      <c r="F443" s="35">
        <f t="shared" si="62"/>
        <v>7920387.8995324438</v>
      </c>
      <c r="G443" s="35">
        <f t="shared" si="59"/>
        <v>156188.4520029533</v>
      </c>
      <c r="H443" s="55">
        <f t="shared" si="54"/>
        <v>36961.810197818071</v>
      </c>
      <c r="I443" s="35">
        <f t="shared" si="60"/>
        <v>119226.64180513524</v>
      </c>
      <c r="J443" s="35">
        <f t="shared" si="61"/>
        <v>195</v>
      </c>
      <c r="K443" s="36">
        <f t="shared" si="57"/>
        <v>156383.4520029533</v>
      </c>
      <c r="L443" s="1"/>
      <c r="M443" s="1"/>
    </row>
    <row r="444" spans="1:13">
      <c r="A444" s="25">
        <v>424</v>
      </c>
      <c r="B444" s="26">
        <v>53783</v>
      </c>
      <c r="C444" s="52">
        <f t="shared" si="58"/>
        <v>8.3333333333333329E-2</v>
      </c>
      <c r="D444" s="31">
        <f t="shared" si="55"/>
        <v>399.80171727972152</v>
      </c>
      <c r="E444" s="27">
        <f t="shared" si="56"/>
        <v>49.947106573409144</v>
      </c>
      <c r="F444" s="35">
        <f t="shared" si="62"/>
        <v>7826700.2296840791</v>
      </c>
      <c r="G444" s="35">
        <f t="shared" si="59"/>
        <v>156699.77235179546</v>
      </c>
      <c r="H444" s="55">
        <f t="shared" si="54"/>
        <v>36524.601071859033</v>
      </c>
      <c r="I444" s="35">
        <f t="shared" si="60"/>
        <v>120175.17127993642</v>
      </c>
      <c r="J444" s="35">
        <f t="shared" si="61"/>
        <v>195</v>
      </c>
      <c r="K444" s="36">
        <f t="shared" si="57"/>
        <v>156894.77235179546</v>
      </c>
      <c r="L444" s="1"/>
      <c r="M444" s="1"/>
    </row>
    <row r="445" spans="1:13">
      <c r="A445" s="25">
        <v>425</v>
      </c>
      <c r="B445" s="26">
        <v>53813</v>
      </c>
      <c r="C445" s="52">
        <f t="shared" si="58"/>
        <v>8.3333333333333329E-2</v>
      </c>
      <c r="D445" s="31">
        <f t="shared" si="55"/>
        <v>401.11056406657156</v>
      </c>
      <c r="E445" s="27">
        <f t="shared" si="56"/>
        <v>49.180193070751727</v>
      </c>
      <c r="F445" s="35">
        <f t="shared" si="62"/>
        <v>7731754.2160703521</v>
      </c>
      <c r="G445" s="35">
        <f t="shared" si="59"/>
        <v>157212.76663040501</v>
      </c>
      <c r="H445" s="55">
        <f t="shared" si="54"/>
        <v>36081.519674994976</v>
      </c>
      <c r="I445" s="35">
        <f t="shared" si="60"/>
        <v>121131.24695541002</v>
      </c>
      <c r="J445" s="35">
        <f t="shared" si="61"/>
        <v>195</v>
      </c>
      <c r="K445" s="36">
        <f t="shared" si="57"/>
        <v>157407.76663040501</v>
      </c>
      <c r="L445" s="1"/>
      <c r="M445" s="1"/>
    </row>
    <row r="446" spans="1:13">
      <c r="A446" s="25">
        <v>426</v>
      </c>
      <c r="B446" s="26">
        <v>53844</v>
      </c>
      <c r="C446" s="52">
        <f t="shared" si="58"/>
        <v>8.3333333333333329E-2</v>
      </c>
      <c r="D446" s="31">
        <f t="shared" si="55"/>
        <v>402.42369567721653</v>
      </c>
      <c r="E446" s="27">
        <f t="shared" si="56"/>
        <v>48.409700638415245</v>
      </c>
      <c r="F446" s="35">
        <f t="shared" si="62"/>
        <v>7635538.1682962505</v>
      </c>
      <c r="G446" s="35">
        <f t="shared" si="59"/>
        <v>157727.44031879248</v>
      </c>
      <c r="H446" s="55">
        <f t="shared" si="54"/>
        <v>35632.51145204917</v>
      </c>
      <c r="I446" s="35">
        <f t="shared" si="60"/>
        <v>122094.92886674331</v>
      </c>
      <c r="J446" s="35">
        <f t="shared" si="61"/>
        <v>195</v>
      </c>
      <c r="K446" s="36">
        <f t="shared" si="57"/>
        <v>157922.44031879248</v>
      </c>
      <c r="L446" s="1"/>
      <c r="M446" s="1"/>
    </row>
    <row r="447" spans="1:13">
      <c r="A447" s="25">
        <v>427</v>
      </c>
      <c r="B447" s="26">
        <v>53874</v>
      </c>
      <c r="C447" s="52">
        <f t="shared" si="58"/>
        <v>8.3333333333333329E-2</v>
      </c>
      <c r="D447" s="31">
        <f t="shared" si="55"/>
        <v>403.74112613905453</v>
      </c>
      <c r="E447" s="27">
        <f t="shared" si="56"/>
        <v>47.635612574727844</v>
      </c>
      <c r="F447" s="35">
        <f t="shared" si="62"/>
        <v>7538040.2974637216</v>
      </c>
      <c r="G447" s="35">
        <f t="shared" si="59"/>
        <v>158243.79891490855</v>
      </c>
      <c r="H447" s="55">
        <f t="shared" si="54"/>
        <v>35177.52138816403</v>
      </c>
      <c r="I447" s="35">
        <f t="shared" si="60"/>
        <v>123066.27752674452</v>
      </c>
      <c r="J447" s="35">
        <f t="shared" si="61"/>
        <v>195</v>
      </c>
      <c r="K447" s="36">
        <f t="shared" si="57"/>
        <v>158438.79891490855</v>
      </c>
      <c r="L447" s="1"/>
      <c r="M447" s="1"/>
    </row>
    <row r="448" spans="1:13">
      <c r="A448" s="25">
        <v>428</v>
      </c>
      <c r="B448" s="26">
        <v>53905</v>
      </c>
      <c r="C448" s="52">
        <f t="shared" si="58"/>
        <v>8.3333333333333329E-2</v>
      </c>
      <c r="D448" s="31">
        <f t="shared" si="55"/>
        <v>405.06286952540574</v>
      </c>
      <c r="E448" s="27">
        <f t="shared" si="56"/>
        <v>46.857912100076589</v>
      </c>
      <c r="F448" s="35">
        <f t="shared" si="62"/>
        <v>7439248.7153700162</v>
      </c>
      <c r="G448" s="35">
        <f t="shared" si="59"/>
        <v>158761.8479347025</v>
      </c>
      <c r="H448" s="55">
        <f t="shared" si="54"/>
        <v>34716.494005060071</v>
      </c>
      <c r="I448" s="35">
        <f t="shared" si="60"/>
        <v>124045.35392964243</v>
      </c>
      <c r="J448" s="35">
        <f t="shared" si="61"/>
        <v>195</v>
      </c>
      <c r="K448" s="36">
        <f t="shared" si="57"/>
        <v>158956.8479347025</v>
      </c>
      <c r="L448" s="1"/>
      <c r="M448" s="1"/>
    </row>
    <row r="449" spans="1:13">
      <c r="A449" s="25">
        <v>429</v>
      </c>
      <c r="B449" s="26">
        <v>53936</v>
      </c>
      <c r="C449" s="52">
        <f t="shared" si="58"/>
        <v>8.3333333333333329E-2</v>
      </c>
      <c r="D449" s="31">
        <f t="shared" si="55"/>
        <v>406.38893995566269</v>
      </c>
      <c r="E449" s="27">
        <f t="shared" si="56"/>
        <v>46.076582356543611</v>
      </c>
      <c r="F449" s="35">
        <f t="shared" si="62"/>
        <v>7339151.4336995957</v>
      </c>
      <c r="G449" s="35">
        <f t="shared" si="59"/>
        <v>159281.59291218175</v>
      </c>
      <c r="H449" s="55">
        <f t="shared" si="54"/>
        <v>34249.373357264776</v>
      </c>
      <c r="I449" s="35">
        <f t="shared" si="60"/>
        <v>125032.21955491697</v>
      </c>
      <c r="J449" s="35">
        <f t="shared" si="61"/>
        <v>195</v>
      </c>
      <c r="K449" s="36">
        <f t="shared" si="57"/>
        <v>159476.59291218175</v>
      </c>
      <c r="L449" s="1"/>
      <c r="M449" s="1"/>
    </row>
    <row r="450" spans="1:13">
      <c r="A450" s="25">
        <v>430</v>
      </c>
      <c r="B450" s="26">
        <v>53966</v>
      </c>
      <c r="C450" s="52">
        <f t="shared" si="58"/>
        <v>8.3333333333333329E-2</v>
      </c>
      <c r="D450" s="31">
        <f t="shared" si="55"/>
        <v>407.7193515954412</v>
      </c>
      <c r="E450" s="27">
        <f t="shared" si="56"/>
        <v>45.291606407540797</v>
      </c>
      <c r="F450" s="35">
        <f t="shared" si="62"/>
        <v>7237736.3632095493</v>
      </c>
      <c r="G450" s="35">
        <f t="shared" si="59"/>
        <v>159803.03939947044</v>
      </c>
      <c r="H450" s="55">
        <f t="shared" si="54"/>
        <v>33776.103028311227</v>
      </c>
      <c r="I450" s="35">
        <f t="shared" si="60"/>
        <v>126026.93637115922</v>
      </c>
      <c r="J450" s="35">
        <f t="shared" si="61"/>
        <v>195</v>
      </c>
      <c r="K450" s="36">
        <f t="shared" si="57"/>
        <v>159998.03939947044</v>
      </c>
      <c r="L450" s="1"/>
      <c r="M450" s="1"/>
    </row>
    <row r="451" spans="1:13">
      <c r="A451" s="25">
        <v>431</v>
      </c>
      <c r="B451" s="26">
        <v>53997</v>
      </c>
      <c r="C451" s="52">
        <f t="shared" si="58"/>
        <v>8.3333333333333329E-2</v>
      </c>
      <c r="D451" s="31">
        <f t="shared" si="55"/>
        <v>409.05411865673153</v>
      </c>
      <c r="E451" s="27">
        <f t="shared" si="56"/>
        <v>44.502967237442675</v>
      </c>
      <c r="F451" s="35">
        <f t="shared" si="62"/>
        <v>7134991.3129084706</v>
      </c>
      <c r="G451" s="35">
        <f t="shared" si="59"/>
        <v>160326.19296686872</v>
      </c>
      <c r="H451" s="55">
        <f t="shared" si="54"/>
        <v>33296.626126906194</v>
      </c>
      <c r="I451" s="35">
        <f t="shared" si="60"/>
        <v>127029.56683996253</v>
      </c>
      <c r="J451" s="35">
        <f t="shared" si="61"/>
        <v>195</v>
      </c>
      <c r="K451" s="36">
        <f t="shared" si="57"/>
        <v>160521.19296686872</v>
      </c>
      <c r="L451" s="1"/>
      <c r="M451" s="1"/>
    </row>
    <row r="452" spans="1:13">
      <c r="A452" s="25">
        <v>432</v>
      </c>
      <c r="B452" s="26">
        <v>54027</v>
      </c>
      <c r="C452" s="52">
        <f t="shared" si="58"/>
        <v>8.3333333333333329E-2</v>
      </c>
      <c r="D452" s="31">
        <f t="shared" si="55"/>
        <v>410.39325539805037</v>
      </c>
      <c r="E452" s="27">
        <f t="shared" si="56"/>
        <v>43.710647751217465</v>
      </c>
      <c r="F452" s="35">
        <f t="shared" si="62"/>
        <v>7030903.9892287403</v>
      </c>
      <c r="G452" s="35">
        <f t="shared" si="59"/>
        <v>160851.05920291264</v>
      </c>
      <c r="H452" s="55">
        <f t="shared" si="54"/>
        <v>32810.885283067451</v>
      </c>
      <c r="I452" s="35">
        <f t="shared" si="60"/>
        <v>128040.1739198452</v>
      </c>
      <c r="J452" s="35">
        <f t="shared" si="61"/>
        <v>195</v>
      </c>
      <c r="K452" s="36">
        <f t="shared" si="57"/>
        <v>161046.05920291264</v>
      </c>
      <c r="L452" s="1"/>
      <c r="M452" s="1"/>
    </row>
    <row r="453" spans="1:13">
      <c r="A453" s="25">
        <v>433</v>
      </c>
      <c r="B453" s="26">
        <v>54058</v>
      </c>
      <c r="C453" s="52">
        <f t="shared" si="58"/>
        <v>8.3333333333333329E-2</v>
      </c>
      <c r="D453" s="31">
        <f t="shared" si="55"/>
        <v>411.73677612459306</v>
      </c>
      <c r="E453" s="27">
        <f t="shared" si="56"/>
        <v>42.914630774056491</v>
      </c>
      <c r="F453" s="35">
        <f t="shared" si="62"/>
        <v>6925461.9951921739</v>
      </c>
      <c r="G453" s="35">
        <f t="shared" si="59"/>
        <v>161377.643714434</v>
      </c>
      <c r="H453" s="55">
        <f t="shared" si="54"/>
        <v>32318.822644230142</v>
      </c>
      <c r="I453" s="35">
        <f t="shared" si="60"/>
        <v>129058.82107020386</v>
      </c>
      <c r="J453" s="35">
        <f t="shared" si="61"/>
        <v>195</v>
      </c>
      <c r="K453" s="36">
        <f t="shared" si="57"/>
        <v>161572.643714434</v>
      </c>
      <c r="L453" s="1"/>
      <c r="M453" s="1"/>
    </row>
    <row r="454" spans="1:13">
      <c r="A454" s="25">
        <v>434</v>
      </c>
      <c r="B454" s="26">
        <v>54089</v>
      </c>
      <c r="C454" s="52">
        <f t="shared" si="58"/>
        <v>8.3333333333333329E-2</v>
      </c>
      <c r="D454" s="31">
        <f t="shared" si="55"/>
        <v>413.08469518838649</v>
      </c>
      <c r="E454" s="27">
        <f t="shared" si="56"/>
        <v>42.114899051002055</v>
      </c>
      <c r="F454" s="35">
        <f t="shared" si="62"/>
        <v>6818652.829568956</v>
      </c>
      <c r="G454" s="35">
        <f t="shared" si="59"/>
        <v>161905.95212661961</v>
      </c>
      <c r="H454" s="55">
        <f t="shared" si="54"/>
        <v>31820.379871321791</v>
      </c>
      <c r="I454" s="35">
        <f t="shared" si="60"/>
        <v>130085.57225529783</v>
      </c>
      <c r="J454" s="35">
        <f t="shared" si="61"/>
        <v>195</v>
      </c>
      <c r="K454" s="36">
        <f t="shared" si="57"/>
        <v>162100.95212661961</v>
      </c>
      <c r="L454" s="1"/>
      <c r="M454" s="1"/>
    </row>
    <row r="455" spans="1:13">
      <c r="A455" s="25">
        <v>435</v>
      </c>
      <c r="B455" s="26">
        <v>54118</v>
      </c>
      <c r="C455" s="52">
        <f t="shared" si="58"/>
        <v>8.3333333333333329E-2</v>
      </c>
      <c r="D455" s="31">
        <f t="shared" si="55"/>
        <v>414.4370269884422</v>
      </c>
      <c r="E455" s="27">
        <f t="shared" si="56"/>
        <v>41.31143524657341</v>
      </c>
      <c r="F455" s="35">
        <f t="shared" si="62"/>
        <v>6710463.8860298395</v>
      </c>
      <c r="G455" s="35">
        <f t="shared" si="59"/>
        <v>162435.99008307129</v>
      </c>
      <c r="H455" s="55">
        <f t="shared" si="54"/>
        <v>31315.498134805915</v>
      </c>
      <c r="I455" s="35">
        <f t="shared" si="60"/>
        <v>131120.49194826538</v>
      </c>
      <c r="J455" s="35">
        <f t="shared" si="61"/>
        <v>195</v>
      </c>
      <c r="K455" s="36">
        <f t="shared" si="57"/>
        <v>162630.99008307129</v>
      </c>
      <c r="L455" s="1"/>
      <c r="M455" s="1"/>
    </row>
    <row r="456" spans="1:13">
      <c r="A456" s="25">
        <v>436</v>
      </c>
      <c r="B456" s="26">
        <v>54149</v>
      </c>
      <c r="C456" s="52">
        <f t="shared" si="58"/>
        <v>8.3333333333333329E-2</v>
      </c>
      <c r="D456" s="31">
        <f t="shared" si="55"/>
        <v>415.79378597091051</v>
      </c>
      <c r="E456" s="27">
        <f t="shared" si="56"/>
        <v>40.504221944390764</v>
      </c>
      <c r="F456" s="35">
        <f t="shared" si="62"/>
        <v>6600882.4522915268</v>
      </c>
      <c r="G456" s="35">
        <f t="shared" si="59"/>
        <v>162967.76324586704</v>
      </c>
      <c r="H456" s="55">
        <f t="shared" si="54"/>
        <v>30804.118110693791</v>
      </c>
      <c r="I456" s="35">
        <f t="shared" si="60"/>
        <v>132163.64513517325</v>
      </c>
      <c r="J456" s="35">
        <f t="shared" si="61"/>
        <v>195</v>
      </c>
      <c r="K456" s="36">
        <f t="shared" si="57"/>
        <v>163162.76324586704</v>
      </c>
      <c r="L456" s="1"/>
      <c r="M456" s="1"/>
    </row>
    <row r="457" spans="1:13">
      <c r="A457" s="25">
        <v>437</v>
      </c>
      <c r="B457" s="26">
        <v>54179</v>
      </c>
      <c r="C457" s="52">
        <f t="shared" si="58"/>
        <v>8.3333333333333329E-2</v>
      </c>
      <c r="D457" s="31">
        <f t="shared" si="55"/>
        <v>417.1549866292346</v>
      </c>
      <c r="E457" s="27">
        <f t="shared" si="56"/>
        <v>39.693241646797958</v>
      </c>
      <c r="F457" s="35">
        <f t="shared" si="62"/>
        <v>6489895.7092551999</v>
      </c>
      <c r="G457" s="35">
        <f t="shared" si="59"/>
        <v>163501.27729562088</v>
      </c>
      <c r="H457" s="55">
        <f t="shared" si="54"/>
        <v>30286.179976524265</v>
      </c>
      <c r="I457" s="35">
        <f t="shared" si="60"/>
        <v>133215.09731909662</v>
      </c>
      <c r="J457" s="35">
        <f t="shared" si="61"/>
        <v>195</v>
      </c>
      <c r="K457" s="36">
        <f t="shared" si="57"/>
        <v>163696.27729562088</v>
      </c>
      <c r="L457" s="1"/>
      <c r="M457" s="1"/>
    </row>
    <row r="458" spans="1:13">
      <c r="A458" s="25">
        <v>438</v>
      </c>
      <c r="B458" s="26">
        <v>54210</v>
      </c>
      <c r="C458" s="52">
        <f t="shared" si="58"/>
        <v>8.3333333333333329E-2</v>
      </c>
      <c r="D458" s="31">
        <f t="shared" si="55"/>
        <v>418.52064350430538</v>
      </c>
      <c r="E458" s="27">
        <f t="shared" si="56"/>
        <v>38.878476774483005</v>
      </c>
      <c r="F458" s="35">
        <f t="shared" si="62"/>
        <v>6377490.7301381305</v>
      </c>
      <c r="G458" s="35">
        <f t="shared" si="59"/>
        <v>164036.53793154392</v>
      </c>
      <c r="H458" s="55">
        <f t="shared" si="54"/>
        <v>29761.623407311276</v>
      </c>
      <c r="I458" s="35">
        <f t="shared" si="60"/>
        <v>134274.91452423265</v>
      </c>
      <c r="J458" s="35">
        <f t="shared" si="61"/>
        <v>195</v>
      </c>
      <c r="K458" s="36">
        <f t="shared" si="57"/>
        <v>164231.53793154392</v>
      </c>
      <c r="L458" s="1"/>
      <c r="M458" s="1"/>
    </row>
    <row r="459" spans="1:13">
      <c r="A459" s="25">
        <v>439</v>
      </c>
      <c r="B459" s="26">
        <v>54240</v>
      </c>
      <c r="C459" s="52">
        <f t="shared" si="58"/>
        <v>8.3333333333333329E-2</v>
      </c>
      <c r="D459" s="31">
        <f t="shared" si="55"/>
        <v>419.89077118461694</v>
      </c>
      <c r="E459" s="27">
        <f t="shared" si="56"/>
        <v>38.059909666097298</v>
      </c>
      <c r="F459" s="35">
        <f t="shared" si="62"/>
        <v>6263654.4795983275</v>
      </c>
      <c r="G459" s="35">
        <f t="shared" si="59"/>
        <v>164573.55087150444</v>
      </c>
      <c r="H459" s="55">
        <f t="shared" si="54"/>
        <v>29230.387571458865</v>
      </c>
      <c r="I459" s="35">
        <f t="shared" si="60"/>
        <v>135343.16330004559</v>
      </c>
      <c r="J459" s="35">
        <f t="shared" si="61"/>
        <v>195</v>
      </c>
      <c r="K459" s="36">
        <f t="shared" si="57"/>
        <v>164768.55087150444</v>
      </c>
      <c r="L459" s="1"/>
      <c r="M459" s="1"/>
    </row>
    <row r="460" spans="1:13">
      <c r="A460" s="25">
        <v>440</v>
      </c>
      <c r="B460" s="26">
        <v>54271</v>
      </c>
      <c r="C460" s="52">
        <f t="shared" si="58"/>
        <v>8.3333333333333329E-2</v>
      </c>
      <c r="D460" s="31">
        <f t="shared" si="55"/>
        <v>421.26538430642222</v>
      </c>
      <c r="E460" s="27">
        <f t="shared" si="56"/>
        <v>37.237522577872397</v>
      </c>
      <c r="F460" s="35">
        <f t="shared" si="62"/>
        <v>6148373.812852147</v>
      </c>
      <c r="G460" s="35">
        <f t="shared" si="59"/>
        <v>165112.3218520903</v>
      </c>
      <c r="H460" s="55">
        <f t="shared" si="54"/>
        <v>28692.41112664335</v>
      </c>
      <c r="I460" s="35">
        <f t="shared" si="60"/>
        <v>136419.91072544694</v>
      </c>
      <c r="J460" s="35">
        <f t="shared" si="61"/>
        <v>195</v>
      </c>
      <c r="K460" s="36">
        <f t="shared" si="57"/>
        <v>165307.3218520903</v>
      </c>
      <c r="L460" s="1"/>
      <c r="M460" s="1"/>
    </row>
    <row r="461" spans="1:13">
      <c r="A461" s="25">
        <v>441</v>
      </c>
      <c r="B461" s="26">
        <v>54302</v>
      </c>
      <c r="C461" s="52">
        <f t="shared" si="58"/>
        <v>8.3333333333333329E-2</v>
      </c>
      <c r="D461" s="31">
        <f t="shared" si="55"/>
        <v>422.64449755388949</v>
      </c>
      <c r="E461" s="27">
        <f t="shared" si="56"/>
        <v>36.411297683235802</v>
      </c>
      <c r="F461" s="35">
        <f t="shared" si="62"/>
        <v>6031635.474784838</v>
      </c>
      <c r="G461" s="35">
        <f t="shared" si="59"/>
        <v>165652.85662866873</v>
      </c>
      <c r="H461" s="55">
        <f t="shared" si="54"/>
        <v>28147.632215662576</v>
      </c>
      <c r="I461" s="35">
        <f t="shared" si="60"/>
        <v>137505.22441300616</v>
      </c>
      <c r="J461" s="35">
        <f t="shared" si="61"/>
        <v>195</v>
      </c>
      <c r="K461" s="36">
        <f t="shared" si="57"/>
        <v>165847.85662866873</v>
      </c>
      <c r="L461" s="1"/>
      <c r="M461" s="1"/>
    </row>
    <row r="462" spans="1:13">
      <c r="A462" s="25">
        <v>442</v>
      </c>
      <c r="B462" s="26">
        <v>54332</v>
      </c>
      <c r="C462" s="52">
        <f t="shared" si="58"/>
        <v>8.3333333333333329E-2</v>
      </c>
      <c r="D462" s="31">
        <f t="shared" si="55"/>
        <v>424.02812565925916</v>
      </c>
      <c r="E462" s="27">
        <f t="shared" si="56"/>
        <v>35.581217072424266</v>
      </c>
      <c r="F462" s="35">
        <f t="shared" si="62"/>
        <v>5913426.099053937</v>
      </c>
      <c r="G462" s="35">
        <f t="shared" si="59"/>
        <v>166195.16097544876</v>
      </c>
      <c r="H462" s="55">
        <f t="shared" si="54"/>
        <v>27595.988462251706</v>
      </c>
      <c r="I462" s="35">
        <f t="shared" si="60"/>
        <v>138599.17251319706</v>
      </c>
      <c r="J462" s="35">
        <f t="shared" si="61"/>
        <v>195</v>
      </c>
      <c r="K462" s="36">
        <f t="shared" si="57"/>
        <v>166390.16097544876</v>
      </c>
      <c r="L462" s="1"/>
      <c r="M462" s="1"/>
    </row>
    <row r="463" spans="1:13">
      <c r="A463" s="25">
        <v>443</v>
      </c>
      <c r="B463" s="26">
        <v>54363</v>
      </c>
      <c r="C463" s="52">
        <f t="shared" si="58"/>
        <v>8.3333333333333329E-2</v>
      </c>
      <c r="D463" s="31">
        <f t="shared" si="55"/>
        <v>425.4162834030011</v>
      </c>
      <c r="E463" s="27">
        <f t="shared" si="56"/>
        <v>34.747262752095594</v>
      </c>
      <c r="F463" s="35">
        <f t="shared" si="62"/>
        <v>5793732.2071854696</v>
      </c>
      <c r="G463" s="35">
        <f t="shared" si="59"/>
        <v>166739.24068554299</v>
      </c>
      <c r="H463" s="55">
        <f t="shared" si="54"/>
        <v>27037.416966865523</v>
      </c>
      <c r="I463" s="35">
        <f t="shared" si="60"/>
        <v>139701.82371867745</v>
      </c>
      <c r="J463" s="35">
        <f t="shared" si="61"/>
        <v>195</v>
      </c>
      <c r="K463" s="36">
        <f t="shared" si="57"/>
        <v>166934.24068554299</v>
      </c>
      <c r="L463" s="1"/>
      <c r="M463" s="1"/>
    </row>
    <row r="464" spans="1:13">
      <c r="A464" s="25">
        <v>444</v>
      </c>
      <c r="B464" s="26">
        <v>54393</v>
      </c>
      <c r="C464" s="52">
        <f t="shared" si="58"/>
        <v>8.3333333333333329E-2</v>
      </c>
      <c r="D464" s="31">
        <f t="shared" si="55"/>
        <v>426.80898561397271</v>
      </c>
      <c r="E464" s="27">
        <f t="shared" si="56"/>
        <v>33.909416644938716</v>
      </c>
      <c r="F464" s="35">
        <f t="shared" si="62"/>
        <v>5672540.2076629093</v>
      </c>
      <c r="G464" s="35">
        <f t="shared" si="59"/>
        <v>167285.10157102885</v>
      </c>
      <c r="H464" s="55">
        <f t="shared" si="54"/>
        <v>26471.854302426909</v>
      </c>
      <c r="I464" s="35">
        <f t="shared" si="60"/>
        <v>140813.24726860193</v>
      </c>
      <c r="J464" s="35">
        <f t="shared" si="61"/>
        <v>195</v>
      </c>
      <c r="K464" s="36">
        <f t="shared" si="57"/>
        <v>167480.10157102885</v>
      </c>
      <c r="L464" s="1"/>
      <c r="M464" s="1"/>
    </row>
    <row r="465" spans="1:13">
      <c r="A465" s="25">
        <v>445</v>
      </c>
      <c r="B465" s="26">
        <v>54424</v>
      </c>
      <c r="C465" s="52">
        <f t="shared" si="58"/>
        <v>8.3333333333333329E-2</v>
      </c>
      <c r="D465" s="31">
        <f t="shared" si="55"/>
        <v>428.20624716957713</v>
      </c>
      <c r="E465" s="27">
        <f t="shared" si="56"/>
        <v>33.067660589281758</v>
      </c>
      <c r="F465" s="35">
        <f t="shared" si="62"/>
        <v>5549836.3950088117</v>
      </c>
      <c r="G465" s="35">
        <f t="shared" si="59"/>
        <v>167832.7494630111</v>
      </c>
      <c r="H465" s="55">
        <f t="shared" si="54"/>
        <v>25899.236510041119</v>
      </c>
      <c r="I465" s="35">
        <f t="shared" si="60"/>
        <v>141933.51295296999</v>
      </c>
      <c r="J465" s="35">
        <f t="shared" si="61"/>
        <v>195</v>
      </c>
      <c r="K465" s="36">
        <f t="shared" si="57"/>
        <v>168027.7494630111</v>
      </c>
      <c r="L465" s="1"/>
      <c r="M465" s="1"/>
    </row>
    <row r="466" spans="1:13">
      <c r="A466" s="25">
        <v>446</v>
      </c>
      <c r="B466" s="26">
        <v>54455</v>
      </c>
      <c r="C466" s="52">
        <f t="shared" si="58"/>
        <v>8.3333333333333329E-2</v>
      </c>
      <c r="D466" s="31">
        <f t="shared" si="55"/>
        <v>429.60808299592225</v>
      </c>
      <c r="E466" s="27">
        <f t="shared" si="56"/>
        <v>32.221976338698397</v>
      </c>
      <c r="F466" s="35">
        <f t="shared" si="62"/>
        <v>5425606.9488590956</v>
      </c>
      <c r="G466" s="35">
        <f t="shared" si="59"/>
        <v>168382.19021168404</v>
      </c>
      <c r="H466" s="55">
        <f t="shared" si="54"/>
        <v>25319.499094675779</v>
      </c>
      <c r="I466" s="35">
        <f t="shared" si="60"/>
        <v>143062.69111700825</v>
      </c>
      <c r="J466" s="35">
        <f t="shared" si="61"/>
        <v>195</v>
      </c>
      <c r="K466" s="36">
        <f t="shared" si="57"/>
        <v>168577.19021168404</v>
      </c>
      <c r="L466" s="1"/>
      <c r="M466" s="1"/>
    </row>
    <row r="467" spans="1:13">
      <c r="A467" s="25">
        <v>447</v>
      </c>
      <c r="B467" s="26">
        <v>54483</v>
      </c>
      <c r="C467" s="52">
        <f t="shared" si="58"/>
        <v>8.3333333333333329E-2</v>
      </c>
      <c r="D467" s="31">
        <f t="shared" si="55"/>
        <v>431.01450806798022</v>
      </c>
      <c r="E467" s="27">
        <f t="shared" si="56"/>
        <v>31.372345561612349</v>
      </c>
      <c r="F467" s="35">
        <f t="shared" si="62"/>
        <v>5299837.9330298845</v>
      </c>
      <c r="G467" s="35">
        <f t="shared" si="59"/>
        <v>168933.42968639368</v>
      </c>
      <c r="H467" s="55">
        <f t="shared" si="54"/>
        <v>24732.577020806129</v>
      </c>
      <c r="I467" s="35">
        <f t="shared" si="60"/>
        <v>144200.85266558756</v>
      </c>
      <c r="J467" s="35">
        <f t="shared" si="61"/>
        <v>195</v>
      </c>
      <c r="K467" s="36">
        <f t="shared" si="57"/>
        <v>169128.42968639368</v>
      </c>
      <c r="L467" s="1"/>
      <c r="M467" s="1"/>
    </row>
    <row r="468" spans="1:13">
      <c r="A468" s="25">
        <v>448</v>
      </c>
      <c r="B468" s="26">
        <v>54514</v>
      </c>
      <c r="C468" s="52">
        <f t="shared" si="58"/>
        <v>8.3333333333333329E-2</v>
      </c>
      <c r="D468" s="31">
        <f t="shared" si="55"/>
        <v>432.42553740974728</v>
      </c>
      <c r="E468" s="27">
        <f t="shared" si="56"/>
        <v>30.518749840899886</v>
      </c>
      <c r="F468" s="35">
        <f t="shared" si="62"/>
        <v>5172515.2945768656</v>
      </c>
      <c r="G468" s="35">
        <f t="shared" si="59"/>
        <v>169486.47377570125</v>
      </c>
      <c r="H468" s="55">
        <f t="shared" si="54"/>
        <v>24138.404708025373</v>
      </c>
      <c r="I468" s="35">
        <f t="shared" si="60"/>
        <v>145348.06906767588</v>
      </c>
      <c r="J468" s="35">
        <f t="shared" si="61"/>
        <v>195</v>
      </c>
      <c r="K468" s="36">
        <f t="shared" si="57"/>
        <v>169681.47377570125</v>
      </c>
      <c r="L468" s="1"/>
      <c r="M468" s="1"/>
    </row>
    <row r="469" spans="1:13">
      <c r="A469" s="25">
        <v>449</v>
      </c>
      <c r="B469" s="26">
        <v>54544</v>
      </c>
      <c r="C469" s="52">
        <f t="shared" si="58"/>
        <v>8.3333333333333329E-2</v>
      </c>
      <c r="D469" s="31">
        <f t="shared" si="55"/>
        <v>433.84118609440429</v>
      </c>
      <c r="E469" s="27">
        <f t="shared" si="56"/>
        <v>29.661170673490773</v>
      </c>
      <c r="F469" s="35">
        <f t="shared" si="62"/>
        <v>5043624.8628471047</v>
      </c>
      <c r="G469" s="35">
        <f t="shared" si="59"/>
        <v>170041.32838744525</v>
      </c>
      <c r="H469" s="55">
        <f t="shared" ref="H469:H500" si="63">F469*$B$2*C469</f>
        <v>23536.91602661982</v>
      </c>
      <c r="I469" s="35">
        <f t="shared" si="60"/>
        <v>146504.41236082543</v>
      </c>
      <c r="J469" s="35">
        <f t="shared" si="61"/>
        <v>195</v>
      </c>
      <c r="K469" s="36">
        <f t="shared" si="57"/>
        <v>170236.32838744525</v>
      </c>
      <c r="L469" s="1"/>
      <c r="M469" s="1"/>
    </row>
    <row r="470" spans="1:13">
      <c r="A470" s="25">
        <v>450</v>
      </c>
      <c r="B470" s="26">
        <v>54575</v>
      </c>
      <c r="C470" s="52">
        <f t="shared" si="58"/>
        <v>8.3333333333333329E-2</v>
      </c>
      <c r="D470" s="31">
        <f t="shared" ref="D470:D500" si="64">D469+D469*$B$6</f>
        <v>435.26146924447789</v>
      </c>
      <c r="E470" s="27">
        <f t="shared" ref="E470:E500" si="65">(1/($B$2*C470)-1/($B$2*C470*(1+$B$2*C470)^($B$5-A469)))</f>
        <v>28.799589469967088</v>
      </c>
      <c r="F470" s="35">
        <f t="shared" si="62"/>
        <v>4913152.3485232564</v>
      </c>
      <c r="G470" s="35">
        <f t="shared" si="59"/>
        <v>170597.99944880503</v>
      </c>
      <c r="H470" s="55">
        <f t="shared" si="63"/>
        <v>22928.044293108531</v>
      </c>
      <c r="I470" s="35">
        <f t="shared" si="60"/>
        <v>147669.95515569649</v>
      </c>
      <c r="J470" s="35">
        <f t="shared" si="61"/>
        <v>195</v>
      </c>
      <c r="K470" s="36">
        <f t="shared" ref="K470:K499" si="66">G470+J470</f>
        <v>170792.99944880503</v>
      </c>
      <c r="L470" s="1"/>
      <c r="M470" s="1"/>
    </row>
    <row r="471" spans="1:13">
      <c r="A471" s="25">
        <v>451</v>
      </c>
      <c r="B471" s="26">
        <v>54605</v>
      </c>
      <c r="C471" s="52">
        <f t="shared" ref="C471:C500" si="67">30/360</f>
        <v>8.3333333333333329E-2</v>
      </c>
      <c r="D471" s="31">
        <f t="shared" si="64"/>
        <v>436.68640203200187</v>
      </c>
      <c r="E471" s="27">
        <f t="shared" si="65"/>
        <v>27.93398755416024</v>
      </c>
      <c r="F471" s="35">
        <f t="shared" si="62"/>
        <v>4781083.3426600955</v>
      </c>
      <c r="G471" s="35">
        <f t="shared" ref="G471:G500" si="68">F471/E471</f>
        <v>171156.49290636429</v>
      </c>
      <c r="H471" s="55">
        <f t="shared" si="63"/>
        <v>22311.722265747114</v>
      </c>
      <c r="I471" s="35">
        <f t="shared" ref="I471:I500" si="69">G471-H471</f>
        <v>148844.77064061718</v>
      </c>
      <c r="J471" s="35">
        <f t="shared" ref="J471:J500" si="70">$B$7</f>
        <v>195</v>
      </c>
      <c r="K471" s="36">
        <f t="shared" si="66"/>
        <v>171351.49290636429</v>
      </c>
      <c r="L471" s="1"/>
      <c r="M471" s="1"/>
    </row>
    <row r="472" spans="1:13">
      <c r="A472" s="25">
        <v>452</v>
      </c>
      <c r="B472" s="26">
        <v>54636</v>
      </c>
      <c r="C472" s="52">
        <f t="shared" si="67"/>
        <v>8.3333333333333329E-2</v>
      </c>
      <c r="D472" s="31">
        <f t="shared" si="64"/>
        <v>438.11599967867932</v>
      </c>
      <c r="E472" s="27">
        <f t="shared" si="65"/>
        <v>27.064346162746375</v>
      </c>
      <c r="F472" s="35">
        <f t="shared" ref="F472:F500" si="71">(F471+H471-G471)*(D472/D471)</f>
        <v>4647403.3157133348</v>
      </c>
      <c r="G472" s="35">
        <f t="shared" si="68"/>
        <v>171716.81472617315</v>
      </c>
      <c r="H472" s="55">
        <f t="shared" si="63"/>
        <v>21687.882139995563</v>
      </c>
      <c r="I472" s="35">
        <f t="shared" si="69"/>
        <v>150028.9325861776</v>
      </c>
      <c r="J472" s="35">
        <f t="shared" si="70"/>
        <v>195</v>
      </c>
      <c r="K472" s="36">
        <f t="shared" si="66"/>
        <v>171911.81472617315</v>
      </c>
      <c r="L472" s="1"/>
      <c r="M472" s="1"/>
    </row>
    <row r="473" spans="1:13">
      <c r="A473" s="25">
        <v>453</v>
      </c>
      <c r="B473" s="26">
        <v>54667</v>
      </c>
      <c r="C473" s="52">
        <f t="shared" si="67"/>
        <v>8.3333333333333329E-2</v>
      </c>
      <c r="D473" s="31">
        <f t="shared" si="64"/>
        <v>439.55027745604525</v>
      </c>
      <c r="E473" s="27">
        <f t="shared" si="65"/>
        <v>26.190646444839217</v>
      </c>
      <c r="F473" s="35">
        <f t="shared" si="71"/>
        <v>4512097.6165606435</v>
      </c>
      <c r="G473" s="35">
        <f t="shared" si="68"/>
        <v>172278.97089381458</v>
      </c>
      <c r="H473" s="55">
        <f t="shared" si="63"/>
        <v>21056.455543949669</v>
      </c>
      <c r="I473" s="35">
        <f t="shared" si="69"/>
        <v>151222.5153498649</v>
      </c>
      <c r="J473" s="35">
        <f t="shared" si="70"/>
        <v>195</v>
      </c>
      <c r="K473" s="36">
        <f t="shared" si="66"/>
        <v>172473.97089381458</v>
      </c>
      <c r="L473" s="1"/>
      <c r="M473" s="1"/>
    </row>
    <row r="474" spans="1:13">
      <c r="A474" s="25">
        <v>454</v>
      </c>
      <c r="B474" s="26">
        <v>54697</v>
      </c>
      <c r="C474" s="52">
        <f t="shared" si="67"/>
        <v>8.3333333333333329E-2</v>
      </c>
      <c r="D474" s="31">
        <f t="shared" si="64"/>
        <v>440.98925068562966</v>
      </c>
      <c r="E474" s="27">
        <f t="shared" si="65"/>
        <v>25.312869461581784</v>
      </c>
      <c r="F474" s="35">
        <f t="shared" si="71"/>
        <v>4375151.4715148127</v>
      </c>
      <c r="G474" s="35">
        <f t="shared" si="68"/>
        <v>172842.96741446602</v>
      </c>
      <c r="H474" s="55">
        <f t="shared" si="63"/>
        <v>20417.373533735794</v>
      </c>
      <c r="I474" s="35">
        <f t="shared" si="69"/>
        <v>152425.59388073022</v>
      </c>
      <c r="J474" s="35">
        <f t="shared" si="70"/>
        <v>195</v>
      </c>
      <c r="K474" s="36">
        <f t="shared" si="66"/>
        <v>173037.96741446602</v>
      </c>
      <c r="L474" s="1"/>
      <c r="M474" s="1"/>
    </row>
    <row r="475" spans="1:13">
      <c r="A475" s="25">
        <v>455</v>
      </c>
      <c r="B475" s="26">
        <v>54728</v>
      </c>
      <c r="C475" s="52">
        <f t="shared" si="67"/>
        <v>8.3333333333333329E-2</v>
      </c>
      <c r="D475" s="31">
        <f t="shared" si="64"/>
        <v>442.43293473912127</v>
      </c>
      <c r="E475" s="27">
        <f t="shared" si="65"/>
        <v>24.430996185735836</v>
      </c>
      <c r="F475" s="35">
        <f t="shared" si="71"/>
        <v>4236549.9833290149</v>
      </c>
      <c r="G475" s="35">
        <f t="shared" si="68"/>
        <v>173408.81031296408</v>
      </c>
      <c r="H475" s="55">
        <f t="shared" si="63"/>
        <v>19770.566588868736</v>
      </c>
      <c r="I475" s="35">
        <f t="shared" si="69"/>
        <v>153638.24372409534</v>
      </c>
      <c r="J475" s="35">
        <f t="shared" si="70"/>
        <v>195</v>
      </c>
      <c r="K475" s="36">
        <f t="shared" si="66"/>
        <v>173603.81031296408</v>
      </c>
      <c r="L475" s="1"/>
      <c r="M475" s="1"/>
    </row>
    <row r="476" spans="1:13">
      <c r="A476" s="25">
        <v>456</v>
      </c>
      <c r="B476" s="26">
        <v>54758</v>
      </c>
      <c r="C476" s="52">
        <f t="shared" si="67"/>
        <v>8.3333333333333329E-2</v>
      </c>
      <c r="D476" s="31">
        <f t="shared" si="64"/>
        <v>443.88134503853172</v>
      </c>
      <c r="E476" s="27">
        <f t="shared" si="65"/>
        <v>23.545007501269311</v>
      </c>
      <c r="F476" s="35">
        <f t="shared" si="71"/>
        <v>4096278.1301940707</v>
      </c>
      <c r="G476" s="35">
        <f t="shared" si="68"/>
        <v>173976.50563386912</v>
      </c>
      <c r="H476" s="55">
        <f t="shared" si="63"/>
        <v>19115.964607572329</v>
      </c>
      <c r="I476" s="35">
        <f t="shared" si="69"/>
        <v>154860.54102629679</v>
      </c>
      <c r="J476" s="35">
        <f t="shared" si="70"/>
        <v>195</v>
      </c>
      <c r="K476" s="36">
        <f t="shared" si="66"/>
        <v>174171.50563386912</v>
      </c>
      <c r="L476" s="1"/>
      <c r="M476" s="1"/>
    </row>
    <row r="477" spans="1:13">
      <c r="A477" s="25">
        <v>457</v>
      </c>
      <c r="B477" s="26">
        <v>54789</v>
      </c>
      <c r="C477" s="52">
        <f t="shared" si="67"/>
        <v>8.3333333333333329E-2</v>
      </c>
      <c r="D477" s="31">
        <f t="shared" si="64"/>
        <v>445.33449705636031</v>
      </c>
      <c r="E477" s="27">
        <f t="shared" si="65"/>
        <v>22.654884202941872</v>
      </c>
      <c r="F477" s="35">
        <f t="shared" si="71"/>
        <v>3954320.7647276907</v>
      </c>
      <c r="G477" s="35">
        <f t="shared" si="68"/>
        <v>174546.05944153087</v>
      </c>
      <c r="H477" s="55">
        <f t="shared" si="63"/>
        <v>18453.496902062558</v>
      </c>
      <c r="I477" s="35">
        <f t="shared" si="69"/>
        <v>156092.56253946832</v>
      </c>
      <c r="J477" s="35">
        <f t="shared" si="70"/>
        <v>195</v>
      </c>
      <c r="K477" s="36">
        <f t="shared" si="66"/>
        <v>174741.05944153087</v>
      </c>
      <c r="L477" s="1"/>
      <c r="M477" s="1"/>
    </row>
    <row r="478" spans="1:13">
      <c r="A478" s="25">
        <v>458</v>
      </c>
      <c r="B478" s="26">
        <v>54820</v>
      </c>
      <c r="C478" s="52">
        <f t="shared" si="67"/>
        <v>8.3333333333333329E-2</v>
      </c>
      <c r="D478" s="31">
        <f t="shared" si="64"/>
        <v>446.79240631575925</v>
      </c>
      <c r="E478" s="27">
        <f t="shared" si="65"/>
        <v>21.760606995888963</v>
      </c>
      <c r="F478" s="35">
        <f t="shared" si="71"/>
        <v>3810662.6129555958</v>
      </c>
      <c r="G478" s="35">
        <f t="shared" si="68"/>
        <v>175117.47782015044</v>
      </c>
      <c r="H478" s="55">
        <f t="shared" si="63"/>
        <v>17783.092193792778</v>
      </c>
      <c r="I478" s="35">
        <f t="shared" si="69"/>
        <v>157334.38562635766</v>
      </c>
      <c r="J478" s="35">
        <f t="shared" si="70"/>
        <v>195</v>
      </c>
      <c r="K478" s="36">
        <f t="shared" si="66"/>
        <v>175312.47782015044</v>
      </c>
      <c r="L478" s="1"/>
      <c r="M478" s="1"/>
    </row>
    <row r="479" spans="1:13">
      <c r="A479" s="25">
        <v>459</v>
      </c>
      <c r="B479" s="26">
        <v>54848</v>
      </c>
      <c r="C479" s="52">
        <f t="shared" si="67"/>
        <v>8.3333333333333329E-2</v>
      </c>
      <c r="D479" s="31">
        <f t="shared" si="64"/>
        <v>448.25508839069954</v>
      </c>
      <c r="E479" s="27">
        <f t="shared" si="65"/>
        <v>20.862156495203124</v>
      </c>
      <c r="F479" s="35">
        <f t="shared" si="71"/>
        <v>3665288.2732844758</v>
      </c>
      <c r="G479" s="35">
        <f t="shared" si="68"/>
        <v>175690.76687384848</v>
      </c>
      <c r="H479" s="55">
        <f t="shared" si="63"/>
        <v>17104.678608660884</v>
      </c>
      <c r="I479" s="35">
        <f t="shared" si="69"/>
        <v>158586.0882651876</v>
      </c>
      <c r="J479" s="35">
        <f t="shared" si="70"/>
        <v>195</v>
      </c>
      <c r="K479" s="36">
        <f t="shared" si="66"/>
        <v>175885.76687384848</v>
      </c>
      <c r="L479" s="1"/>
      <c r="M479" s="1"/>
    </row>
    <row r="480" spans="1:13">
      <c r="A480" s="25">
        <v>460</v>
      </c>
      <c r="B480" s="26">
        <v>54879</v>
      </c>
      <c r="C480" s="52">
        <f t="shared" si="67"/>
        <v>8.3333333333333329E-2</v>
      </c>
      <c r="D480" s="31">
        <f t="shared" si="64"/>
        <v>449.72255890613724</v>
      </c>
      <c r="E480" s="27">
        <f t="shared" si="65"/>
        <v>19.959513225514087</v>
      </c>
      <c r="F480" s="35">
        <f t="shared" si="71"/>
        <v>3518182.2154667098</v>
      </c>
      <c r="G480" s="35">
        <f t="shared" si="68"/>
        <v>176265.93272672829</v>
      </c>
      <c r="H480" s="55">
        <f t="shared" si="63"/>
        <v>16418.183672177976</v>
      </c>
      <c r="I480" s="35">
        <f t="shared" si="69"/>
        <v>159847.74905455031</v>
      </c>
      <c r="J480" s="35">
        <f t="shared" si="70"/>
        <v>195</v>
      </c>
      <c r="K480" s="36">
        <f t="shared" si="66"/>
        <v>176460.93272672829</v>
      </c>
      <c r="L480" s="1"/>
      <c r="M480" s="1"/>
    </row>
    <row r="481" spans="1:13">
      <c r="A481" s="25">
        <v>461</v>
      </c>
      <c r="B481" s="26">
        <v>54909</v>
      </c>
      <c r="C481" s="52">
        <f t="shared" si="67"/>
        <v>8.3333333333333329E-2</v>
      </c>
      <c r="D481" s="31">
        <f t="shared" si="64"/>
        <v>451.19483353818055</v>
      </c>
      <c r="E481" s="27">
        <f t="shared" si="65"/>
        <v>19.052657620566464</v>
      </c>
      <c r="F481" s="35">
        <f t="shared" si="71"/>
        <v>3369328.7795567829</v>
      </c>
      <c r="G481" s="35">
        <f t="shared" si="68"/>
        <v>176842.9815229424</v>
      </c>
      <c r="H481" s="55">
        <f t="shared" si="63"/>
        <v>15723.534304598319</v>
      </c>
      <c r="I481" s="35">
        <f t="shared" si="69"/>
        <v>161119.44721834408</v>
      </c>
      <c r="J481" s="35">
        <f t="shared" si="70"/>
        <v>195</v>
      </c>
      <c r="K481" s="36">
        <f t="shared" si="66"/>
        <v>177037.9815229424</v>
      </c>
      <c r="L481" s="1"/>
      <c r="M481" s="1"/>
    </row>
    <row r="482" spans="1:13">
      <c r="A482" s="25">
        <v>462</v>
      </c>
      <c r="B482" s="26">
        <v>54940</v>
      </c>
      <c r="C482" s="52">
        <f t="shared" si="67"/>
        <v>8.3333333333333329E-2</v>
      </c>
      <c r="D482" s="31">
        <f t="shared" si="64"/>
        <v>452.67192801425711</v>
      </c>
      <c r="E482" s="27">
        <f t="shared" si="65"/>
        <v>18.141570022795747</v>
      </c>
      <c r="F482" s="35">
        <f t="shared" si="71"/>
        <v>3218712.174859337</v>
      </c>
      <c r="G482" s="35">
        <f t="shared" si="68"/>
        <v>177421.919426757</v>
      </c>
      <c r="H482" s="55">
        <f t="shared" si="63"/>
        <v>15020.65681601024</v>
      </c>
      <c r="I482" s="35">
        <f t="shared" si="69"/>
        <v>162401.26261074675</v>
      </c>
      <c r="J482" s="35">
        <f t="shared" si="70"/>
        <v>195</v>
      </c>
      <c r="K482" s="36">
        <f t="shared" si="66"/>
        <v>177616.919426757</v>
      </c>
      <c r="L482" s="1"/>
      <c r="M482" s="1"/>
    </row>
    <row r="483" spans="1:13">
      <c r="A483" s="25">
        <v>463</v>
      </c>
      <c r="B483" s="26">
        <v>54970</v>
      </c>
      <c r="C483" s="52">
        <f t="shared" si="67"/>
        <v>8.3333333333333329E-2</v>
      </c>
      <c r="D483" s="31">
        <f t="shared" si="64"/>
        <v>454.15385811328207</v>
      </c>
      <c r="E483" s="27">
        <f t="shared" si="65"/>
        <v>17.226230682902155</v>
      </c>
      <c r="F483" s="35">
        <f t="shared" si="71"/>
        <v>3066316.4788687872</v>
      </c>
      <c r="G483" s="35">
        <f t="shared" si="68"/>
        <v>178002.75262261817</v>
      </c>
      <c r="H483" s="55">
        <f t="shared" si="63"/>
        <v>14309.476901387674</v>
      </c>
      <c r="I483" s="35">
        <f t="shared" si="69"/>
        <v>163693.27572123049</v>
      </c>
      <c r="J483" s="35">
        <f t="shared" si="70"/>
        <v>195</v>
      </c>
      <c r="K483" s="36">
        <f t="shared" si="66"/>
        <v>178197.75262261817</v>
      </c>
      <c r="L483" s="1"/>
      <c r="M483" s="1"/>
    </row>
    <row r="484" spans="1:13">
      <c r="A484" s="25">
        <v>464</v>
      </c>
      <c r="B484" s="26">
        <v>55001</v>
      </c>
      <c r="C484" s="52">
        <f t="shared" si="67"/>
        <v>8.3333333333333329E-2</v>
      </c>
      <c r="D484" s="31">
        <f t="shared" si="64"/>
        <v>455.64063966582665</v>
      </c>
      <c r="E484" s="27">
        <f t="shared" si="65"/>
        <v>16.306619759422404</v>
      </c>
      <c r="F484" s="35">
        <f t="shared" si="71"/>
        <v>2912125.6362004345</v>
      </c>
      <c r="G484" s="35">
        <f t="shared" si="68"/>
        <v>178585.48731521933</v>
      </c>
      <c r="H484" s="55">
        <f t="shared" si="63"/>
        <v>13589.919635602027</v>
      </c>
      <c r="I484" s="35">
        <f t="shared" si="69"/>
        <v>164995.56767961729</v>
      </c>
      <c r="J484" s="35">
        <f t="shared" si="70"/>
        <v>195</v>
      </c>
      <c r="K484" s="36">
        <f t="shared" si="66"/>
        <v>178780.48731521933</v>
      </c>
      <c r="L484" s="1"/>
      <c r="M484" s="1"/>
    </row>
    <row r="485" spans="1:13">
      <c r="A485" s="25">
        <v>465</v>
      </c>
      <c r="B485" s="26">
        <v>55032</v>
      </c>
      <c r="C485" s="52">
        <f t="shared" si="67"/>
        <v>8.3333333333333329E-2</v>
      </c>
      <c r="D485" s="31">
        <f t="shared" si="64"/>
        <v>457.13228855428724</v>
      </c>
      <c r="E485" s="27">
        <f t="shared" si="65"/>
        <v>15.382717318299711</v>
      </c>
      <c r="F485" s="35">
        <f t="shared" si="71"/>
        <v>2756123.4575130083</v>
      </c>
      <c r="G485" s="35">
        <f t="shared" si="68"/>
        <v>179170.12972956648</v>
      </c>
      <c r="H485" s="55">
        <f t="shared" si="63"/>
        <v>12861.909468394038</v>
      </c>
      <c r="I485" s="35">
        <f t="shared" si="69"/>
        <v>166308.22026117245</v>
      </c>
      <c r="J485" s="35">
        <f t="shared" si="70"/>
        <v>195</v>
      </c>
      <c r="K485" s="36">
        <f t="shared" si="66"/>
        <v>179365.12972956648</v>
      </c>
      <c r="L485" s="1"/>
      <c r="M485" s="1"/>
    </row>
    <row r="486" spans="1:13">
      <c r="A486" s="25">
        <v>466</v>
      </c>
      <c r="B486" s="26">
        <v>55062</v>
      </c>
      <c r="C486" s="52">
        <f t="shared" si="67"/>
        <v>8.3333333333333329E-2</v>
      </c>
      <c r="D486" s="31">
        <f t="shared" si="64"/>
        <v>458.62882071305506</v>
      </c>
      <c r="E486" s="27">
        <f t="shared" si="65"/>
        <v>14.454503332451793</v>
      </c>
      <c r="F486" s="35">
        <f t="shared" si="71"/>
        <v>2598293.618422572</v>
      </c>
      <c r="G486" s="35">
        <f t="shared" si="68"/>
        <v>179756.6861110437</v>
      </c>
      <c r="H486" s="55">
        <f t="shared" si="63"/>
        <v>12125.370219305336</v>
      </c>
      <c r="I486" s="35">
        <f t="shared" si="69"/>
        <v>167631.31589173837</v>
      </c>
      <c r="J486" s="35">
        <f t="shared" si="70"/>
        <v>195</v>
      </c>
      <c r="K486" s="36">
        <f t="shared" si="66"/>
        <v>179951.6861110437</v>
      </c>
      <c r="L486" s="1"/>
      <c r="M486" s="1"/>
    </row>
    <row r="487" spans="1:13">
      <c r="A487" s="25">
        <v>467</v>
      </c>
      <c r="B487" s="26">
        <v>55093</v>
      </c>
      <c r="C487" s="52">
        <f t="shared" si="67"/>
        <v>8.3333333333333329E-2</v>
      </c>
      <c r="D487" s="31">
        <f t="shared" si="64"/>
        <v>460.13025212868638</v>
      </c>
      <c r="E487" s="27">
        <f t="shared" si="65"/>
        <v>13.521957681336602</v>
      </c>
      <c r="F487" s="35">
        <f t="shared" si="71"/>
        <v>2438619.6584077198</v>
      </c>
      <c r="G487" s="35">
        <f t="shared" si="68"/>
        <v>180345.1627254812</v>
      </c>
      <c r="H487" s="55">
        <f t="shared" si="63"/>
        <v>11380.225072569359</v>
      </c>
      <c r="I487" s="35">
        <f t="shared" si="69"/>
        <v>168964.93765291185</v>
      </c>
      <c r="J487" s="35">
        <f t="shared" si="70"/>
        <v>195</v>
      </c>
      <c r="K487" s="36">
        <f t="shared" si="66"/>
        <v>180540.1627254812</v>
      </c>
      <c r="L487" s="1"/>
      <c r="M487" s="1"/>
    </row>
    <row r="488" spans="1:13">
      <c r="A488" s="25">
        <v>468</v>
      </c>
      <c r="B488" s="26">
        <v>55123</v>
      </c>
      <c r="C488" s="52">
        <f t="shared" si="67"/>
        <v>8.3333333333333329E-2</v>
      </c>
      <c r="D488" s="31">
        <f t="shared" si="64"/>
        <v>461.6365988400733</v>
      </c>
      <c r="E488" s="27">
        <f t="shared" si="65"/>
        <v>12.585060150516171</v>
      </c>
      <c r="F488" s="35">
        <f t="shared" si="71"/>
        <v>2277084.9797059982</v>
      </c>
      <c r="G488" s="35">
        <f t="shared" si="68"/>
        <v>180935.56585922273</v>
      </c>
      <c r="H488" s="55">
        <f t="shared" si="63"/>
        <v>10626.396571961324</v>
      </c>
      <c r="I488" s="35">
        <f t="shared" si="69"/>
        <v>170309.16928726141</v>
      </c>
      <c r="J488" s="35">
        <f t="shared" si="70"/>
        <v>195</v>
      </c>
      <c r="K488" s="36">
        <f t="shared" si="66"/>
        <v>181130.56585922273</v>
      </c>
      <c r="L488" s="1"/>
      <c r="M488" s="1"/>
    </row>
    <row r="489" spans="1:13">
      <c r="A489" s="25">
        <v>469</v>
      </c>
      <c r="B489" s="26">
        <v>55154</v>
      </c>
      <c r="C489" s="52">
        <f t="shared" si="67"/>
        <v>8.3333333333333329E-2</v>
      </c>
      <c r="D489" s="31">
        <f t="shared" si="64"/>
        <v>463.14787693861507</v>
      </c>
      <c r="E489" s="27">
        <f t="shared" si="65"/>
        <v>11.643790431218576</v>
      </c>
      <c r="F489" s="35">
        <f t="shared" si="71"/>
        <v>2113672.846201479</v>
      </c>
      <c r="G489" s="35">
        <f t="shared" si="68"/>
        <v>181527.9018191908</v>
      </c>
      <c r="H489" s="55">
        <f t="shared" si="63"/>
        <v>9863.8066156069017</v>
      </c>
      <c r="I489" s="35">
        <f t="shared" si="69"/>
        <v>171664.09520358389</v>
      </c>
      <c r="J489" s="35">
        <f t="shared" si="70"/>
        <v>195</v>
      </c>
      <c r="K489" s="36">
        <f t="shared" si="66"/>
        <v>181722.9018191908</v>
      </c>
      <c r="L489" s="1"/>
      <c r="M489" s="1"/>
    </row>
    <row r="490" spans="1:13">
      <c r="A490" s="25">
        <v>470</v>
      </c>
      <c r="B490" s="26">
        <v>55185</v>
      </c>
      <c r="C490" s="52">
        <f t="shared" si="67"/>
        <v>8.3333333333333329E-2</v>
      </c>
      <c r="D490" s="31">
        <f t="shared" si="64"/>
        <v>464.66410256838998</v>
      </c>
      <c r="E490" s="27">
        <f t="shared" si="65"/>
        <v>10.698128119897632</v>
      </c>
      <c r="F490" s="35">
        <f t="shared" si="71"/>
        <v>1948366.3823034153</v>
      </c>
      <c r="G490" s="35">
        <f t="shared" si="68"/>
        <v>182122.17693295478</v>
      </c>
      <c r="H490" s="55">
        <f t="shared" si="63"/>
        <v>9092.3764507492706</v>
      </c>
      <c r="I490" s="35">
        <f t="shared" si="69"/>
        <v>173029.80048220552</v>
      </c>
      <c r="J490" s="35">
        <f t="shared" si="70"/>
        <v>195</v>
      </c>
      <c r="K490" s="36">
        <f t="shared" si="66"/>
        <v>182317.17693295478</v>
      </c>
      <c r="L490" s="1"/>
      <c r="M490" s="1"/>
    </row>
    <row r="491" spans="1:13">
      <c r="A491" s="25">
        <v>471</v>
      </c>
      <c r="B491" s="26">
        <v>55213</v>
      </c>
      <c r="C491" s="52">
        <f t="shared" si="67"/>
        <v>8.3333333333333329E-2</v>
      </c>
      <c r="D491" s="31">
        <f t="shared" si="64"/>
        <v>466.18529192632786</v>
      </c>
      <c r="E491" s="27">
        <f t="shared" si="65"/>
        <v>9.7480527177905287</v>
      </c>
      <c r="F491" s="35">
        <f t="shared" si="71"/>
        <v>1781148.5718159112</v>
      </c>
      <c r="G491" s="35">
        <f t="shared" si="68"/>
        <v>182718.3975488001</v>
      </c>
      <c r="H491" s="55">
        <f t="shared" si="63"/>
        <v>8312.0266684742528</v>
      </c>
      <c r="I491" s="35">
        <f t="shared" si="69"/>
        <v>174406.37088032585</v>
      </c>
      <c r="J491" s="35">
        <f t="shared" si="70"/>
        <v>195</v>
      </c>
      <c r="K491" s="36">
        <f t="shared" si="66"/>
        <v>182913.3975488001</v>
      </c>
      <c r="L491" s="1"/>
      <c r="M491" s="1"/>
    </row>
    <row r="492" spans="1:13">
      <c r="A492" s="25">
        <v>472</v>
      </c>
      <c r="B492" s="26">
        <v>55244</v>
      </c>
      <c r="C492" s="52">
        <f t="shared" si="67"/>
        <v>8.3333333333333329E-2</v>
      </c>
      <c r="D492" s="31">
        <f t="shared" si="64"/>
        <v>467.71146126238312</v>
      </c>
      <c r="E492" s="27">
        <f t="shared" si="65"/>
        <v>8.7935436304735504</v>
      </c>
      <c r="F492" s="35">
        <f t="shared" si="71"/>
        <v>1612002.256798526</v>
      </c>
      <c r="G492" s="35">
        <f t="shared" si="68"/>
        <v>183316.57003579527</v>
      </c>
      <c r="H492" s="55">
        <f t="shared" si="63"/>
        <v>7522.6771983931212</v>
      </c>
      <c r="I492" s="35">
        <f t="shared" si="69"/>
        <v>175793.89283740215</v>
      </c>
      <c r="J492" s="35">
        <f t="shared" si="70"/>
        <v>195</v>
      </c>
      <c r="K492" s="36">
        <f t="shared" si="66"/>
        <v>183511.57003579527</v>
      </c>
      <c r="L492" s="1"/>
      <c r="M492" s="1"/>
    </row>
    <row r="493" spans="1:13">
      <c r="A493" s="25">
        <v>473</v>
      </c>
      <c r="B493" s="26">
        <v>55274</v>
      </c>
      <c r="C493" s="52">
        <f t="shared" si="67"/>
        <v>8.3333333333333329E-2</v>
      </c>
      <c r="D493" s="31">
        <f t="shared" si="64"/>
        <v>469.24262687970815</v>
      </c>
      <c r="E493" s="27">
        <f t="shared" si="65"/>
        <v>7.8345801674157372</v>
      </c>
      <c r="F493" s="35">
        <f t="shared" si="71"/>
        <v>1440910.1364177503</v>
      </c>
      <c r="G493" s="35">
        <f t="shared" si="68"/>
        <v>183916.70078385825</v>
      </c>
      <c r="H493" s="55">
        <f t="shared" si="63"/>
        <v>6724.2473032828348</v>
      </c>
      <c r="I493" s="35">
        <f t="shared" si="69"/>
        <v>177192.45348057541</v>
      </c>
      <c r="J493" s="35">
        <f t="shared" si="70"/>
        <v>195</v>
      </c>
      <c r="K493" s="36">
        <f t="shared" si="66"/>
        <v>184111.70078385825</v>
      </c>
      <c r="L493" s="1"/>
      <c r="M493" s="1"/>
    </row>
    <row r="494" spans="1:13">
      <c r="A494" s="25">
        <v>474</v>
      </c>
      <c r="B494" s="26">
        <v>55305</v>
      </c>
      <c r="C494" s="52">
        <f t="shared" si="67"/>
        <v>8.3333333333333329E-2</v>
      </c>
      <c r="D494" s="31">
        <f t="shared" si="64"/>
        <v>470.77880513482779</v>
      </c>
      <c r="E494" s="27">
        <f t="shared" si="65"/>
        <v>6.8711415415303634</v>
      </c>
      <c r="F494" s="35">
        <f t="shared" si="71"/>
        <v>1267854.7657892744</v>
      </c>
      <c r="G494" s="35">
        <f t="shared" si="68"/>
        <v>184518.7962038246</v>
      </c>
      <c r="H494" s="55">
        <f t="shared" si="63"/>
        <v>5916.6555736832797</v>
      </c>
      <c r="I494" s="35">
        <f t="shared" si="69"/>
        <v>178602.14063014134</v>
      </c>
      <c r="J494" s="35">
        <f t="shared" si="70"/>
        <v>195</v>
      </c>
      <c r="K494" s="36">
        <f t="shared" si="66"/>
        <v>184713.7962038246</v>
      </c>
      <c r="L494" s="1"/>
      <c r="M494" s="1"/>
    </row>
    <row r="495" spans="1:13">
      <c r="A495" s="25">
        <v>475</v>
      </c>
      <c r="B495" s="26">
        <v>55335</v>
      </c>
      <c r="C495" s="52">
        <f t="shared" si="67"/>
        <v>8.3333333333333329E-2</v>
      </c>
      <c r="D495" s="31">
        <f t="shared" si="64"/>
        <v>472.32001243781377</v>
      </c>
      <c r="E495" s="27">
        <f t="shared" si="65"/>
        <v>5.903206868724169</v>
      </c>
      <c r="F495" s="35">
        <f t="shared" si="71"/>
        <v>1092818.554810981</v>
      </c>
      <c r="G495" s="35">
        <f t="shared" si="68"/>
        <v>185122.86272752061</v>
      </c>
      <c r="H495" s="55">
        <f t="shared" si="63"/>
        <v>5099.8199224512446</v>
      </c>
      <c r="I495" s="35">
        <f t="shared" si="69"/>
        <v>180023.04280506936</v>
      </c>
      <c r="J495" s="35">
        <f t="shared" si="70"/>
        <v>195</v>
      </c>
      <c r="K495" s="36">
        <f t="shared" si="66"/>
        <v>185317.86272752061</v>
      </c>
      <c r="L495" s="1"/>
      <c r="M495" s="1"/>
    </row>
    <row r="496" spans="1:13">
      <c r="A496" s="25">
        <v>476</v>
      </c>
      <c r="B496" s="26">
        <v>55366</v>
      </c>
      <c r="C496" s="52">
        <f t="shared" si="67"/>
        <v>8.3333333333333329E-2</v>
      </c>
      <c r="D496" s="31">
        <f t="shared" si="64"/>
        <v>473.86626525246015</v>
      </c>
      <c r="E496" s="27">
        <f t="shared" si="65"/>
        <v>4.930755167444886</v>
      </c>
      <c r="F496" s="35">
        <f t="shared" si="71"/>
        <v>915783.76698657789</v>
      </c>
      <c r="G496" s="35">
        <f t="shared" si="68"/>
        <v>185728.90680782605</v>
      </c>
      <c r="H496" s="55">
        <f t="shared" si="63"/>
        <v>4273.6575792706972</v>
      </c>
      <c r="I496" s="35">
        <f t="shared" si="69"/>
        <v>181455.24922855536</v>
      </c>
      <c r="J496" s="35">
        <f t="shared" si="70"/>
        <v>195</v>
      </c>
      <c r="K496" s="36">
        <f t="shared" si="66"/>
        <v>185923.90680782605</v>
      </c>
      <c r="L496" s="1"/>
      <c r="M496" s="1"/>
    </row>
    <row r="497" spans="1:13">
      <c r="A497" s="25">
        <v>477</v>
      </c>
      <c r="B497" s="26">
        <v>55397</v>
      </c>
      <c r="C497" s="52">
        <f t="shared" si="67"/>
        <v>8.3333333333333329E-2</v>
      </c>
      <c r="D497" s="31">
        <f t="shared" si="64"/>
        <v>475.41758009645918</v>
      </c>
      <c r="E497" s="27">
        <f t="shared" si="65"/>
        <v>3.9537653582263488</v>
      </c>
      <c r="F497" s="35">
        <f t="shared" si="71"/>
        <v>736732.51823981013</v>
      </c>
      <c r="G497" s="35">
        <f t="shared" si="68"/>
        <v>186336.93491874461</v>
      </c>
      <c r="H497" s="55">
        <f t="shared" si="63"/>
        <v>3438.085085119114</v>
      </c>
      <c r="I497" s="35">
        <f t="shared" si="69"/>
        <v>182898.84983362549</v>
      </c>
      <c r="J497" s="35">
        <f t="shared" si="70"/>
        <v>195</v>
      </c>
      <c r="K497" s="36">
        <f t="shared" si="66"/>
        <v>186531.93491874461</v>
      </c>
      <c r="L497" s="1"/>
      <c r="M497" s="1"/>
    </row>
    <row r="498" spans="1:13">
      <c r="A498" s="25">
        <v>478</v>
      </c>
      <c r="B498" s="26">
        <v>55427</v>
      </c>
      <c r="C498" s="52">
        <f t="shared" si="67"/>
        <v>8.3333333333333329E-2</v>
      </c>
      <c r="D498" s="31">
        <f t="shared" si="64"/>
        <v>476.97397354157772</v>
      </c>
      <c r="E498" s="27">
        <f t="shared" si="65"/>
        <v>2.9722162632313882</v>
      </c>
      <c r="F498" s="35">
        <f t="shared" si="71"/>
        <v>555646.77571916708</v>
      </c>
      <c r="G498" s="35">
        <f t="shared" si="68"/>
        <v>186946.95355548218</v>
      </c>
      <c r="H498" s="55">
        <f t="shared" si="63"/>
        <v>2593.0182866894465</v>
      </c>
      <c r="I498" s="35">
        <f t="shared" si="69"/>
        <v>184353.93526879273</v>
      </c>
      <c r="J498" s="35">
        <f t="shared" si="70"/>
        <v>195</v>
      </c>
      <c r="K498" s="36">
        <f t="shared" si="66"/>
        <v>187141.95355548218</v>
      </c>
      <c r="L498" s="1"/>
      <c r="M498" s="1"/>
    </row>
    <row r="499" spans="1:13">
      <c r="A499" s="25">
        <v>479</v>
      </c>
      <c r="B499" s="26">
        <v>55458</v>
      </c>
      <c r="C499" s="52">
        <f t="shared" si="67"/>
        <v>8.3333333333333329E-2</v>
      </c>
      <c r="D499" s="31">
        <f t="shared" si="64"/>
        <v>478.53546221383425</v>
      </c>
      <c r="E499" s="27">
        <f t="shared" si="65"/>
        <v>1.9860866057931617</v>
      </c>
      <c r="F499" s="35">
        <f t="shared" si="71"/>
        <v>372508.35659300233</v>
      </c>
      <c r="G499" s="35">
        <f t="shared" si="68"/>
        <v>187558.96923449507</v>
      </c>
      <c r="H499" s="55">
        <f t="shared" si="63"/>
        <v>1738.372330767344</v>
      </c>
      <c r="I499" s="35">
        <f t="shared" si="69"/>
        <v>185820.59690372774</v>
      </c>
      <c r="J499" s="35">
        <f t="shared" si="70"/>
        <v>195</v>
      </c>
      <c r="K499" s="36">
        <f t="shared" si="66"/>
        <v>187753.96923449507</v>
      </c>
      <c r="L499" s="1"/>
      <c r="M499" s="1"/>
    </row>
    <row r="500" spans="1:13">
      <c r="A500" s="28">
        <v>480</v>
      </c>
      <c r="B500" s="29">
        <v>55488</v>
      </c>
      <c r="C500" s="56">
        <f t="shared" si="67"/>
        <v>8.3333333333333329E-2</v>
      </c>
      <c r="D500" s="32">
        <f t="shared" si="64"/>
        <v>480.10206279367662</v>
      </c>
      <c r="E500" s="57">
        <f t="shared" si="65"/>
        <v>0.99535500995355619</v>
      </c>
      <c r="F500" s="37">
        <f t="shared" si="71"/>
        <v>187298.92683501897</v>
      </c>
      <c r="G500" s="37">
        <f t="shared" si="68"/>
        <v>188172.98849358124</v>
      </c>
      <c r="H500" s="58">
        <f t="shared" si="63"/>
        <v>874.06165856342182</v>
      </c>
      <c r="I500" s="37">
        <f t="shared" si="69"/>
        <v>187298.92683501783</v>
      </c>
      <c r="J500" s="37">
        <f t="shared" si="70"/>
        <v>195</v>
      </c>
      <c r="K500" s="38">
        <f>G500+J500</f>
        <v>188367.98849358124</v>
      </c>
      <c r="L500" s="1"/>
      <c r="M500" s="1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1"/>
  <sheetViews>
    <sheetView topLeftCell="A368" workbookViewId="0">
      <selection activeCell="K465" sqref="K465"/>
    </sheetView>
  </sheetViews>
  <sheetFormatPr baseColWidth="10" defaultColWidth="8.83203125" defaultRowHeight="14" x14ac:dyDescent="0"/>
  <cols>
    <col min="2" max="2" width="10.83203125" bestFit="1" customWidth="1"/>
    <col min="3" max="3" width="20" customWidth="1"/>
    <col min="4" max="4" width="20.5" customWidth="1"/>
    <col min="5" max="5" width="19.1640625" customWidth="1"/>
    <col min="6" max="6" width="18.1640625" customWidth="1"/>
    <col min="7" max="7" width="14.1640625" customWidth="1"/>
  </cols>
  <sheetData>
    <row r="1" spans="1:10" ht="15">
      <c r="A1" s="8" t="s">
        <v>6</v>
      </c>
      <c r="B1" s="9" t="s">
        <v>7</v>
      </c>
      <c r="C1" s="10" t="s">
        <v>8</v>
      </c>
      <c r="D1" s="10" t="s">
        <v>9</v>
      </c>
      <c r="E1" s="10" t="s">
        <v>10</v>
      </c>
      <c r="F1" s="10" t="s">
        <v>11</v>
      </c>
      <c r="G1" s="10" t="s">
        <v>12</v>
      </c>
    </row>
    <row r="2" spans="1:10" ht="16" thickBot="1">
      <c r="A2" s="11">
        <v>1</v>
      </c>
      <c r="B2" s="12">
        <v>40909</v>
      </c>
      <c r="C2" s="13">
        <v>7524553</v>
      </c>
      <c r="D2" s="13">
        <v>4208</v>
      </c>
      <c r="E2" s="13">
        <v>35115</v>
      </c>
      <c r="F2" s="13">
        <v>195</v>
      </c>
      <c r="G2" s="13">
        <v>39518</v>
      </c>
      <c r="H2">
        <f>D2+E2+F2</f>
        <v>39518</v>
      </c>
      <c r="J2">
        <f>C2-Sheet2!F21</f>
        <v>-4.8366491682827473E-2</v>
      </c>
    </row>
    <row r="3" spans="1:10" ht="16" thickBot="1">
      <c r="A3" s="14">
        <v>2</v>
      </c>
      <c r="B3" s="15">
        <v>40940</v>
      </c>
      <c r="C3" s="16">
        <v>7544965</v>
      </c>
      <c r="D3" s="16">
        <v>4242</v>
      </c>
      <c r="E3" s="16">
        <v>3521</v>
      </c>
      <c r="F3" s="16">
        <v>195</v>
      </c>
      <c r="G3" s="16">
        <v>39646</v>
      </c>
    </row>
    <row r="4" spans="1:10" ht="16" thickBot="1">
      <c r="A4" s="11">
        <v>3</v>
      </c>
      <c r="B4" s="12">
        <v>40969</v>
      </c>
      <c r="C4" s="13">
        <v>7565409</v>
      </c>
      <c r="D4" s="13">
        <v>4275</v>
      </c>
      <c r="E4" s="13">
        <v>35305</v>
      </c>
      <c r="F4" s="13">
        <v>195</v>
      </c>
      <c r="G4" s="13">
        <v>39776</v>
      </c>
    </row>
    <row r="5" spans="1:10" ht="16" thickBot="1">
      <c r="A5" s="14">
        <v>4</v>
      </c>
      <c r="B5" s="15">
        <v>41000</v>
      </c>
      <c r="C5" s="16">
        <v>7585887</v>
      </c>
      <c r="D5" s="16">
        <v>4309</v>
      </c>
      <c r="E5" s="16">
        <v>35401</v>
      </c>
      <c r="F5" s="16">
        <v>195</v>
      </c>
      <c r="G5" s="16">
        <v>39905</v>
      </c>
    </row>
    <row r="6" spans="1:10" ht="16" thickBot="1">
      <c r="A6" s="11">
        <v>5</v>
      </c>
      <c r="B6" s="12">
        <v>41030</v>
      </c>
      <c r="C6" s="13">
        <v>7606398</v>
      </c>
      <c r="D6" s="13">
        <v>4344</v>
      </c>
      <c r="E6" s="13">
        <v>35497</v>
      </c>
      <c r="F6" s="13">
        <v>195</v>
      </c>
      <c r="G6" s="13">
        <v>40035</v>
      </c>
    </row>
    <row r="7" spans="1:10" ht="16" thickBot="1">
      <c r="A7" s="14">
        <v>6</v>
      </c>
      <c r="B7" s="15">
        <v>41061</v>
      </c>
      <c r="C7" s="16">
        <v>7626942</v>
      </c>
      <c r="D7" s="16">
        <v>4378</v>
      </c>
      <c r="E7" s="16">
        <v>35592</v>
      </c>
      <c r="F7" s="16">
        <v>195</v>
      </c>
      <c r="G7" s="16">
        <v>40166</v>
      </c>
    </row>
    <row r="8" spans="1:10" ht="16" thickBot="1">
      <c r="A8" s="11">
        <v>7</v>
      </c>
      <c r="B8" s="12">
        <v>41091</v>
      </c>
      <c r="C8" s="13">
        <v>7647518</v>
      </c>
      <c r="D8" s="13">
        <v>4413</v>
      </c>
      <c r="E8" s="13">
        <v>35688</v>
      </c>
      <c r="F8" s="13">
        <v>195</v>
      </c>
      <c r="G8" s="13">
        <v>40296</v>
      </c>
    </row>
    <row r="9" spans="1:10" ht="16" thickBot="1">
      <c r="A9" s="14">
        <v>8</v>
      </c>
      <c r="B9" s="15">
        <v>41122</v>
      </c>
      <c r="C9" s="16">
        <v>7668126</v>
      </c>
      <c r="D9" s="16">
        <v>4448</v>
      </c>
      <c r="E9" s="16">
        <v>35785</v>
      </c>
      <c r="F9" s="16">
        <v>195</v>
      </c>
      <c r="G9" s="16">
        <v>40428</v>
      </c>
    </row>
    <row r="10" spans="1:10" ht="16" thickBot="1">
      <c r="A10" s="11">
        <v>9</v>
      </c>
      <c r="B10" s="12">
        <v>41153</v>
      </c>
      <c r="C10" s="13">
        <v>7688767</v>
      </c>
      <c r="D10" s="13">
        <v>4484</v>
      </c>
      <c r="E10" s="13">
        <v>35881</v>
      </c>
      <c r="F10" s="13">
        <v>195</v>
      </c>
      <c r="G10" s="13">
        <v>40559</v>
      </c>
    </row>
    <row r="11" spans="1:10" ht="16" thickBot="1">
      <c r="A11" s="14">
        <v>10</v>
      </c>
      <c r="B11" s="15">
        <v>41183</v>
      </c>
      <c r="C11" s="16">
        <v>7709440</v>
      </c>
      <c r="D11" s="16">
        <v>4519</v>
      </c>
      <c r="E11" s="16">
        <v>35977</v>
      </c>
      <c r="F11" s="16">
        <v>195</v>
      </c>
      <c r="G11" s="16">
        <v>40692</v>
      </c>
    </row>
    <row r="12" spans="1:10" ht="16" thickBot="1">
      <c r="A12" s="11">
        <v>11</v>
      </c>
      <c r="B12" s="12">
        <v>41214</v>
      </c>
      <c r="C12" s="13">
        <v>7730145</v>
      </c>
      <c r="D12" s="13">
        <v>4555</v>
      </c>
      <c r="E12" s="13">
        <v>36074</v>
      </c>
      <c r="F12" s="13">
        <v>195</v>
      </c>
      <c r="G12" s="13">
        <v>40824</v>
      </c>
    </row>
    <row r="13" spans="1:10" ht="16" thickBot="1">
      <c r="A13" s="14">
        <v>12</v>
      </c>
      <c r="B13" s="15">
        <v>41244</v>
      </c>
      <c r="C13" s="16">
        <v>7750881</v>
      </c>
      <c r="D13" s="16">
        <v>4591</v>
      </c>
      <c r="E13" s="16">
        <v>36171</v>
      </c>
      <c r="F13" s="16">
        <v>195</v>
      </c>
      <c r="G13" s="16">
        <v>40957</v>
      </c>
    </row>
    <row r="14" spans="1:10" ht="16" thickBot="1">
      <c r="A14" s="11">
        <v>13</v>
      </c>
      <c r="B14" s="12">
        <v>41275</v>
      </c>
      <c r="C14" s="13">
        <v>7771649</v>
      </c>
      <c r="D14" s="13">
        <v>4628</v>
      </c>
      <c r="E14" s="13">
        <v>36268</v>
      </c>
      <c r="F14" s="13">
        <v>195</v>
      </c>
      <c r="G14" s="13">
        <v>41091</v>
      </c>
    </row>
    <row r="15" spans="1:10" ht="16" thickBot="1">
      <c r="A15" s="14">
        <v>14</v>
      </c>
      <c r="B15" s="15">
        <v>41306</v>
      </c>
      <c r="C15" s="16">
        <v>7792448</v>
      </c>
      <c r="D15" s="16">
        <v>4665</v>
      </c>
      <c r="E15" s="16">
        <v>36365</v>
      </c>
      <c r="F15" s="16">
        <v>195</v>
      </c>
      <c r="G15" s="16">
        <v>41224</v>
      </c>
    </row>
    <row r="16" spans="1:10" ht="16" thickBot="1">
      <c r="A16" s="11">
        <v>15</v>
      </c>
      <c r="B16" s="12">
        <v>41334</v>
      </c>
      <c r="C16" s="13">
        <v>7813279</v>
      </c>
      <c r="D16" s="13">
        <v>4702</v>
      </c>
      <c r="E16" s="13">
        <v>36462</v>
      </c>
      <c r="F16" s="13">
        <v>195</v>
      </c>
      <c r="G16" s="13">
        <v>41359</v>
      </c>
    </row>
    <row r="17" spans="1:7" ht="16" thickBot="1">
      <c r="A17" s="14">
        <v>16</v>
      </c>
      <c r="B17" s="15">
        <v>41365</v>
      </c>
      <c r="C17" s="16">
        <v>7834140</v>
      </c>
      <c r="D17" s="16">
        <v>4739</v>
      </c>
      <c r="E17" s="16">
        <v>36559</v>
      </c>
      <c r="F17" s="16">
        <v>195</v>
      </c>
      <c r="G17" s="16">
        <v>41494</v>
      </c>
    </row>
    <row r="18" spans="1:7" ht="16" thickBot="1">
      <c r="A18" s="11">
        <v>17</v>
      </c>
      <c r="B18" s="12">
        <v>41395</v>
      </c>
      <c r="C18" s="13">
        <v>7855032</v>
      </c>
      <c r="D18" s="13">
        <v>4777</v>
      </c>
      <c r="E18" s="13">
        <v>36657</v>
      </c>
      <c r="F18" s="13">
        <v>195</v>
      </c>
      <c r="G18" s="13">
        <v>41629</v>
      </c>
    </row>
    <row r="19" spans="1:7" ht="16" thickBot="1">
      <c r="A19" s="14">
        <v>18</v>
      </c>
      <c r="B19" s="15">
        <v>41426</v>
      </c>
      <c r="C19" s="16">
        <v>7875955</v>
      </c>
      <c r="D19" s="16">
        <v>4815</v>
      </c>
      <c r="E19" s="16">
        <v>36754</v>
      </c>
      <c r="F19" s="16">
        <v>195</v>
      </c>
      <c r="G19" s="16">
        <v>41764</v>
      </c>
    </row>
    <row r="20" spans="1:7" ht="16" thickBot="1">
      <c r="A20" s="11">
        <v>19</v>
      </c>
      <c r="B20" s="12">
        <v>41456</v>
      </c>
      <c r="C20" s="13">
        <v>7896908</v>
      </c>
      <c r="D20" s="13">
        <v>4853</v>
      </c>
      <c r="E20" s="13">
        <v>36852</v>
      </c>
      <c r="F20" s="13">
        <v>195</v>
      </c>
      <c r="G20" s="13">
        <v>41900</v>
      </c>
    </row>
    <row r="21" spans="1:7" ht="16" thickBot="1">
      <c r="A21" s="14">
        <v>20</v>
      </c>
      <c r="B21" s="15">
        <v>41487</v>
      </c>
      <c r="C21" s="16">
        <v>7917891</v>
      </c>
      <c r="D21" s="16">
        <v>4892</v>
      </c>
      <c r="E21" s="16">
        <v>3695</v>
      </c>
      <c r="F21" s="16">
        <v>195</v>
      </c>
      <c r="G21" s="16">
        <v>42037</v>
      </c>
    </row>
    <row r="22" spans="1:7" ht="16" thickBot="1">
      <c r="A22" s="11">
        <v>21</v>
      </c>
      <c r="B22" s="12">
        <v>41518</v>
      </c>
      <c r="C22" s="13">
        <v>7938905</v>
      </c>
      <c r="D22" s="13">
        <v>4931</v>
      </c>
      <c r="E22" s="13">
        <v>37048</v>
      </c>
      <c r="F22" s="13">
        <v>195</v>
      </c>
      <c r="G22" s="13">
        <v>42174</v>
      </c>
    </row>
    <row r="23" spans="1:7" ht="16" thickBot="1">
      <c r="A23" s="14">
        <v>22</v>
      </c>
      <c r="B23" s="15">
        <v>41548</v>
      </c>
      <c r="C23" s="16">
        <v>7959948</v>
      </c>
      <c r="D23" s="16">
        <v>497</v>
      </c>
      <c r="E23" s="16">
        <v>37146</v>
      </c>
      <c r="F23" s="16">
        <v>195</v>
      </c>
      <c r="G23" s="16">
        <v>42311</v>
      </c>
    </row>
    <row r="24" spans="1:7" ht="16" thickBot="1">
      <c r="A24" s="11">
        <v>23</v>
      </c>
      <c r="B24" s="12">
        <v>41579</v>
      </c>
      <c r="C24" s="13">
        <v>7981020</v>
      </c>
      <c r="D24" s="13">
        <v>501</v>
      </c>
      <c r="E24" s="13">
        <v>37245</v>
      </c>
      <c r="F24" s="13">
        <v>195</v>
      </c>
      <c r="G24" s="13">
        <v>42449</v>
      </c>
    </row>
    <row r="25" spans="1:7" ht="16" thickBot="1">
      <c r="A25" s="14">
        <v>24</v>
      </c>
      <c r="B25" s="15">
        <v>41609</v>
      </c>
      <c r="C25" s="16">
        <v>8002122</v>
      </c>
      <c r="D25" s="16">
        <v>5049</v>
      </c>
      <c r="E25" s="16">
        <v>37343</v>
      </c>
      <c r="F25" s="16">
        <v>195</v>
      </c>
      <c r="G25" s="16">
        <v>42588</v>
      </c>
    </row>
    <row r="26" spans="1:7" ht="16" thickBot="1">
      <c r="A26" s="11">
        <v>25</v>
      </c>
      <c r="B26" s="12">
        <v>41640</v>
      </c>
      <c r="C26" s="13">
        <v>8023253</v>
      </c>
      <c r="D26" s="13">
        <v>509</v>
      </c>
      <c r="E26" s="13">
        <v>37442</v>
      </c>
      <c r="F26" s="13">
        <v>195</v>
      </c>
      <c r="G26" s="13">
        <v>42726</v>
      </c>
    </row>
    <row r="27" spans="1:7" ht="16" thickBot="1">
      <c r="A27" s="14">
        <v>26</v>
      </c>
      <c r="B27" s="15">
        <v>41671</v>
      </c>
      <c r="C27" s="16">
        <v>8044413</v>
      </c>
      <c r="D27" s="16">
        <v>513</v>
      </c>
      <c r="E27" s="16">
        <v>37541</v>
      </c>
      <c r="F27" s="16">
        <v>195</v>
      </c>
      <c r="G27" s="16">
        <v>42866</v>
      </c>
    </row>
    <row r="28" spans="1:7" ht="16" thickBot="1">
      <c r="A28" s="11">
        <v>27</v>
      </c>
      <c r="B28" s="12">
        <v>41699</v>
      </c>
      <c r="C28" s="13">
        <v>8065601</v>
      </c>
      <c r="D28" s="13">
        <v>5171</v>
      </c>
      <c r="E28" s="13">
        <v>37639</v>
      </c>
      <c r="F28" s="13">
        <v>195</v>
      </c>
      <c r="G28" s="13">
        <v>43005</v>
      </c>
    </row>
    <row r="29" spans="1:7" ht="16" thickBot="1">
      <c r="A29" s="14">
        <v>28</v>
      </c>
      <c r="B29" s="15">
        <v>41730</v>
      </c>
      <c r="C29" s="16">
        <v>8086818</v>
      </c>
      <c r="D29" s="16">
        <v>5212</v>
      </c>
      <c r="E29" s="16">
        <v>37738</v>
      </c>
      <c r="F29" s="16">
        <v>195</v>
      </c>
      <c r="G29" s="16">
        <v>43145</v>
      </c>
    </row>
    <row r="30" spans="1:7" ht="16" thickBot="1">
      <c r="A30" s="11">
        <v>29</v>
      </c>
      <c r="B30" s="12">
        <v>41760</v>
      </c>
      <c r="C30" s="13">
        <v>8108063</v>
      </c>
      <c r="D30" s="13">
        <v>5253</v>
      </c>
      <c r="E30" s="13">
        <v>37838</v>
      </c>
      <c r="F30" s="13">
        <v>195</v>
      </c>
      <c r="G30" s="13">
        <v>43286</v>
      </c>
    </row>
    <row r="31" spans="1:7" ht="16" thickBot="1">
      <c r="A31" s="14">
        <v>30</v>
      </c>
      <c r="B31" s="15">
        <v>41791</v>
      </c>
      <c r="C31" s="16">
        <v>8129336</v>
      </c>
      <c r="D31" s="16">
        <v>5295</v>
      </c>
      <c r="E31" s="16">
        <v>37937</v>
      </c>
      <c r="F31" s="16">
        <v>195</v>
      </c>
      <c r="G31" s="16">
        <v>43427</v>
      </c>
    </row>
    <row r="32" spans="1:7" ht="16" thickBot="1">
      <c r="A32" s="11">
        <v>31</v>
      </c>
      <c r="B32" s="12">
        <v>41821</v>
      </c>
      <c r="C32" s="13">
        <v>8150637</v>
      </c>
      <c r="D32" s="13">
        <v>5337</v>
      </c>
      <c r="E32" s="13">
        <v>38036</v>
      </c>
      <c r="F32" s="13">
        <v>195</v>
      </c>
      <c r="G32" s="13">
        <v>43569</v>
      </c>
    </row>
    <row r="33" spans="1:7" ht="16" thickBot="1">
      <c r="A33" s="14">
        <v>32</v>
      </c>
      <c r="B33" s="15">
        <v>41852</v>
      </c>
      <c r="C33" s="16">
        <v>8171965</v>
      </c>
      <c r="D33" s="16">
        <v>538</v>
      </c>
      <c r="E33" s="16">
        <v>38136</v>
      </c>
      <c r="F33" s="16">
        <v>195</v>
      </c>
      <c r="G33" s="16">
        <v>43711</v>
      </c>
    </row>
    <row r="34" spans="1:7" ht="16" thickBot="1">
      <c r="A34" s="11">
        <v>33</v>
      </c>
      <c r="B34" s="12">
        <v>41883</v>
      </c>
      <c r="C34" s="13">
        <v>8193321</v>
      </c>
      <c r="D34" s="13">
        <v>5423</v>
      </c>
      <c r="E34" s="13">
        <v>38235</v>
      </c>
      <c r="F34" s="13">
        <v>195</v>
      </c>
      <c r="G34" s="13">
        <v>43853</v>
      </c>
    </row>
    <row r="35" spans="1:7" ht="16" thickBot="1">
      <c r="A35" s="14">
        <v>34</v>
      </c>
      <c r="B35" s="15">
        <v>41913</v>
      </c>
      <c r="C35" s="16">
        <v>8214703</v>
      </c>
      <c r="D35" s="16">
        <v>5466</v>
      </c>
      <c r="E35" s="16">
        <v>38335</v>
      </c>
      <c r="F35" s="16">
        <v>195</v>
      </c>
      <c r="G35" s="16">
        <v>43996</v>
      </c>
    </row>
    <row r="36" spans="1:7" ht="16" thickBot="1">
      <c r="A36" s="11">
        <v>35</v>
      </c>
      <c r="B36" s="12">
        <v>41944</v>
      </c>
      <c r="C36" s="13">
        <v>8236112</v>
      </c>
      <c r="D36" s="13">
        <v>5509</v>
      </c>
      <c r="E36" s="13">
        <v>38435</v>
      </c>
      <c r="F36" s="13">
        <v>195</v>
      </c>
      <c r="G36" s="13">
        <v>44139</v>
      </c>
    </row>
    <row r="37" spans="1:7" ht="16" thickBot="1">
      <c r="A37" s="14">
        <v>36</v>
      </c>
      <c r="B37" s="15">
        <v>41974</v>
      </c>
      <c r="C37" s="16">
        <v>8257548</v>
      </c>
      <c r="D37" s="16">
        <v>5553</v>
      </c>
      <c r="E37" s="16">
        <v>38535</v>
      </c>
      <c r="F37" s="16">
        <v>195</v>
      </c>
      <c r="G37" s="16">
        <v>44283</v>
      </c>
    </row>
    <row r="38" spans="1:7" ht="16" thickBot="1">
      <c r="A38" s="11">
        <v>37</v>
      </c>
      <c r="B38" s="12">
        <v>42005</v>
      </c>
      <c r="C38" s="13">
        <v>8279009</v>
      </c>
      <c r="D38" s="13">
        <v>5597</v>
      </c>
      <c r="E38" s="13">
        <v>38635</v>
      </c>
      <c r="F38" s="13">
        <v>195</v>
      </c>
      <c r="G38" s="13">
        <v>44428</v>
      </c>
    </row>
    <row r="39" spans="1:7" ht="16" thickBot="1">
      <c r="A39" s="14">
        <v>38</v>
      </c>
      <c r="B39" s="15">
        <v>42036</v>
      </c>
      <c r="C39" s="16">
        <v>8300497</v>
      </c>
      <c r="D39" s="16">
        <v>5642</v>
      </c>
      <c r="E39" s="16">
        <v>38736</v>
      </c>
      <c r="F39" s="16">
        <v>195</v>
      </c>
      <c r="G39" s="16">
        <v>44572</v>
      </c>
    </row>
    <row r="40" spans="1:7" ht="16" thickBot="1">
      <c r="A40" s="11">
        <v>39</v>
      </c>
      <c r="B40" s="12">
        <v>42064</v>
      </c>
      <c r="C40" s="13">
        <v>8322010</v>
      </c>
      <c r="D40" s="13">
        <v>5687</v>
      </c>
      <c r="E40" s="13">
        <v>38836</v>
      </c>
      <c r="F40" s="13">
        <v>195</v>
      </c>
      <c r="G40" s="13">
        <v>44718</v>
      </c>
    </row>
    <row r="41" spans="1:7" ht="16" thickBot="1">
      <c r="A41" s="14">
        <v>40</v>
      </c>
      <c r="B41" s="15">
        <v>42095</v>
      </c>
      <c r="C41" s="16">
        <v>8343549</v>
      </c>
      <c r="D41" s="16">
        <v>5732</v>
      </c>
      <c r="E41" s="16">
        <v>38937</v>
      </c>
      <c r="F41" s="16">
        <v>195</v>
      </c>
      <c r="G41" s="16">
        <v>44864</v>
      </c>
    </row>
    <row r="42" spans="1:7" ht="16" thickBot="1">
      <c r="A42" s="11">
        <v>41</v>
      </c>
      <c r="B42" s="12">
        <v>42125</v>
      </c>
      <c r="C42" s="13">
        <v>8365113</v>
      </c>
      <c r="D42" s="13">
        <v>5778</v>
      </c>
      <c r="E42" s="13">
        <v>39037</v>
      </c>
      <c r="F42" s="13">
        <v>195</v>
      </c>
      <c r="G42" s="13">
        <v>4501</v>
      </c>
    </row>
    <row r="43" spans="1:7" ht="16" thickBot="1">
      <c r="A43" s="14">
        <v>42</v>
      </c>
      <c r="B43" s="15">
        <v>42156</v>
      </c>
      <c r="C43" s="16">
        <v>8386702</v>
      </c>
      <c r="D43" s="16">
        <v>5824</v>
      </c>
      <c r="E43" s="16">
        <v>39138</v>
      </c>
      <c r="F43" s="16">
        <v>195</v>
      </c>
      <c r="G43" s="16">
        <v>45156</v>
      </c>
    </row>
    <row r="44" spans="1:7" ht="16" thickBot="1">
      <c r="A44" s="11">
        <v>43</v>
      </c>
      <c r="B44" s="12">
        <v>42186</v>
      </c>
      <c r="C44" s="13">
        <v>8408315</v>
      </c>
      <c r="D44" s="13">
        <v>587</v>
      </c>
      <c r="E44" s="13">
        <v>39239</v>
      </c>
      <c r="F44" s="13">
        <v>195</v>
      </c>
      <c r="G44" s="13">
        <v>45304</v>
      </c>
    </row>
    <row r="45" spans="1:7" ht="16" thickBot="1">
      <c r="A45" s="14">
        <v>44</v>
      </c>
      <c r="B45" s="15">
        <v>42217</v>
      </c>
      <c r="C45" s="16">
        <v>8429953</v>
      </c>
      <c r="D45" s="16">
        <v>5917</v>
      </c>
      <c r="E45" s="16">
        <v>3934</v>
      </c>
      <c r="F45" s="16">
        <v>195</v>
      </c>
      <c r="G45" s="16">
        <v>45451</v>
      </c>
    </row>
    <row r="46" spans="1:7" ht="16" thickBot="1">
      <c r="A46" s="11">
        <v>45</v>
      </c>
      <c r="B46" s="12">
        <v>42248</v>
      </c>
      <c r="C46" s="13">
        <v>8451614</v>
      </c>
      <c r="D46" s="13">
        <v>5964</v>
      </c>
      <c r="E46" s="13">
        <v>39441</v>
      </c>
      <c r="F46" s="13">
        <v>195</v>
      </c>
      <c r="G46" s="13">
        <v>45599</v>
      </c>
    </row>
    <row r="47" spans="1:7" ht="16" thickBot="1">
      <c r="A47" s="14">
        <v>46</v>
      </c>
      <c r="B47" s="15">
        <v>42278</v>
      </c>
      <c r="C47" s="16">
        <v>8473300</v>
      </c>
      <c r="D47" s="16">
        <v>6011</v>
      </c>
      <c r="E47" s="16">
        <v>39542</v>
      </c>
      <c r="F47" s="16">
        <v>195</v>
      </c>
      <c r="G47" s="16">
        <v>45748</v>
      </c>
    </row>
    <row r="48" spans="1:7" ht="16" thickBot="1">
      <c r="A48" s="11">
        <v>47</v>
      </c>
      <c r="B48" s="12">
        <v>42309</v>
      </c>
      <c r="C48" s="13">
        <v>8495008</v>
      </c>
      <c r="D48" s="13">
        <v>6059</v>
      </c>
      <c r="E48" s="13">
        <v>39643</v>
      </c>
      <c r="F48" s="13">
        <v>195</v>
      </c>
      <c r="G48" s="13">
        <v>45897</v>
      </c>
    </row>
    <row r="49" spans="1:7" ht="16" thickBot="1">
      <c r="A49" s="14">
        <v>48</v>
      </c>
      <c r="B49" s="15">
        <v>42339</v>
      </c>
      <c r="C49" s="16">
        <v>8516740</v>
      </c>
      <c r="D49" s="16">
        <v>6107</v>
      </c>
      <c r="E49" s="16">
        <v>39745</v>
      </c>
      <c r="F49" s="16">
        <v>195</v>
      </c>
      <c r="G49" s="16">
        <v>46047</v>
      </c>
    </row>
    <row r="50" spans="1:7" ht="16" thickBot="1">
      <c r="A50" s="11">
        <v>49</v>
      </c>
      <c r="B50" s="12">
        <v>42370</v>
      </c>
      <c r="C50" s="13">
        <v>8538494</v>
      </c>
      <c r="D50" s="13">
        <v>6156</v>
      </c>
      <c r="E50" s="13">
        <v>39846</v>
      </c>
      <c r="F50" s="13">
        <v>195</v>
      </c>
      <c r="G50" s="13">
        <v>46197</v>
      </c>
    </row>
    <row r="51" spans="1:7" ht="16" thickBot="1">
      <c r="A51" s="14">
        <v>50</v>
      </c>
      <c r="B51" s="15">
        <v>42401</v>
      </c>
      <c r="C51" s="16">
        <v>8560271</v>
      </c>
      <c r="D51" s="16">
        <v>6205</v>
      </c>
      <c r="E51" s="16">
        <v>39948</v>
      </c>
      <c r="F51" s="16">
        <v>195</v>
      </c>
      <c r="G51" s="16">
        <v>46348</v>
      </c>
    </row>
    <row r="52" spans="1:7" ht="16" thickBot="1">
      <c r="A52" s="11">
        <v>51</v>
      </c>
      <c r="B52" s="12">
        <v>42430</v>
      </c>
      <c r="C52" s="13">
        <v>8582071</v>
      </c>
      <c r="D52" s="13">
        <v>6254</v>
      </c>
      <c r="E52" s="13">
        <v>4005</v>
      </c>
      <c r="F52" s="13">
        <v>195</v>
      </c>
      <c r="G52" s="13">
        <v>46499</v>
      </c>
    </row>
    <row r="53" spans="1:7" ht="16" thickBot="1">
      <c r="A53" s="14">
        <v>52</v>
      </c>
      <c r="B53" s="15">
        <v>42461</v>
      </c>
      <c r="C53" s="16">
        <v>8603892</v>
      </c>
      <c r="D53" s="16">
        <v>6304</v>
      </c>
      <c r="E53" s="16">
        <v>40151</v>
      </c>
      <c r="F53" s="16">
        <v>195</v>
      </c>
      <c r="G53" s="16">
        <v>4665</v>
      </c>
    </row>
    <row r="54" spans="1:7" ht="16" thickBot="1">
      <c r="A54" s="11">
        <v>53</v>
      </c>
      <c r="B54" s="12">
        <v>42491</v>
      </c>
      <c r="C54" s="13">
        <v>8625734</v>
      </c>
      <c r="D54" s="13">
        <v>6354</v>
      </c>
      <c r="E54" s="13">
        <v>40253</v>
      </c>
      <c r="F54" s="13">
        <v>195</v>
      </c>
      <c r="G54" s="13">
        <v>46802</v>
      </c>
    </row>
    <row r="55" spans="1:7" ht="16" thickBot="1">
      <c r="A55" s="14">
        <v>54</v>
      </c>
      <c r="B55" s="15">
        <v>42522</v>
      </c>
      <c r="C55" s="16">
        <v>8647598</v>
      </c>
      <c r="D55" s="16">
        <v>6404</v>
      </c>
      <c r="E55" s="16">
        <v>40355</v>
      </c>
      <c r="F55" s="16">
        <v>195</v>
      </c>
      <c r="G55" s="16">
        <v>46955</v>
      </c>
    </row>
    <row r="56" spans="1:7" ht="16" thickBot="1">
      <c r="A56" s="11">
        <v>55</v>
      </c>
      <c r="B56" s="12">
        <v>42552</v>
      </c>
      <c r="C56" s="13">
        <v>8669482</v>
      </c>
      <c r="D56" s="13">
        <v>6455</v>
      </c>
      <c r="E56" s="13">
        <v>40458</v>
      </c>
      <c r="F56" s="13">
        <v>195</v>
      </c>
      <c r="G56" s="13">
        <v>47108</v>
      </c>
    </row>
    <row r="57" spans="1:7" ht="16" thickBot="1">
      <c r="A57" s="14">
        <v>56</v>
      </c>
      <c r="B57" s="15">
        <v>42583</v>
      </c>
      <c r="C57" s="16">
        <v>8691387</v>
      </c>
      <c r="D57" s="16">
        <v>6507</v>
      </c>
      <c r="E57" s="16">
        <v>4056</v>
      </c>
      <c r="F57" s="16">
        <v>195</v>
      </c>
      <c r="G57" s="16">
        <v>47262</v>
      </c>
    </row>
    <row r="58" spans="1:7" ht="16" thickBot="1">
      <c r="A58" s="11">
        <v>57</v>
      </c>
      <c r="B58" s="12">
        <v>42614</v>
      </c>
      <c r="C58" s="13">
        <v>8713313</v>
      </c>
      <c r="D58" s="13">
        <v>6559</v>
      </c>
      <c r="E58" s="13">
        <v>40662</v>
      </c>
      <c r="F58" s="13">
        <v>195</v>
      </c>
      <c r="G58" s="13">
        <v>47416</v>
      </c>
    </row>
    <row r="59" spans="1:7" ht="16" thickBot="1">
      <c r="A59" s="14">
        <v>58</v>
      </c>
      <c r="B59" s="15">
        <v>42644</v>
      </c>
      <c r="C59" s="16">
        <v>8735258</v>
      </c>
      <c r="D59" s="16">
        <v>6611</v>
      </c>
      <c r="E59" s="16">
        <v>40765</v>
      </c>
      <c r="F59" s="16">
        <v>195</v>
      </c>
      <c r="G59" s="16">
        <v>4757</v>
      </c>
    </row>
    <row r="60" spans="1:7" ht="16" thickBot="1">
      <c r="A60" s="11">
        <v>59</v>
      </c>
      <c r="B60" s="12">
        <v>42675</v>
      </c>
      <c r="C60" s="13">
        <v>8757222</v>
      </c>
      <c r="D60" s="13">
        <v>6663</v>
      </c>
      <c r="E60" s="13">
        <v>40867</v>
      </c>
      <c r="F60" s="13">
        <v>195</v>
      </c>
      <c r="G60" s="13">
        <v>47725</v>
      </c>
    </row>
    <row r="61" spans="1:7" ht="16" thickBot="1">
      <c r="A61" s="14">
        <v>60</v>
      </c>
      <c r="B61" s="15">
        <v>42705</v>
      </c>
      <c r="C61" s="16">
        <v>8779206</v>
      </c>
      <c r="D61" s="16">
        <v>6716</v>
      </c>
      <c r="E61" s="16">
        <v>4097</v>
      </c>
      <c r="F61" s="16">
        <v>195</v>
      </c>
      <c r="G61" s="16">
        <v>47881</v>
      </c>
    </row>
    <row r="62" spans="1:7" ht="16" thickBot="1">
      <c r="A62" s="11">
        <v>61</v>
      </c>
      <c r="B62" s="12">
        <v>42736</v>
      </c>
      <c r="C62" s="13">
        <v>8801209</v>
      </c>
      <c r="D62" s="13">
        <v>677</v>
      </c>
      <c r="E62" s="13">
        <v>41072</v>
      </c>
      <c r="F62" s="13">
        <v>195</v>
      </c>
      <c r="G62" s="13">
        <v>48037</v>
      </c>
    </row>
    <row r="63" spans="1:7" ht="16" thickBot="1">
      <c r="A63" s="14">
        <v>62</v>
      </c>
      <c r="B63" s="15">
        <v>42767</v>
      </c>
      <c r="C63" s="16">
        <v>8823230</v>
      </c>
      <c r="D63" s="16">
        <v>6824</v>
      </c>
      <c r="E63" s="16">
        <v>41175</v>
      </c>
      <c r="F63" s="16">
        <v>195</v>
      </c>
      <c r="G63" s="16">
        <v>48194</v>
      </c>
    </row>
    <row r="64" spans="1:7" ht="16" thickBot="1">
      <c r="A64" s="11">
        <v>63</v>
      </c>
      <c r="B64" s="12">
        <v>42795</v>
      </c>
      <c r="C64" s="13">
        <v>8845269</v>
      </c>
      <c r="D64" s="13">
        <v>6878</v>
      </c>
      <c r="E64" s="13">
        <v>41278</v>
      </c>
      <c r="F64" s="13">
        <v>195</v>
      </c>
      <c r="G64" s="13">
        <v>48351</v>
      </c>
    </row>
    <row r="65" spans="1:7" ht="16" thickBot="1">
      <c r="A65" s="14">
        <v>64</v>
      </c>
      <c r="B65" s="15">
        <v>42826</v>
      </c>
      <c r="C65" s="16">
        <v>8867325</v>
      </c>
      <c r="D65" s="16">
        <v>6933</v>
      </c>
      <c r="E65" s="16">
        <v>41381</v>
      </c>
      <c r="F65" s="16">
        <v>195</v>
      </c>
      <c r="G65" s="16">
        <v>48508</v>
      </c>
    </row>
    <row r="66" spans="1:7" ht="16" thickBot="1">
      <c r="A66" s="11">
        <v>65</v>
      </c>
      <c r="B66" s="12">
        <v>42856</v>
      </c>
      <c r="C66" s="13">
        <v>8889399</v>
      </c>
      <c r="D66" s="13">
        <v>6988</v>
      </c>
      <c r="E66" s="13">
        <v>41484</v>
      </c>
      <c r="F66" s="13">
        <v>195</v>
      </c>
      <c r="G66" s="13">
        <v>48667</v>
      </c>
    </row>
    <row r="67" spans="1:7" ht="16" thickBot="1">
      <c r="A67" s="14">
        <v>66</v>
      </c>
      <c r="B67" s="15">
        <v>42887</v>
      </c>
      <c r="C67" s="16">
        <v>8911490</v>
      </c>
      <c r="D67" s="16">
        <v>7043</v>
      </c>
      <c r="E67" s="16">
        <v>41587</v>
      </c>
      <c r="F67" s="16">
        <v>195</v>
      </c>
      <c r="G67" s="16">
        <v>48825</v>
      </c>
    </row>
    <row r="68" spans="1:7" ht="16" thickBot="1">
      <c r="A68" s="11">
        <v>67</v>
      </c>
      <c r="B68" s="12">
        <v>42917</v>
      </c>
      <c r="C68" s="13">
        <v>8933598</v>
      </c>
      <c r="D68" s="13">
        <v>7099</v>
      </c>
      <c r="E68" s="13">
        <v>4169</v>
      </c>
      <c r="F68" s="13">
        <v>195</v>
      </c>
      <c r="G68" s="13">
        <v>48985</v>
      </c>
    </row>
    <row r="69" spans="1:7" ht="16" thickBot="1">
      <c r="A69" s="14">
        <v>68</v>
      </c>
      <c r="B69" s="15">
        <v>42948</v>
      </c>
      <c r="C69" s="16">
        <v>8955721</v>
      </c>
      <c r="D69" s="16">
        <v>7156</v>
      </c>
      <c r="E69" s="16">
        <v>41793</v>
      </c>
      <c r="F69" s="16">
        <v>195</v>
      </c>
      <c r="G69" s="16">
        <v>49144</v>
      </c>
    </row>
    <row r="70" spans="1:7" ht="16" thickBot="1">
      <c r="A70" s="11">
        <v>69</v>
      </c>
      <c r="B70" s="12">
        <v>42979</v>
      </c>
      <c r="C70" s="13">
        <v>8977861</v>
      </c>
      <c r="D70" s="13">
        <v>7213</v>
      </c>
      <c r="E70" s="13">
        <v>41897</v>
      </c>
      <c r="F70" s="13">
        <v>195</v>
      </c>
      <c r="G70" s="13">
        <v>49304</v>
      </c>
    </row>
    <row r="71" spans="1:7" ht="16" thickBot="1">
      <c r="A71" s="14">
        <v>70</v>
      </c>
      <c r="B71" s="15">
        <v>43009</v>
      </c>
      <c r="C71" s="16">
        <v>9000016</v>
      </c>
      <c r="D71" s="16">
        <v>727</v>
      </c>
      <c r="E71" s="16">
        <v>42</v>
      </c>
      <c r="F71" s="16">
        <v>195</v>
      </c>
      <c r="G71" s="16">
        <v>49465</v>
      </c>
    </row>
    <row r="72" spans="1:7" ht="16" thickBot="1">
      <c r="A72" s="11">
        <v>71</v>
      </c>
      <c r="B72" s="12">
        <v>43040</v>
      </c>
      <c r="C72" s="13">
        <v>9022185</v>
      </c>
      <c r="D72" s="13">
        <v>7328</v>
      </c>
      <c r="E72" s="13">
        <v>42104</v>
      </c>
      <c r="F72" s="13">
        <v>195</v>
      </c>
      <c r="G72" s="13">
        <v>49627</v>
      </c>
    </row>
    <row r="73" spans="1:7" ht="16" thickBot="1">
      <c r="A73" s="14">
        <v>72</v>
      </c>
      <c r="B73" s="15">
        <v>43070</v>
      </c>
      <c r="C73" s="16">
        <v>9044370</v>
      </c>
      <c r="D73" s="16">
        <v>7386</v>
      </c>
      <c r="E73" s="16">
        <v>42207</v>
      </c>
      <c r="F73" s="16">
        <v>195</v>
      </c>
      <c r="G73" s="16">
        <v>49788</v>
      </c>
    </row>
    <row r="74" spans="1:7" ht="16" thickBot="1">
      <c r="A74" s="11">
        <v>73</v>
      </c>
      <c r="B74" s="12">
        <v>43101</v>
      </c>
      <c r="C74" s="13">
        <v>9066568</v>
      </c>
      <c r="D74" s="13">
        <v>7445</v>
      </c>
      <c r="E74" s="13">
        <v>42311</v>
      </c>
      <c r="F74" s="13">
        <v>195</v>
      </c>
      <c r="G74" s="13">
        <v>49951</v>
      </c>
    </row>
    <row r="75" spans="1:7" ht="16" thickBot="1">
      <c r="A75" s="14">
        <v>74</v>
      </c>
      <c r="B75" s="15">
        <v>43132</v>
      </c>
      <c r="C75" s="16">
        <v>9088780</v>
      </c>
      <c r="D75" s="16">
        <v>7504</v>
      </c>
      <c r="E75" s="16">
        <v>42414</v>
      </c>
      <c r="F75" s="16">
        <v>195</v>
      </c>
      <c r="G75" s="16">
        <v>50114</v>
      </c>
    </row>
    <row r="76" spans="1:7" ht="16" thickBot="1">
      <c r="A76" s="11">
        <v>75</v>
      </c>
      <c r="B76" s="12">
        <v>43160</v>
      </c>
      <c r="C76" s="13">
        <v>9111005</v>
      </c>
      <c r="D76" s="13">
        <v>7564</v>
      </c>
      <c r="E76" s="13">
        <v>42518</v>
      </c>
      <c r="F76" s="13">
        <v>195</v>
      </c>
      <c r="G76" s="13">
        <v>50277</v>
      </c>
    </row>
    <row r="77" spans="1:7" ht="16" thickBot="1">
      <c r="A77" s="14">
        <v>76</v>
      </c>
      <c r="B77" s="15">
        <v>43191</v>
      </c>
      <c r="C77" s="16">
        <v>9133244</v>
      </c>
      <c r="D77" s="16">
        <v>7624</v>
      </c>
      <c r="E77" s="16">
        <v>42622</v>
      </c>
      <c r="F77" s="16">
        <v>195</v>
      </c>
      <c r="G77" s="16">
        <v>50441</v>
      </c>
    </row>
    <row r="78" spans="1:7" ht="16" thickBot="1">
      <c r="A78" s="11">
        <v>77</v>
      </c>
      <c r="B78" s="12">
        <v>43221</v>
      </c>
      <c r="C78" s="13">
        <v>9155494</v>
      </c>
      <c r="D78" s="13">
        <v>7685</v>
      </c>
      <c r="E78" s="13">
        <v>42726</v>
      </c>
      <c r="F78" s="13">
        <v>195</v>
      </c>
      <c r="G78" s="13">
        <v>50605</v>
      </c>
    </row>
    <row r="79" spans="1:7" ht="16" thickBot="1">
      <c r="A79" s="14">
        <v>78</v>
      </c>
      <c r="B79" s="15">
        <v>43252</v>
      </c>
      <c r="C79" s="16">
        <v>9177757</v>
      </c>
      <c r="D79" s="16">
        <v>7746</v>
      </c>
      <c r="E79" s="16">
        <v>4283</v>
      </c>
      <c r="F79" s="16">
        <v>195</v>
      </c>
      <c r="G79" s="16">
        <v>50771</v>
      </c>
    </row>
    <row r="80" spans="1:7" ht="16" thickBot="1">
      <c r="A80" s="11">
        <v>79</v>
      </c>
      <c r="B80" s="12">
        <v>43282</v>
      </c>
      <c r="C80" s="13">
        <v>9200031</v>
      </c>
      <c r="D80" s="13">
        <v>7808</v>
      </c>
      <c r="E80" s="13">
        <v>42933</v>
      </c>
      <c r="F80" s="13">
        <v>195</v>
      </c>
      <c r="G80" s="13">
        <v>50936</v>
      </c>
    </row>
    <row r="81" spans="1:7" ht="16" thickBot="1">
      <c r="A81" s="14">
        <v>80</v>
      </c>
      <c r="B81" s="15">
        <v>43313</v>
      </c>
      <c r="C81" s="16">
        <v>9222317</v>
      </c>
      <c r="D81" s="16">
        <v>787</v>
      </c>
      <c r="E81" s="16">
        <v>43037</v>
      </c>
      <c r="F81" s="16">
        <v>195</v>
      </c>
      <c r="G81" s="16">
        <v>51102</v>
      </c>
    </row>
    <row r="82" spans="1:7" ht="16" thickBot="1">
      <c r="A82" s="11">
        <v>81</v>
      </c>
      <c r="B82" s="12">
        <v>43344</v>
      </c>
      <c r="C82" s="13">
        <v>9244613</v>
      </c>
      <c r="D82" s="13">
        <v>7932</v>
      </c>
      <c r="E82" s="13">
        <v>43142</v>
      </c>
      <c r="F82" s="13">
        <v>195</v>
      </c>
      <c r="G82" s="13">
        <v>51269</v>
      </c>
    </row>
    <row r="83" spans="1:7" ht="16" thickBot="1">
      <c r="A83" s="14">
        <v>82</v>
      </c>
      <c r="B83" s="15">
        <v>43374</v>
      </c>
      <c r="C83" s="16">
        <v>9266919</v>
      </c>
      <c r="D83" s="16">
        <v>7995</v>
      </c>
      <c r="E83" s="16">
        <v>43246</v>
      </c>
      <c r="F83" s="16">
        <v>195</v>
      </c>
      <c r="G83" s="16">
        <v>51436</v>
      </c>
    </row>
    <row r="84" spans="1:7" ht="16" thickBot="1">
      <c r="A84" s="11">
        <v>83</v>
      </c>
      <c r="B84" s="12">
        <v>43405</v>
      </c>
      <c r="C84" s="13">
        <v>9289235</v>
      </c>
      <c r="D84" s="13">
        <v>8059</v>
      </c>
      <c r="E84" s="13">
        <v>4335</v>
      </c>
      <c r="F84" s="13">
        <v>195</v>
      </c>
      <c r="G84" s="13">
        <v>51604</v>
      </c>
    </row>
    <row r="85" spans="1:7" ht="16" thickBot="1">
      <c r="A85" s="14">
        <v>84</v>
      </c>
      <c r="B85" s="15">
        <v>43435</v>
      </c>
      <c r="C85" s="16">
        <v>9311560</v>
      </c>
      <c r="D85" s="16">
        <v>8123</v>
      </c>
      <c r="E85" s="16">
        <v>43454</v>
      </c>
      <c r="F85" s="16">
        <v>195</v>
      </c>
      <c r="G85" s="16">
        <v>51772</v>
      </c>
    </row>
    <row r="86" spans="1:7" ht="16" thickBot="1">
      <c r="A86" s="11">
        <v>85</v>
      </c>
      <c r="B86" s="12">
        <v>43466</v>
      </c>
      <c r="C86" s="13">
        <v>9333894</v>
      </c>
      <c r="D86" s="13">
        <v>8188</v>
      </c>
      <c r="E86" s="13">
        <v>43558</v>
      </c>
      <c r="F86" s="13">
        <v>195</v>
      </c>
      <c r="G86" s="13">
        <v>51941</v>
      </c>
    </row>
    <row r="87" spans="1:7" ht="16" thickBot="1">
      <c r="A87" s="14">
        <v>86</v>
      </c>
      <c r="B87" s="15">
        <v>43497</v>
      </c>
      <c r="C87" s="16">
        <v>9356236</v>
      </c>
      <c r="D87" s="16">
        <v>8253</v>
      </c>
      <c r="E87" s="16">
        <v>43662</v>
      </c>
      <c r="F87" s="16">
        <v>195</v>
      </c>
      <c r="G87" s="16">
        <v>5211</v>
      </c>
    </row>
    <row r="88" spans="1:7" ht="16" thickBot="1">
      <c r="A88" s="11">
        <v>87</v>
      </c>
      <c r="B88" s="12">
        <v>43525</v>
      </c>
      <c r="C88" s="13">
        <v>9378586</v>
      </c>
      <c r="D88" s="13">
        <v>8319</v>
      </c>
      <c r="E88" s="13">
        <v>43767</v>
      </c>
      <c r="F88" s="13">
        <v>195</v>
      </c>
      <c r="G88" s="13">
        <v>5228</v>
      </c>
    </row>
    <row r="89" spans="1:7" ht="16" thickBot="1">
      <c r="A89" s="14">
        <v>88</v>
      </c>
      <c r="B89" s="15">
        <v>43556</v>
      </c>
      <c r="C89" s="16">
        <v>9400943</v>
      </c>
      <c r="D89" s="16">
        <v>8385</v>
      </c>
      <c r="E89" s="16">
        <v>43871</v>
      </c>
      <c r="F89" s="16">
        <v>195</v>
      </c>
      <c r="G89" s="16">
        <v>52451</v>
      </c>
    </row>
    <row r="90" spans="1:7" ht="16" thickBot="1">
      <c r="A90" s="11">
        <v>89</v>
      </c>
      <c r="B90" s="12">
        <v>43586</v>
      </c>
      <c r="C90" s="13">
        <v>9423307</v>
      </c>
      <c r="D90" s="13">
        <v>8451</v>
      </c>
      <c r="E90" s="13">
        <v>43975</v>
      </c>
      <c r="F90" s="13">
        <v>195</v>
      </c>
      <c r="G90" s="13">
        <v>52622</v>
      </c>
    </row>
    <row r="91" spans="1:7" ht="16" thickBot="1">
      <c r="A91" s="14">
        <v>90</v>
      </c>
      <c r="B91" s="15">
        <v>43617</v>
      </c>
      <c r="C91" s="16">
        <v>9445677</v>
      </c>
      <c r="D91" s="16">
        <v>8519</v>
      </c>
      <c r="E91" s="16">
        <v>4408</v>
      </c>
      <c r="F91" s="16">
        <v>195</v>
      </c>
      <c r="G91" s="16">
        <v>52794</v>
      </c>
    </row>
    <row r="92" spans="1:7" ht="16" thickBot="1">
      <c r="A92" s="11">
        <v>91</v>
      </c>
      <c r="B92" s="12">
        <v>43647</v>
      </c>
      <c r="C92" s="13">
        <v>9468053</v>
      </c>
      <c r="D92" s="13">
        <v>8586</v>
      </c>
      <c r="E92" s="13">
        <v>44184</v>
      </c>
      <c r="F92" s="13">
        <v>195</v>
      </c>
      <c r="G92" s="13">
        <v>52966</v>
      </c>
    </row>
    <row r="93" spans="1:7" ht="16" thickBot="1">
      <c r="A93" s="14">
        <v>92</v>
      </c>
      <c r="B93" s="15">
        <v>43678</v>
      </c>
      <c r="C93" s="16">
        <v>9490435</v>
      </c>
      <c r="D93" s="16">
        <v>8655</v>
      </c>
      <c r="E93" s="16">
        <v>44289</v>
      </c>
      <c r="F93" s="16">
        <v>195</v>
      </c>
      <c r="G93" s="16">
        <v>53138</v>
      </c>
    </row>
    <row r="94" spans="1:7" ht="16" thickBot="1">
      <c r="A94" s="11">
        <v>93</v>
      </c>
      <c r="B94" s="12">
        <v>43709</v>
      </c>
      <c r="C94" s="13">
        <v>9512821</v>
      </c>
      <c r="D94" s="13">
        <v>8724</v>
      </c>
      <c r="E94" s="13">
        <v>44393</v>
      </c>
      <c r="F94" s="13">
        <v>195</v>
      </c>
      <c r="G94" s="13">
        <v>53312</v>
      </c>
    </row>
    <row r="95" spans="1:7" ht="16" thickBot="1">
      <c r="A95" s="14">
        <v>94</v>
      </c>
      <c r="B95" s="15">
        <v>43739</v>
      </c>
      <c r="C95" s="16">
        <v>9535211</v>
      </c>
      <c r="D95" s="16">
        <v>8793</v>
      </c>
      <c r="E95" s="16">
        <v>44498</v>
      </c>
      <c r="F95" s="16">
        <v>195</v>
      </c>
      <c r="G95" s="16">
        <v>53486</v>
      </c>
    </row>
    <row r="96" spans="1:7" ht="16" thickBot="1">
      <c r="A96" s="11">
        <v>95</v>
      </c>
      <c r="B96" s="12">
        <v>43770</v>
      </c>
      <c r="C96" s="13">
        <v>9557605</v>
      </c>
      <c r="D96" s="13">
        <v>8863</v>
      </c>
      <c r="E96" s="13">
        <v>44602</v>
      </c>
      <c r="F96" s="13">
        <v>195</v>
      </c>
      <c r="G96" s="13">
        <v>5366</v>
      </c>
    </row>
    <row r="97" spans="1:7" ht="16" thickBot="1">
      <c r="A97" s="14">
        <v>96</v>
      </c>
      <c r="B97" s="15">
        <v>43800</v>
      </c>
      <c r="C97" s="16">
        <v>9580002</v>
      </c>
      <c r="D97" s="16">
        <v>8934</v>
      </c>
      <c r="E97" s="16">
        <v>44707</v>
      </c>
      <c r="F97" s="16">
        <v>195</v>
      </c>
      <c r="G97" s="16">
        <v>53835</v>
      </c>
    </row>
    <row r="98" spans="1:7" ht="16" thickBot="1">
      <c r="A98" s="11">
        <v>97</v>
      </c>
      <c r="B98" s="12">
        <v>43831</v>
      </c>
      <c r="C98" s="13">
        <v>9602402</v>
      </c>
      <c r="D98" s="13">
        <v>9005</v>
      </c>
      <c r="E98" s="13">
        <v>44811</v>
      </c>
      <c r="F98" s="13">
        <v>195</v>
      </c>
      <c r="G98" s="13">
        <v>54011</v>
      </c>
    </row>
    <row r="99" spans="1:7" ht="16" thickBot="1">
      <c r="A99" s="14">
        <v>98</v>
      </c>
      <c r="B99" s="15">
        <v>43862</v>
      </c>
      <c r="C99" s="16">
        <v>9624803</v>
      </c>
      <c r="D99" s="16">
        <v>9076</v>
      </c>
      <c r="E99" s="16">
        <v>44916</v>
      </c>
      <c r="F99" s="16">
        <v>195</v>
      </c>
      <c r="G99" s="16">
        <v>54187</v>
      </c>
    </row>
    <row r="100" spans="1:7" ht="16" thickBot="1">
      <c r="A100" s="11">
        <v>99</v>
      </c>
      <c r="B100" s="12">
        <v>43891</v>
      </c>
      <c r="C100" s="13">
        <v>9647207</v>
      </c>
      <c r="D100" s="13">
        <v>9148</v>
      </c>
      <c r="E100" s="13">
        <v>4502</v>
      </c>
      <c r="F100" s="13">
        <v>195</v>
      </c>
      <c r="G100" s="13">
        <v>54364</v>
      </c>
    </row>
    <row r="101" spans="1:7" ht="16" thickBot="1">
      <c r="A101" s="14">
        <v>100</v>
      </c>
      <c r="B101" s="15">
        <v>43922</v>
      </c>
      <c r="C101" s="16">
        <v>9669611</v>
      </c>
      <c r="D101" s="16">
        <v>9221</v>
      </c>
      <c r="E101" s="16">
        <v>45125</v>
      </c>
      <c r="F101" s="16">
        <v>195</v>
      </c>
      <c r="G101" s="16">
        <v>54541</v>
      </c>
    </row>
    <row r="102" spans="1:7" ht="16" thickBot="1">
      <c r="A102" s="11">
        <v>101</v>
      </c>
      <c r="B102" s="12">
        <v>43952</v>
      </c>
      <c r="C102" s="13">
        <v>9692015</v>
      </c>
      <c r="D102" s="13">
        <v>9295</v>
      </c>
      <c r="E102" s="13">
        <v>45229</v>
      </c>
      <c r="F102" s="13">
        <v>195</v>
      </c>
      <c r="G102" s="13">
        <v>54719</v>
      </c>
    </row>
    <row r="103" spans="1:7" ht="16" thickBot="1">
      <c r="A103" s="14">
        <v>102</v>
      </c>
      <c r="B103" s="15">
        <v>43983</v>
      </c>
      <c r="C103" s="16">
        <v>9714419</v>
      </c>
      <c r="D103" s="16">
        <v>9369</v>
      </c>
      <c r="E103" s="16">
        <v>45334</v>
      </c>
      <c r="F103" s="16">
        <v>195</v>
      </c>
      <c r="G103" s="16">
        <v>54897</v>
      </c>
    </row>
    <row r="104" spans="1:7" ht="16" thickBot="1">
      <c r="A104" s="11">
        <v>103</v>
      </c>
      <c r="B104" s="12">
        <v>44013</v>
      </c>
      <c r="C104" s="13">
        <v>9736822</v>
      </c>
      <c r="D104" s="13">
        <v>9443</v>
      </c>
      <c r="E104" s="13">
        <v>45439</v>
      </c>
      <c r="F104" s="13">
        <v>195</v>
      </c>
      <c r="G104" s="13">
        <v>55077</v>
      </c>
    </row>
    <row r="105" spans="1:7" ht="16" thickBot="1">
      <c r="A105" s="14">
        <v>104</v>
      </c>
      <c r="B105" s="15">
        <v>44044</v>
      </c>
      <c r="C105" s="16">
        <v>9759224</v>
      </c>
      <c r="D105" s="16">
        <v>9518</v>
      </c>
      <c r="E105" s="16">
        <v>45543</v>
      </c>
      <c r="F105" s="16">
        <v>195</v>
      </c>
      <c r="G105" s="16">
        <v>55256</v>
      </c>
    </row>
    <row r="106" spans="1:7" ht="16" thickBot="1">
      <c r="A106" s="11">
        <v>105</v>
      </c>
      <c r="B106" s="12">
        <v>44075</v>
      </c>
      <c r="C106" s="13">
        <v>9781624</v>
      </c>
      <c r="D106" s="13">
        <v>9594</v>
      </c>
      <c r="E106" s="13">
        <v>45648</v>
      </c>
      <c r="F106" s="13">
        <v>195</v>
      </c>
      <c r="G106" s="13">
        <v>55436</v>
      </c>
    </row>
    <row r="107" spans="1:7" ht="16" thickBot="1">
      <c r="A107" s="14">
        <v>106</v>
      </c>
      <c r="B107" s="15">
        <v>44105</v>
      </c>
      <c r="C107" s="16">
        <v>9804021</v>
      </c>
      <c r="D107" s="16">
        <v>967</v>
      </c>
      <c r="E107" s="16">
        <v>45752</v>
      </c>
      <c r="F107" s="16">
        <v>195</v>
      </c>
      <c r="G107" s="16">
        <v>55617</v>
      </c>
    </row>
    <row r="108" spans="1:7" ht="16" thickBot="1">
      <c r="A108" s="11">
        <v>107</v>
      </c>
      <c r="B108" s="12">
        <v>44136</v>
      </c>
      <c r="C108" s="13">
        <v>9826415</v>
      </c>
      <c r="D108" s="13">
        <v>9747</v>
      </c>
      <c r="E108" s="13">
        <v>45857</v>
      </c>
      <c r="F108" s="13">
        <v>195</v>
      </c>
      <c r="G108" s="13">
        <v>55799</v>
      </c>
    </row>
    <row r="109" spans="1:7" ht="16" thickBot="1">
      <c r="A109" s="14">
        <v>108</v>
      </c>
      <c r="B109" s="15">
        <v>44166</v>
      </c>
      <c r="C109" s="16">
        <v>9848805</v>
      </c>
      <c r="D109" s="16">
        <v>9825</v>
      </c>
      <c r="E109" s="16">
        <v>45961</v>
      </c>
      <c r="F109" s="16">
        <v>195</v>
      </c>
      <c r="G109" s="16">
        <v>55981</v>
      </c>
    </row>
    <row r="110" spans="1:7" ht="16" thickBot="1">
      <c r="A110" s="11">
        <v>109</v>
      </c>
      <c r="B110" s="12">
        <v>44197</v>
      </c>
      <c r="C110" s="13">
        <v>9871191</v>
      </c>
      <c r="D110" s="13">
        <v>9903</v>
      </c>
      <c r="E110" s="13">
        <v>46066</v>
      </c>
      <c r="F110" s="13">
        <v>195</v>
      </c>
      <c r="G110" s="13">
        <v>56163</v>
      </c>
    </row>
    <row r="111" spans="1:7" ht="16" thickBot="1">
      <c r="A111" s="14">
        <v>110</v>
      </c>
      <c r="B111" s="15">
        <v>44228</v>
      </c>
      <c r="C111" s="16">
        <v>9893571</v>
      </c>
      <c r="D111" s="16">
        <v>9982</v>
      </c>
      <c r="E111" s="16">
        <v>4617</v>
      </c>
      <c r="F111" s="16">
        <v>195</v>
      </c>
      <c r="G111" s="16">
        <v>56347</v>
      </c>
    </row>
    <row r="112" spans="1:7" ht="16" thickBot="1">
      <c r="A112" s="11">
        <v>111</v>
      </c>
      <c r="B112" s="12">
        <v>44256</v>
      </c>
      <c r="C112" s="13">
        <v>9915946</v>
      </c>
      <c r="D112" s="13">
        <v>10061</v>
      </c>
      <c r="E112" s="13">
        <v>46274</v>
      </c>
      <c r="F112" s="13">
        <v>195</v>
      </c>
      <c r="G112" s="13">
        <v>5653</v>
      </c>
    </row>
    <row r="113" spans="1:7" ht="16" thickBot="1">
      <c r="A113" s="14">
        <v>112</v>
      </c>
      <c r="B113" s="15">
        <v>44287</v>
      </c>
      <c r="C113" s="16">
        <v>9938314</v>
      </c>
      <c r="D113" s="16">
        <v>10141</v>
      </c>
      <c r="E113" s="16">
        <v>46379</v>
      </c>
      <c r="F113" s="16">
        <v>195</v>
      </c>
      <c r="G113" s="16">
        <v>56715</v>
      </c>
    </row>
    <row r="114" spans="1:7" ht="16" thickBot="1">
      <c r="A114" s="11">
        <v>113</v>
      </c>
      <c r="B114" s="12">
        <v>44317</v>
      </c>
      <c r="C114" s="13">
        <v>9960675</v>
      </c>
      <c r="D114" s="13">
        <v>10222</v>
      </c>
      <c r="E114" s="13">
        <v>46483</v>
      </c>
      <c r="F114" s="13">
        <v>195</v>
      </c>
      <c r="G114" s="13">
        <v>569</v>
      </c>
    </row>
    <row r="115" spans="1:7" ht="16" thickBot="1">
      <c r="A115" s="14">
        <v>114</v>
      </c>
      <c r="B115" s="15">
        <v>44348</v>
      </c>
      <c r="C115" s="16">
        <v>9983028</v>
      </c>
      <c r="D115" s="16">
        <v>10303</v>
      </c>
      <c r="E115" s="16">
        <v>46587</v>
      </c>
      <c r="F115" s="16">
        <v>195</v>
      </c>
      <c r="G115" s="16">
        <v>57086</v>
      </c>
    </row>
    <row r="116" spans="1:7" ht="16" thickBot="1">
      <c r="A116" s="11">
        <v>115</v>
      </c>
      <c r="B116" s="12">
        <v>44378</v>
      </c>
      <c r="C116" s="13">
        <v>10005373</v>
      </c>
      <c r="D116" s="13">
        <v>10385</v>
      </c>
      <c r="E116" s="13">
        <v>46692</v>
      </c>
      <c r="F116" s="13">
        <v>195</v>
      </c>
      <c r="G116" s="13">
        <v>57272</v>
      </c>
    </row>
    <row r="117" spans="1:7" ht="16" thickBot="1">
      <c r="A117" s="14">
        <v>116</v>
      </c>
      <c r="B117" s="15">
        <v>44409</v>
      </c>
      <c r="C117" s="16">
        <v>10027709</v>
      </c>
      <c r="D117" s="16">
        <v>10468</v>
      </c>
      <c r="E117" s="16">
        <v>46796</v>
      </c>
      <c r="F117" s="16">
        <v>195</v>
      </c>
      <c r="G117" s="16">
        <v>57459</v>
      </c>
    </row>
    <row r="118" spans="1:7" ht="16" thickBot="1">
      <c r="A118" s="11">
        <v>117</v>
      </c>
      <c r="B118" s="12">
        <v>44440</v>
      </c>
      <c r="C118" s="13">
        <v>10050035</v>
      </c>
      <c r="D118" s="13">
        <v>10551</v>
      </c>
      <c r="E118" s="13">
        <v>469</v>
      </c>
      <c r="F118" s="13">
        <v>195</v>
      </c>
      <c r="G118" s="13">
        <v>57646</v>
      </c>
    </row>
    <row r="119" spans="1:7" ht="16" thickBot="1">
      <c r="A119" s="14">
        <v>118</v>
      </c>
      <c r="B119" s="15">
        <v>44470</v>
      </c>
      <c r="C119" s="16">
        <v>10072351</v>
      </c>
      <c r="D119" s="16">
        <v>10635</v>
      </c>
      <c r="E119" s="16">
        <v>47004</v>
      </c>
      <c r="F119" s="16">
        <v>195</v>
      </c>
      <c r="G119" s="16">
        <v>57834</v>
      </c>
    </row>
    <row r="120" spans="1:7" ht="16" thickBot="1">
      <c r="A120" s="11">
        <v>119</v>
      </c>
      <c r="B120" s="12">
        <v>44501</v>
      </c>
      <c r="C120" s="13">
        <v>10094656</v>
      </c>
      <c r="D120" s="13">
        <v>1072</v>
      </c>
      <c r="E120" s="13">
        <v>47108</v>
      </c>
      <c r="F120" s="13">
        <v>195</v>
      </c>
      <c r="G120" s="13">
        <v>58023</v>
      </c>
    </row>
    <row r="121" spans="1:7" ht="16" thickBot="1">
      <c r="A121" s="14">
        <v>120</v>
      </c>
      <c r="B121" s="15">
        <v>44531</v>
      </c>
      <c r="C121" s="16">
        <v>10116948</v>
      </c>
      <c r="D121" s="16">
        <v>10805</v>
      </c>
      <c r="E121" s="16">
        <v>47212</v>
      </c>
      <c r="F121" s="16">
        <v>195</v>
      </c>
      <c r="G121" s="16">
        <v>58212</v>
      </c>
    </row>
    <row r="122" spans="1:7" ht="16" thickBot="1">
      <c r="A122" s="11">
        <v>121</v>
      </c>
      <c r="B122" s="12">
        <v>44562</v>
      </c>
      <c r="C122" s="13">
        <v>10139228</v>
      </c>
      <c r="D122" s="13">
        <v>10891</v>
      </c>
      <c r="E122" s="13">
        <v>47316</v>
      </c>
      <c r="F122" s="13">
        <v>195</v>
      </c>
      <c r="G122" s="13">
        <v>58402</v>
      </c>
    </row>
    <row r="123" spans="1:7" ht="16" thickBot="1">
      <c r="A123" s="14">
        <v>122</v>
      </c>
      <c r="B123" s="15">
        <v>44593</v>
      </c>
      <c r="C123" s="16">
        <v>10161495</v>
      </c>
      <c r="D123" s="16">
        <v>10977</v>
      </c>
      <c r="E123" s="16">
        <v>4742</v>
      </c>
      <c r="F123" s="16">
        <v>195</v>
      </c>
      <c r="G123" s="16">
        <v>58593</v>
      </c>
    </row>
    <row r="124" spans="1:7" ht="16" thickBot="1">
      <c r="A124" s="11">
        <v>123</v>
      </c>
      <c r="B124" s="12">
        <v>44621</v>
      </c>
      <c r="C124" s="13">
        <v>10183748</v>
      </c>
      <c r="D124" s="13">
        <v>11065</v>
      </c>
      <c r="E124" s="13">
        <v>47524</v>
      </c>
      <c r="F124" s="13">
        <v>195</v>
      </c>
      <c r="G124" s="13">
        <v>58784</v>
      </c>
    </row>
    <row r="125" spans="1:7" ht="16" thickBot="1">
      <c r="A125" s="14">
        <v>124</v>
      </c>
      <c r="B125" s="15">
        <v>44652</v>
      </c>
      <c r="C125" s="16">
        <v>10205986</v>
      </c>
      <c r="D125" s="16">
        <v>11153</v>
      </c>
      <c r="E125" s="16">
        <v>47628</v>
      </c>
      <c r="F125" s="16">
        <v>195</v>
      </c>
      <c r="G125" s="16">
        <v>58976</v>
      </c>
    </row>
    <row r="126" spans="1:7" ht="16" thickBot="1">
      <c r="A126" s="11">
        <v>125</v>
      </c>
      <c r="B126" s="12">
        <v>44682</v>
      </c>
      <c r="C126" s="13">
        <v>10228208</v>
      </c>
      <c r="D126" s="13">
        <v>11242</v>
      </c>
      <c r="E126" s="13">
        <v>47732</v>
      </c>
      <c r="F126" s="13">
        <v>195</v>
      </c>
      <c r="G126" s="13">
        <v>59168</v>
      </c>
    </row>
    <row r="127" spans="1:7" ht="16" thickBot="1">
      <c r="A127" s="14">
        <v>126</v>
      </c>
      <c r="B127" s="15">
        <v>44713</v>
      </c>
      <c r="C127" s="16">
        <v>10250414</v>
      </c>
      <c r="D127" s="16">
        <v>11331</v>
      </c>
      <c r="E127" s="16">
        <v>47835</v>
      </c>
      <c r="F127" s="16">
        <v>195</v>
      </c>
      <c r="G127" s="16">
        <v>59361</v>
      </c>
    </row>
    <row r="128" spans="1:7" ht="16" thickBot="1">
      <c r="A128" s="11">
        <v>127</v>
      </c>
      <c r="B128" s="12">
        <v>44743</v>
      </c>
      <c r="C128" s="13">
        <v>10272604</v>
      </c>
      <c r="D128" s="13">
        <v>11421</v>
      </c>
      <c r="E128" s="13">
        <v>47939</v>
      </c>
      <c r="F128" s="13">
        <v>195</v>
      </c>
      <c r="G128" s="13">
        <v>59555</v>
      </c>
    </row>
    <row r="129" spans="1:7" ht="16" thickBot="1">
      <c r="A129" s="14">
        <v>128</v>
      </c>
      <c r="B129" s="15">
        <v>44774</v>
      </c>
      <c r="C129" s="16">
        <v>10294775</v>
      </c>
      <c r="D129" s="16">
        <v>11512</v>
      </c>
      <c r="E129" s="16">
        <v>48042</v>
      </c>
      <c r="F129" s="16">
        <v>195</v>
      </c>
      <c r="G129" s="16">
        <v>59749</v>
      </c>
    </row>
    <row r="130" spans="1:7" ht="16" thickBot="1">
      <c r="A130" s="11">
        <v>129</v>
      </c>
      <c r="B130" s="12">
        <v>44805</v>
      </c>
      <c r="C130" s="13">
        <v>10316928</v>
      </c>
      <c r="D130" s="13">
        <v>11604</v>
      </c>
      <c r="E130" s="13">
        <v>48146</v>
      </c>
      <c r="F130" s="13">
        <v>195</v>
      </c>
      <c r="G130" s="13">
        <v>59944</v>
      </c>
    </row>
    <row r="131" spans="1:7" ht="16" thickBot="1">
      <c r="A131" s="14">
        <v>130</v>
      </c>
      <c r="B131" s="15">
        <v>44835</v>
      </c>
      <c r="C131" s="16">
        <v>10339061</v>
      </c>
      <c r="D131" s="16">
        <v>11696</v>
      </c>
      <c r="E131" s="16">
        <v>48249</v>
      </c>
      <c r="F131" s="16">
        <v>195</v>
      </c>
      <c r="G131" s="16">
        <v>6014</v>
      </c>
    </row>
    <row r="132" spans="1:7" ht="16" thickBot="1">
      <c r="A132" s="11">
        <v>131</v>
      </c>
      <c r="B132" s="12">
        <v>44866</v>
      </c>
      <c r="C132" s="13">
        <v>10361174</v>
      </c>
      <c r="D132" s="13">
        <v>11789</v>
      </c>
      <c r="E132" s="13">
        <v>48352</v>
      </c>
      <c r="F132" s="13">
        <v>195</v>
      </c>
      <c r="G132" s="13">
        <v>60336</v>
      </c>
    </row>
    <row r="133" spans="1:7" ht="16" thickBot="1">
      <c r="A133" s="14">
        <v>132</v>
      </c>
      <c r="B133" s="15">
        <v>44896</v>
      </c>
      <c r="C133" s="16">
        <v>10383267</v>
      </c>
      <c r="D133" s="16">
        <v>11883</v>
      </c>
      <c r="E133" s="16">
        <v>48455</v>
      </c>
      <c r="F133" s="16">
        <v>195</v>
      </c>
      <c r="G133" s="16">
        <v>60533</v>
      </c>
    </row>
    <row r="134" spans="1:7" ht="16" thickBot="1">
      <c r="A134" s="11">
        <v>133</v>
      </c>
      <c r="B134" s="12">
        <v>44927</v>
      </c>
      <c r="C134" s="13">
        <v>10405337</v>
      </c>
      <c r="D134" s="13">
        <v>11977</v>
      </c>
      <c r="E134" s="13">
        <v>48558</v>
      </c>
      <c r="F134" s="13">
        <v>195</v>
      </c>
      <c r="G134" s="13">
        <v>6073</v>
      </c>
    </row>
    <row r="135" spans="1:7" ht="16" thickBot="1">
      <c r="A135" s="14">
        <v>134</v>
      </c>
      <c r="B135" s="15">
        <v>44958</v>
      </c>
      <c r="C135" s="16">
        <v>10427385</v>
      </c>
      <c r="D135" s="16">
        <v>12073</v>
      </c>
      <c r="E135" s="16">
        <v>48661</v>
      </c>
      <c r="F135" s="16">
        <v>195</v>
      </c>
      <c r="G135" s="16">
        <v>60929</v>
      </c>
    </row>
    <row r="136" spans="1:7" ht="16" thickBot="1">
      <c r="A136" s="11">
        <v>135</v>
      </c>
      <c r="B136" s="12">
        <v>44986</v>
      </c>
      <c r="C136" s="13">
        <v>10449410</v>
      </c>
      <c r="D136" s="13">
        <v>12169</v>
      </c>
      <c r="E136" s="13">
        <v>48764</v>
      </c>
      <c r="F136" s="13">
        <v>195</v>
      </c>
      <c r="G136" s="13">
        <v>61127</v>
      </c>
    </row>
    <row r="137" spans="1:7" ht="16" thickBot="1">
      <c r="A137" s="14">
        <v>136</v>
      </c>
      <c r="B137" s="15">
        <v>45017</v>
      </c>
      <c r="C137" s="16">
        <v>10471410</v>
      </c>
      <c r="D137" s="16">
        <v>12265</v>
      </c>
      <c r="E137" s="16">
        <v>48867</v>
      </c>
      <c r="F137" s="16">
        <v>195</v>
      </c>
      <c r="G137" s="16">
        <v>61327</v>
      </c>
    </row>
    <row r="138" spans="1:7" ht="16" thickBot="1">
      <c r="A138" s="11">
        <v>137</v>
      </c>
      <c r="B138" s="12">
        <v>45047</v>
      </c>
      <c r="C138" s="13">
        <v>10493385</v>
      </c>
      <c r="D138" s="13">
        <v>12363</v>
      </c>
      <c r="E138" s="13">
        <v>48969</v>
      </c>
      <c r="F138" s="13">
        <v>195</v>
      </c>
      <c r="G138" s="13">
        <v>61527</v>
      </c>
    </row>
    <row r="139" spans="1:7" ht="16" thickBot="1">
      <c r="A139" s="14">
        <v>138</v>
      </c>
      <c r="B139" s="15">
        <v>45078</v>
      </c>
      <c r="C139" s="16">
        <v>10515334</v>
      </c>
      <c r="D139" s="16">
        <v>12461</v>
      </c>
      <c r="E139" s="16">
        <v>49072</v>
      </c>
      <c r="F139" s="16">
        <v>195</v>
      </c>
      <c r="G139" s="16">
        <v>61728</v>
      </c>
    </row>
    <row r="140" spans="1:7" ht="16" thickBot="1">
      <c r="A140" s="11">
        <v>139</v>
      </c>
      <c r="B140" s="12">
        <v>45108</v>
      </c>
      <c r="C140" s="13">
        <v>10537257</v>
      </c>
      <c r="D140" s="13">
        <v>1256</v>
      </c>
      <c r="E140" s="13">
        <v>49174</v>
      </c>
      <c r="F140" s="13">
        <v>195</v>
      </c>
      <c r="G140" s="13">
        <v>61929</v>
      </c>
    </row>
    <row r="141" spans="1:7" ht="16" thickBot="1">
      <c r="A141" s="14">
        <v>140</v>
      </c>
      <c r="B141" s="15">
        <v>45139</v>
      </c>
      <c r="C141" s="16">
        <v>10559151</v>
      </c>
      <c r="D141" s="16">
        <v>1266</v>
      </c>
      <c r="E141" s="16">
        <v>49276</v>
      </c>
      <c r="F141" s="16">
        <v>195</v>
      </c>
      <c r="G141" s="16">
        <v>62131</v>
      </c>
    </row>
    <row r="142" spans="1:7" ht="16" thickBot="1">
      <c r="A142" s="11">
        <v>141</v>
      </c>
      <c r="B142" s="12">
        <v>45170</v>
      </c>
      <c r="C142" s="13">
        <v>10581017</v>
      </c>
      <c r="D142" s="13">
        <v>12761</v>
      </c>
      <c r="E142" s="13">
        <v>49378</v>
      </c>
      <c r="F142" s="13">
        <v>195</v>
      </c>
      <c r="G142" s="13">
        <v>62334</v>
      </c>
    </row>
    <row r="143" spans="1:7" ht="16" thickBot="1">
      <c r="A143" s="14">
        <v>142</v>
      </c>
      <c r="B143" s="15">
        <v>45200</v>
      </c>
      <c r="C143" s="16">
        <v>10602854</v>
      </c>
      <c r="D143" s="16">
        <v>12863</v>
      </c>
      <c r="E143" s="16">
        <v>4948</v>
      </c>
      <c r="F143" s="16">
        <v>195</v>
      </c>
      <c r="G143" s="16">
        <v>62538</v>
      </c>
    </row>
    <row r="144" spans="1:7" ht="16" thickBot="1">
      <c r="A144" s="11">
        <v>143</v>
      </c>
      <c r="B144" s="12">
        <v>45231</v>
      </c>
      <c r="C144" s="13">
        <v>10624660</v>
      </c>
      <c r="D144" s="13">
        <v>12965</v>
      </c>
      <c r="E144" s="13">
        <v>49582</v>
      </c>
      <c r="F144" s="13">
        <v>195</v>
      </c>
      <c r="G144" s="13">
        <v>62742</v>
      </c>
    </row>
    <row r="145" spans="1:7" ht="16" thickBot="1">
      <c r="A145" s="14">
        <v>144</v>
      </c>
      <c r="B145" s="15">
        <v>45261</v>
      </c>
      <c r="C145" s="16">
        <v>10646435</v>
      </c>
      <c r="D145" s="16">
        <v>13068</v>
      </c>
      <c r="E145" s="16">
        <v>49683</v>
      </c>
      <c r="F145" s="16">
        <v>195</v>
      </c>
      <c r="G145" s="16">
        <v>62946</v>
      </c>
    </row>
    <row r="146" spans="1:7" ht="16" thickBot="1">
      <c r="A146" s="11">
        <v>145</v>
      </c>
      <c r="B146" s="12">
        <v>45292</v>
      </c>
      <c r="C146" s="13">
        <v>10668178</v>
      </c>
      <c r="D146" s="13">
        <v>13172</v>
      </c>
      <c r="E146" s="13">
        <v>49785</v>
      </c>
      <c r="F146" s="13">
        <v>195</v>
      </c>
      <c r="G146" s="13">
        <v>63152</v>
      </c>
    </row>
    <row r="147" spans="1:7" ht="16" thickBot="1">
      <c r="A147" s="14">
        <v>146</v>
      </c>
      <c r="B147" s="15">
        <v>45323</v>
      </c>
      <c r="C147" s="16">
        <v>10689888</v>
      </c>
      <c r="D147" s="16">
        <v>13277</v>
      </c>
      <c r="E147" s="16">
        <v>49886</v>
      </c>
      <c r="F147" s="16">
        <v>195</v>
      </c>
      <c r="G147" s="16">
        <v>63358</v>
      </c>
    </row>
    <row r="148" spans="1:7" ht="16" thickBot="1">
      <c r="A148" s="11">
        <v>147</v>
      </c>
      <c r="B148" s="12">
        <v>45352</v>
      </c>
      <c r="C148" s="13">
        <v>10711563</v>
      </c>
      <c r="D148" s="13">
        <v>13382</v>
      </c>
      <c r="E148" s="13">
        <v>49987</v>
      </c>
      <c r="F148" s="13">
        <v>195</v>
      </c>
      <c r="G148" s="13">
        <v>63565</v>
      </c>
    </row>
    <row r="149" spans="1:7" ht="16" thickBot="1">
      <c r="A149" s="14">
        <v>148</v>
      </c>
      <c r="B149" s="15">
        <v>45383</v>
      </c>
      <c r="C149" s="16">
        <v>10733204</v>
      </c>
      <c r="D149" s="16">
        <v>13489</v>
      </c>
      <c r="E149" s="16">
        <v>50088</v>
      </c>
      <c r="F149" s="16">
        <v>195</v>
      </c>
      <c r="G149" s="16">
        <v>63772</v>
      </c>
    </row>
    <row r="150" spans="1:7" ht="16" thickBot="1">
      <c r="A150" s="11">
        <v>149</v>
      </c>
      <c r="B150" s="12">
        <v>45413</v>
      </c>
      <c r="C150" s="13">
        <v>10754808</v>
      </c>
      <c r="D150" s="13">
        <v>13596</v>
      </c>
      <c r="E150" s="13">
        <v>50189</v>
      </c>
      <c r="F150" s="13">
        <v>195</v>
      </c>
      <c r="G150" s="13">
        <v>6398</v>
      </c>
    </row>
    <row r="151" spans="1:7" ht="16" thickBot="1">
      <c r="A151" s="14">
        <v>150</v>
      </c>
      <c r="B151" s="15">
        <v>45444</v>
      </c>
      <c r="C151" s="16">
        <v>10776376</v>
      </c>
      <c r="D151" s="16">
        <v>13704</v>
      </c>
      <c r="E151" s="16">
        <v>5029</v>
      </c>
      <c r="F151" s="16">
        <v>195</v>
      </c>
      <c r="G151" s="16">
        <v>64189</v>
      </c>
    </row>
    <row r="152" spans="1:7" ht="16" thickBot="1">
      <c r="A152" s="11">
        <v>151</v>
      </c>
      <c r="B152" s="12">
        <v>45474</v>
      </c>
      <c r="C152" s="13">
        <v>10797906</v>
      </c>
      <c r="D152" s="13">
        <v>13813</v>
      </c>
      <c r="E152" s="13">
        <v>5039</v>
      </c>
      <c r="F152" s="13">
        <v>195</v>
      </c>
      <c r="G152" s="13">
        <v>64399</v>
      </c>
    </row>
    <row r="153" spans="1:7" ht="16" thickBot="1">
      <c r="A153" s="14">
        <v>152</v>
      </c>
      <c r="B153" s="15">
        <v>45505</v>
      </c>
      <c r="C153" s="16">
        <v>10819397</v>
      </c>
      <c r="D153" s="16">
        <v>13923</v>
      </c>
      <c r="E153" s="16">
        <v>50491</v>
      </c>
      <c r="F153" s="16">
        <v>195</v>
      </c>
      <c r="G153" s="16">
        <v>64609</v>
      </c>
    </row>
    <row r="154" spans="1:7" ht="16" thickBot="1">
      <c r="A154" s="11">
        <v>153</v>
      </c>
      <c r="B154" s="12">
        <v>45536</v>
      </c>
      <c r="C154" s="13">
        <v>10840848</v>
      </c>
      <c r="D154" s="13">
        <v>14034</v>
      </c>
      <c r="E154" s="13">
        <v>50591</v>
      </c>
      <c r="F154" s="13">
        <v>195</v>
      </c>
      <c r="G154" s="13">
        <v>6482</v>
      </c>
    </row>
    <row r="155" spans="1:7" ht="16" thickBot="1">
      <c r="A155" s="14">
        <v>154</v>
      </c>
      <c r="B155" s="15">
        <v>45566</v>
      </c>
      <c r="C155" s="16">
        <v>10862258</v>
      </c>
      <c r="D155" s="16">
        <v>14146</v>
      </c>
      <c r="E155" s="16">
        <v>50691</v>
      </c>
      <c r="F155" s="16">
        <v>195</v>
      </c>
      <c r="G155" s="16">
        <v>65031</v>
      </c>
    </row>
    <row r="156" spans="1:7" ht="16" thickBot="1">
      <c r="A156" s="11">
        <v>155</v>
      </c>
      <c r="B156" s="12">
        <v>45597</v>
      </c>
      <c r="C156" s="13">
        <v>10883626</v>
      </c>
      <c r="D156" s="13">
        <v>14258</v>
      </c>
      <c r="E156" s="13">
        <v>5079</v>
      </c>
      <c r="F156" s="13">
        <v>195</v>
      </c>
      <c r="G156" s="13">
        <v>65244</v>
      </c>
    </row>
    <row r="157" spans="1:7" ht="16" thickBot="1">
      <c r="A157" s="14">
        <v>156</v>
      </c>
      <c r="B157" s="15">
        <v>45627</v>
      </c>
      <c r="C157" s="16">
        <v>10904951</v>
      </c>
      <c r="D157" s="16">
        <v>14372</v>
      </c>
      <c r="E157" s="16">
        <v>5089</v>
      </c>
      <c r="F157" s="16">
        <v>195</v>
      </c>
      <c r="G157" s="16">
        <v>65457</v>
      </c>
    </row>
    <row r="158" spans="1:7" ht="16" thickBot="1">
      <c r="A158" s="11">
        <v>157</v>
      </c>
      <c r="B158" s="12">
        <v>45658</v>
      </c>
      <c r="C158" s="13">
        <v>10926232</v>
      </c>
      <c r="D158" s="13">
        <v>14486</v>
      </c>
      <c r="E158" s="13">
        <v>50989</v>
      </c>
      <c r="F158" s="13">
        <v>195</v>
      </c>
      <c r="G158" s="13">
        <v>6567</v>
      </c>
    </row>
    <row r="159" spans="1:7" ht="16" thickBot="1">
      <c r="A159" s="14">
        <v>158</v>
      </c>
      <c r="B159" s="15">
        <v>45689</v>
      </c>
      <c r="C159" s="16">
        <v>10947468</v>
      </c>
      <c r="D159" s="16">
        <v>14601</v>
      </c>
      <c r="E159" s="16">
        <v>51088</v>
      </c>
      <c r="F159" s="16">
        <v>195</v>
      </c>
      <c r="G159" s="16">
        <v>65885</v>
      </c>
    </row>
    <row r="160" spans="1:7" ht="16" thickBot="1">
      <c r="A160" s="11">
        <v>159</v>
      </c>
      <c r="B160" s="12">
        <v>45717</v>
      </c>
      <c r="C160" s="13">
        <v>10968658</v>
      </c>
      <c r="D160" s="13">
        <v>14717</v>
      </c>
      <c r="E160" s="13">
        <v>51187</v>
      </c>
      <c r="F160" s="13">
        <v>195</v>
      </c>
      <c r="G160" s="13">
        <v>661</v>
      </c>
    </row>
    <row r="161" spans="1:7" ht="16" thickBot="1">
      <c r="A161" s="14">
        <v>160</v>
      </c>
      <c r="B161" s="15">
        <v>45748</v>
      </c>
      <c r="C161" s="16">
        <v>10989801</v>
      </c>
      <c r="D161" s="16">
        <v>14835</v>
      </c>
      <c r="E161" s="16">
        <v>51286</v>
      </c>
      <c r="F161" s="16">
        <v>195</v>
      </c>
      <c r="G161" s="16">
        <v>66315</v>
      </c>
    </row>
    <row r="162" spans="1:7" ht="16" thickBot="1">
      <c r="A162" s="11">
        <v>161</v>
      </c>
      <c r="B162" s="12">
        <v>45778</v>
      </c>
      <c r="C162" s="13">
        <v>11010896</v>
      </c>
      <c r="D162" s="13">
        <v>14953</v>
      </c>
      <c r="E162" s="13">
        <v>51384</v>
      </c>
      <c r="F162" s="13">
        <v>195</v>
      </c>
      <c r="G162" s="13">
        <v>66532</v>
      </c>
    </row>
    <row r="163" spans="1:7" ht="16" thickBot="1">
      <c r="A163" s="14">
        <v>162</v>
      </c>
      <c r="B163" s="15">
        <v>45809</v>
      </c>
      <c r="C163" s="16">
        <v>11031941</v>
      </c>
      <c r="D163" s="16">
        <v>15072</v>
      </c>
      <c r="E163" s="16">
        <v>51482</v>
      </c>
      <c r="F163" s="16">
        <v>195</v>
      </c>
      <c r="G163" s="16">
        <v>66749</v>
      </c>
    </row>
    <row r="164" spans="1:7" ht="16" thickBot="1">
      <c r="A164" s="11">
        <v>163</v>
      </c>
      <c r="B164" s="12">
        <v>45839</v>
      </c>
      <c r="C164" s="13">
        <v>11052936</v>
      </c>
      <c r="D164" s="13">
        <v>15191</v>
      </c>
      <c r="E164" s="13">
        <v>5158</v>
      </c>
      <c r="F164" s="13">
        <v>195</v>
      </c>
      <c r="G164" s="13">
        <v>66967</v>
      </c>
    </row>
    <row r="165" spans="1:7" ht="16" thickBot="1">
      <c r="A165" s="14">
        <v>164</v>
      </c>
      <c r="B165" s="15">
        <v>45870</v>
      </c>
      <c r="C165" s="16">
        <v>11073879</v>
      </c>
      <c r="D165" s="16">
        <v>15312</v>
      </c>
      <c r="E165" s="16">
        <v>51678</v>
      </c>
      <c r="F165" s="16">
        <v>195</v>
      </c>
      <c r="G165" s="16">
        <v>67185</v>
      </c>
    </row>
    <row r="166" spans="1:7" ht="16" thickBot="1">
      <c r="A166" s="11">
        <v>165</v>
      </c>
      <c r="B166" s="12">
        <v>45901</v>
      </c>
      <c r="C166" s="13">
        <v>11094770</v>
      </c>
      <c r="D166" s="13">
        <v>15434</v>
      </c>
      <c r="E166" s="13">
        <v>51776</v>
      </c>
      <c r="F166" s="13">
        <v>195</v>
      </c>
      <c r="G166" s="13">
        <v>67405</v>
      </c>
    </row>
    <row r="167" spans="1:7" ht="16" thickBot="1">
      <c r="A167" s="14">
        <v>166</v>
      </c>
      <c r="B167" s="15">
        <v>45931</v>
      </c>
      <c r="C167" s="16">
        <v>11115607</v>
      </c>
      <c r="D167" s="16">
        <v>15557</v>
      </c>
      <c r="E167" s="16">
        <v>51873</v>
      </c>
      <c r="F167" s="16">
        <v>195</v>
      </c>
      <c r="G167" s="16">
        <v>67625</v>
      </c>
    </row>
    <row r="168" spans="1:7" ht="16" thickBot="1">
      <c r="A168" s="11">
        <v>167</v>
      </c>
      <c r="B168" s="12">
        <v>45962</v>
      </c>
      <c r="C168" s="13">
        <v>11136388</v>
      </c>
      <c r="D168" s="13">
        <v>15681</v>
      </c>
      <c r="E168" s="13">
        <v>5197</v>
      </c>
      <c r="F168" s="13">
        <v>195</v>
      </c>
      <c r="G168" s="13">
        <v>67846</v>
      </c>
    </row>
    <row r="169" spans="1:7" ht="16" thickBot="1">
      <c r="A169" s="14">
        <v>168</v>
      </c>
      <c r="B169" s="15">
        <v>45992</v>
      </c>
      <c r="C169" s="16">
        <v>11157114</v>
      </c>
      <c r="D169" s="16">
        <v>15805</v>
      </c>
      <c r="E169" s="16">
        <v>52067</v>
      </c>
      <c r="F169" s="16">
        <v>195</v>
      </c>
      <c r="G169" s="16">
        <v>68067</v>
      </c>
    </row>
    <row r="170" spans="1:7" ht="16" thickBot="1">
      <c r="A170" s="11">
        <v>169</v>
      </c>
      <c r="B170" s="12">
        <v>46023</v>
      </c>
      <c r="C170" s="13">
        <v>11177782</v>
      </c>
      <c r="D170" s="13">
        <v>15931</v>
      </c>
      <c r="E170" s="13">
        <v>52163</v>
      </c>
      <c r="F170" s="13">
        <v>195</v>
      </c>
      <c r="G170" s="13">
        <v>68289</v>
      </c>
    </row>
    <row r="171" spans="1:7" ht="16" thickBot="1">
      <c r="A171" s="14">
        <v>170</v>
      </c>
      <c r="B171" s="15">
        <v>46054</v>
      </c>
      <c r="C171" s="16">
        <v>11198392</v>
      </c>
      <c r="D171" s="16">
        <v>16058</v>
      </c>
      <c r="E171" s="16">
        <v>52259</v>
      </c>
      <c r="F171" s="16">
        <v>195</v>
      </c>
      <c r="G171" s="16">
        <v>68512</v>
      </c>
    </row>
    <row r="172" spans="1:7" ht="16" thickBot="1">
      <c r="A172" s="11">
        <v>171</v>
      </c>
      <c r="B172" s="12">
        <v>46082</v>
      </c>
      <c r="C172" s="13">
        <v>11218942</v>
      </c>
      <c r="D172" s="13">
        <v>16186</v>
      </c>
      <c r="E172" s="13">
        <v>52355</v>
      </c>
      <c r="F172" s="13">
        <v>195</v>
      </c>
      <c r="G172" s="13">
        <v>68736</v>
      </c>
    </row>
    <row r="173" spans="1:7" ht="16" thickBot="1">
      <c r="A173" s="14">
        <v>172</v>
      </c>
      <c r="B173" s="15">
        <v>46113</v>
      </c>
      <c r="C173" s="16">
        <v>11239431</v>
      </c>
      <c r="D173" s="16">
        <v>16314</v>
      </c>
      <c r="E173" s="16">
        <v>52451</v>
      </c>
      <c r="F173" s="16">
        <v>195</v>
      </c>
      <c r="G173" s="16">
        <v>6896</v>
      </c>
    </row>
    <row r="174" spans="1:7" ht="16" thickBot="1">
      <c r="A174" s="11">
        <v>173</v>
      </c>
      <c r="B174" s="12">
        <v>46143</v>
      </c>
      <c r="C174" s="13">
        <v>11259859</v>
      </c>
      <c r="D174" s="13">
        <v>16444</v>
      </c>
      <c r="E174" s="13">
        <v>52546</v>
      </c>
      <c r="F174" s="13">
        <v>195</v>
      </c>
      <c r="G174" s="13">
        <v>69185</v>
      </c>
    </row>
    <row r="175" spans="1:7" ht="16" thickBot="1">
      <c r="A175" s="14">
        <v>174</v>
      </c>
      <c r="B175" s="15">
        <v>46174</v>
      </c>
      <c r="C175" s="16">
        <v>11280222</v>
      </c>
      <c r="D175" s="16">
        <v>16575</v>
      </c>
      <c r="E175" s="16">
        <v>52641</v>
      </c>
      <c r="F175" s="16">
        <v>195</v>
      </c>
      <c r="G175" s="16">
        <v>69411</v>
      </c>
    </row>
    <row r="176" spans="1:7" ht="16" thickBot="1">
      <c r="A176" s="11">
        <v>175</v>
      </c>
      <c r="B176" s="12">
        <v>46204</v>
      </c>
      <c r="C176" s="13">
        <v>11300521</v>
      </c>
      <c r="D176" s="13">
        <v>16707</v>
      </c>
      <c r="E176" s="13">
        <v>52736</v>
      </c>
      <c r="F176" s="13">
        <v>195</v>
      </c>
      <c r="G176" s="13">
        <v>69638</v>
      </c>
    </row>
    <row r="177" spans="1:7" ht="16" thickBot="1">
      <c r="A177" s="14">
        <v>176</v>
      </c>
      <c r="B177" s="15">
        <v>46235</v>
      </c>
      <c r="C177" s="16">
        <v>11320755</v>
      </c>
      <c r="D177" s="16">
        <v>1684</v>
      </c>
      <c r="E177" s="16">
        <v>5283</v>
      </c>
      <c r="F177" s="16">
        <v>195</v>
      </c>
      <c r="G177" s="16">
        <v>69865</v>
      </c>
    </row>
    <row r="178" spans="1:7" ht="16" thickBot="1">
      <c r="A178" s="11">
        <v>177</v>
      </c>
      <c r="B178" s="12">
        <v>46266</v>
      </c>
      <c r="C178" s="13">
        <v>11340921</v>
      </c>
      <c r="D178" s="13">
        <v>16974</v>
      </c>
      <c r="E178" s="13">
        <v>52924</v>
      </c>
      <c r="F178" s="13">
        <v>195</v>
      </c>
      <c r="G178" s="13">
        <v>70093</v>
      </c>
    </row>
    <row r="179" spans="1:7" ht="16" thickBot="1">
      <c r="A179" s="14">
        <v>178</v>
      </c>
      <c r="B179" s="15">
        <v>46296</v>
      </c>
      <c r="C179" s="16">
        <v>11361019</v>
      </c>
      <c r="D179" s="16">
        <v>17109</v>
      </c>
      <c r="E179" s="16">
        <v>53018</v>
      </c>
      <c r="F179" s="16">
        <v>195</v>
      </c>
      <c r="G179" s="16">
        <v>70322</v>
      </c>
    </row>
    <row r="180" spans="1:7" ht="16" thickBot="1">
      <c r="A180" s="11">
        <v>179</v>
      </c>
      <c r="B180" s="12">
        <v>46327</v>
      </c>
      <c r="C180" s="13">
        <v>11381047</v>
      </c>
      <c r="D180" s="13">
        <v>17245</v>
      </c>
      <c r="E180" s="13">
        <v>53112</v>
      </c>
      <c r="F180" s="13">
        <v>195</v>
      </c>
      <c r="G180" s="13">
        <v>70552</v>
      </c>
    </row>
    <row r="181" spans="1:7" ht="16" thickBot="1">
      <c r="A181" s="14">
        <v>180</v>
      </c>
      <c r="B181" s="15">
        <v>46357</v>
      </c>
      <c r="C181" s="16">
        <v>11401004</v>
      </c>
      <c r="D181" s="16">
        <v>17382</v>
      </c>
      <c r="E181" s="16">
        <v>53205</v>
      </c>
      <c r="F181" s="16">
        <v>195</v>
      </c>
      <c r="G181" s="16">
        <v>70782</v>
      </c>
    </row>
    <row r="182" spans="1:7" ht="16" thickBot="1">
      <c r="A182" s="11">
        <v>181</v>
      </c>
      <c r="B182" s="12">
        <v>46388</v>
      </c>
      <c r="C182" s="13">
        <v>11420889</v>
      </c>
      <c r="D182" s="13">
        <v>1752</v>
      </c>
      <c r="E182" s="13">
        <v>53297</v>
      </c>
      <c r="F182" s="13">
        <v>195</v>
      </c>
      <c r="G182" s="13">
        <v>71013</v>
      </c>
    </row>
    <row r="183" spans="1:7" ht="16" thickBot="1">
      <c r="A183" s="14">
        <v>182</v>
      </c>
      <c r="B183" s="15">
        <v>46419</v>
      </c>
      <c r="C183" s="16">
        <v>11440700</v>
      </c>
      <c r="D183" s="16">
        <v>1766</v>
      </c>
      <c r="E183" s="16">
        <v>5339</v>
      </c>
      <c r="F183" s="16">
        <v>195</v>
      </c>
      <c r="G183" s="16">
        <v>71245</v>
      </c>
    </row>
    <row r="184" spans="1:7" ht="16" thickBot="1">
      <c r="A184" s="11">
        <v>183</v>
      </c>
      <c r="B184" s="12">
        <v>46447</v>
      </c>
      <c r="C184" s="13">
        <v>11460436</v>
      </c>
      <c r="D184" s="13">
        <v>178</v>
      </c>
      <c r="E184" s="13">
        <v>53482</v>
      </c>
      <c r="F184" s="13">
        <v>195</v>
      </c>
      <c r="G184" s="13">
        <v>71477</v>
      </c>
    </row>
    <row r="185" spans="1:7" ht="16" thickBot="1">
      <c r="A185" s="14">
        <v>184</v>
      </c>
      <c r="B185" s="15">
        <v>46478</v>
      </c>
      <c r="C185" s="16">
        <v>11480096</v>
      </c>
      <c r="D185" s="16">
        <v>17942</v>
      </c>
      <c r="E185" s="16">
        <v>53574</v>
      </c>
      <c r="F185" s="16">
        <v>195</v>
      </c>
      <c r="G185" s="16">
        <v>71711</v>
      </c>
    </row>
    <row r="186" spans="1:7" ht="16" thickBot="1">
      <c r="A186" s="11">
        <v>185</v>
      </c>
      <c r="B186" s="12">
        <v>46508</v>
      </c>
      <c r="C186" s="13">
        <v>11499679</v>
      </c>
      <c r="D186" s="13">
        <v>18085</v>
      </c>
      <c r="E186" s="13">
        <v>53665</v>
      </c>
      <c r="F186" s="13">
        <v>195</v>
      </c>
      <c r="G186" s="13">
        <v>71945</v>
      </c>
    </row>
    <row r="187" spans="1:7" ht="16" thickBot="1">
      <c r="A187" s="14">
        <v>186</v>
      </c>
      <c r="B187" s="15">
        <v>46539</v>
      </c>
      <c r="C187" s="16">
        <v>11519182</v>
      </c>
      <c r="D187" s="16">
        <v>18229</v>
      </c>
      <c r="E187" s="16">
        <v>53756</v>
      </c>
      <c r="F187" s="16">
        <v>195</v>
      </c>
      <c r="G187" s="16">
        <v>7218</v>
      </c>
    </row>
    <row r="188" spans="1:7" ht="16" thickBot="1">
      <c r="A188" s="11">
        <v>187</v>
      </c>
      <c r="B188" s="12">
        <v>46569</v>
      </c>
      <c r="C188" s="13">
        <v>11538604</v>
      </c>
      <c r="D188" s="13">
        <v>18374</v>
      </c>
      <c r="E188" s="13">
        <v>53847</v>
      </c>
      <c r="F188" s="13">
        <v>195</v>
      </c>
      <c r="G188" s="13">
        <v>72415</v>
      </c>
    </row>
    <row r="189" spans="1:7" ht="16" thickBot="1">
      <c r="A189" s="14">
        <v>188</v>
      </c>
      <c r="B189" s="15">
        <v>46600</v>
      </c>
      <c r="C189" s="16">
        <v>11557945</v>
      </c>
      <c r="D189" s="16">
        <v>1852</v>
      </c>
      <c r="E189" s="16">
        <v>53937</v>
      </c>
      <c r="F189" s="16">
        <v>195</v>
      </c>
      <c r="G189" s="16">
        <v>72652</v>
      </c>
    </row>
    <row r="190" spans="1:7" ht="16" thickBot="1">
      <c r="A190" s="11">
        <v>189</v>
      </c>
      <c r="B190" s="12">
        <v>46631</v>
      </c>
      <c r="C190" s="13">
        <v>11577202</v>
      </c>
      <c r="D190" s="13">
        <v>18667</v>
      </c>
      <c r="E190" s="13">
        <v>54027</v>
      </c>
      <c r="F190" s="13">
        <v>195</v>
      </c>
      <c r="G190" s="13">
        <v>72889</v>
      </c>
    </row>
    <row r="191" spans="1:7" ht="16" thickBot="1">
      <c r="A191" s="14">
        <v>190</v>
      </c>
      <c r="B191" s="15">
        <v>46661</v>
      </c>
      <c r="C191" s="16">
        <v>11596375</v>
      </c>
      <c r="D191" s="16">
        <v>18816</v>
      </c>
      <c r="E191" s="16">
        <v>54116</v>
      </c>
      <c r="F191" s="16">
        <v>195</v>
      </c>
      <c r="G191" s="16">
        <v>73127</v>
      </c>
    </row>
    <row r="192" spans="1:7" ht="16" thickBot="1">
      <c r="A192" s="11">
        <v>191</v>
      </c>
      <c r="B192" s="12">
        <v>46692</v>
      </c>
      <c r="C192" s="13">
        <v>11615461</v>
      </c>
      <c r="D192" s="13">
        <v>18965</v>
      </c>
      <c r="E192" s="13">
        <v>54205</v>
      </c>
      <c r="F192" s="13">
        <v>195</v>
      </c>
      <c r="G192" s="13">
        <v>73366</v>
      </c>
    </row>
    <row r="193" spans="1:7" ht="16" thickBot="1">
      <c r="A193" s="14">
        <v>192</v>
      </c>
      <c r="B193" s="15">
        <v>46722</v>
      </c>
      <c r="C193" s="16">
        <v>11634460</v>
      </c>
      <c r="D193" s="16">
        <v>19116</v>
      </c>
      <c r="E193" s="16">
        <v>54294</v>
      </c>
      <c r="F193" s="16">
        <v>195</v>
      </c>
      <c r="G193" s="16">
        <v>73605</v>
      </c>
    </row>
    <row r="194" spans="1:7" ht="16" thickBot="1">
      <c r="A194" s="11">
        <v>193</v>
      </c>
      <c r="B194" s="12">
        <v>46753</v>
      </c>
      <c r="C194" s="13">
        <v>11653369</v>
      </c>
      <c r="D194" s="13">
        <v>19268</v>
      </c>
      <c r="E194" s="13">
        <v>54382</v>
      </c>
      <c r="F194" s="13">
        <v>195</v>
      </c>
      <c r="G194" s="13">
        <v>73846</v>
      </c>
    </row>
    <row r="195" spans="1:7" ht="16" thickBot="1">
      <c r="A195" s="14">
        <v>194</v>
      </c>
      <c r="B195" s="15">
        <v>46784</v>
      </c>
      <c r="C195" s="16">
        <v>11672188</v>
      </c>
      <c r="D195" s="16">
        <v>19422</v>
      </c>
      <c r="E195" s="16">
        <v>5447</v>
      </c>
      <c r="F195" s="16">
        <v>195</v>
      </c>
      <c r="G195" s="16">
        <v>74087</v>
      </c>
    </row>
    <row r="196" spans="1:7" ht="16" thickBot="1">
      <c r="A196" s="11">
        <v>195</v>
      </c>
      <c r="B196" s="12">
        <v>46813</v>
      </c>
      <c r="C196" s="13">
        <v>11690914</v>
      </c>
      <c r="D196" s="13">
        <v>19576</v>
      </c>
      <c r="E196" s="13">
        <v>54558</v>
      </c>
      <c r="F196" s="13">
        <v>195</v>
      </c>
      <c r="G196" s="13">
        <v>74329</v>
      </c>
    </row>
    <row r="197" spans="1:7" ht="16" thickBot="1">
      <c r="A197" s="14">
        <v>196</v>
      </c>
      <c r="B197" s="15">
        <v>46844</v>
      </c>
      <c r="C197" s="16">
        <v>11709547</v>
      </c>
      <c r="D197" s="16">
        <v>19732</v>
      </c>
      <c r="E197" s="16">
        <v>54645</v>
      </c>
      <c r="F197" s="16">
        <v>195</v>
      </c>
      <c r="G197" s="16">
        <v>74571</v>
      </c>
    </row>
    <row r="198" spans="1:7" ht="16" thickBot="1">
      <c r="A198" s="11">
        <v>197</v>
      </c>
      <c r="B198" s="12">
        <v>46874</v>
      </c>
      <c r="C198" s="13">
        <v>11728085</v>
      </c>
      <c r="D198" s="13">
        <v>19889</v>
      </c>
      <c r="E198" s="13">
        <v>54731</v>
      </c>
      <c r="F198" s="13">
        <v>195</v>
      </c>
      <c r="G198" s="13">
        <v>74815</v>
      </c>
    </row>
    <row r="199" spans="1:7" ht="16" thickBot="1">
      <c r="A199" s="14">
        <v>198</v>
      </c>
      <c r="B199" s="15">
        <v>46905</v>
      </c>
      <c r="C199" s="16">
        <v>11746526</v>
      </c>
      <c r="D199" s="16">
        <v>20047</v>
      </c>
      <c r="E199" s="16">
        <v>54817</v>
      </c>
      <c r="F199" s="16">
        <v>195</v>
      </c>
      <c r="G199" s="16">
        <v>75059</v>
      </c>
    </row>
    <row r="200" spans="1:7" ht="16" thickBot="1">
      <c r="A200" s="11">
        <v>199</v>
      </c>
      <c r="B200" s="12">
        <v>46935</v>
      </c>
      <c r="C200" s="13">
        <v>11764868</v>
      </c>
      <c r="D200" s="13">
        <v>20207</v>
      </c>
      <c r="E200" s="13">
        <v>54903</v>
      </c>
      <c r="F200" s="13">
        <v>195</v>
      </c>
      <c r="G200" s="13">
        <v>75304</v>
      </c>
    </row>
    <row r="201" spans="1:7" ht="16" thickBot="1">
      <c r="A201" s="14">
        <v>200</v>
      </c>
      <c r="B201" s="15">
        <v>46966</v>
      </c>
      <c r="C201" s="16">
        <v>11783111</v>
      </c>
      <c r="D201" s="16">
        <v>20367</v>
      </c>
      <c r="E201" s="16">
        <v>54988</v>
      </c>
      <c r="F201" s="16">
        <v>195</v>
      </c>
      <c r="G201" s="16">
        <v>7555</v>
      </c>
    </row>
    <row r="202" spans="1:7" ht="16" thickBot="1">
      <c r="A202" s="11">
        <v>201</v>
      </c>
      <c r="B202" s="12">
        <v>46997</v>
      </c>
      <c r="C202" s="13">
        <v>11801251</v>
      </c>
      <c r="D202" s="13">
        <v>20529</v>
      </c>
      <c r="E202" s="13">
        <v>55073</v>
      </c>
      <c r="F202" s="13">
        <v>195</v>
      </c>
      <c r="G202" s="13">
        <v>75797</v>
      </c>
    </row>
    <row r="203" spans="1:7" ht="16" thickBot="1">
      <c r="A203" s="14">
        <v>202</v>
      </c>
      <c r="B203" s="15">
        <v>47027</v>
      </c>
      <c r="C203" s="16">
        <v>11819289</v>
      </c>
      <c r="D203" s="16">
        <v>20693</v>
      </c>
      <c r="E203" s="16">
        <v>55157</v>
      </c>
      <c r="F203" s="16">
        <v>195</v>
      </c>
      <c r="G203" s="16">
        <v>76044</v>
      </c>
    </row>
    <row r="204" spans="1:7" ht="16" thickBot="1">
      <c r="A204" s="11">
        <v>203</v>
      </c>
      <c r="B204" s="12">
        <v>47058</v>
      </c>
      <c r="C204" s="13">
        <v>11837222</v>
      </c>
      <c r="D204" s="13">
        <v>20857</v>
      </c>
      <c r="E204" s="13">
        <v>5524</v>
      </c>
      <c r="F204" s="13">
        <v>195</v>
      </c>
      <c r="G204" s="13">
        <v>76293</v>
      </c>
    </row>
    <row r="205" spans="1:7" ht="16" thickBot="1">
      <c r="A205" s="14">
        <v>204</v>
      </c>
      <c r="B205" s="15">
        <v>47088</v>
      </c>
      <c r="C205" s="16">
        <v>11855049</v>
      </c>
      <c r="D205" s="16">
        <v>21023</v>
      </c>
      <c r="E205" s="16">
        <v>55324</v>
      </c>
      <c r="F205" s="16">
        <v>195</v>
      </c>
      <c r="G205" s="16">
        <v>76542</v>
      </c>
    </row>
    <row r="206" spans="1:7" ht="16" thickBot="1">
      <c r="A206" s="11">
        <v>205</v>
      </c>
      <c r="B206" s="12">
        <v>47119</v>
      </c>
      <c r="C206" s="13">
        <v>11872767</v>
      </c>
      <c r="D206" s="13">
        <v>2119</v>
      </c>
      <c r="E206" s="13">
        <v>55406</v>
      </c>
      <c r="F206" s="13">
        <v>195</v>
      </c>
      <c r="G206" s="13">
        <v>76792</v>
      </c>
    </row>
    <row r="207" spans="1:7" ht="16" thickBot="1">
      <c r="A207" s="14">
        <v>206</v>
      </c>
      <c r="B207" s="15">
        <v>47150</v>
      </c>
      <c r="C207" s="16">
        <v>11890375</v>
      </c>
      <c r="D207" s="16">
        <v>21359</v>
      </c>
      <c r="E207" s="16">
        <v>55488</v>
      </c>
      <c r="F207" s="16">
        <v>195</v>
      </c>
      <c r="G207" s="16">
        <v>77042</v>
      </c>
    </row>
    <row r="208" spans="1:7" ht="16" thickBot="1">
      <c r="A208" s="11">
        <v>207</v>
      </c>
      <c r="B208" s="12">
        <v>47178</v>
      </c>
      <c r="C208" s="13">
        <v>11907872</v>
      </c>
      <c r="D208" s="13">
        <v>21529</v>
      </c>
      <c r="E208" s="13">
        <v>5557</v>
      </c>
      <c r="F208" s="13">
        <v>195</v>
      </c>
      <c r="G208" s="13">
        <v>77294</v>
      </c>
    </row>
    <row r="209" spans="1:7" ht="16" thickBot="1">
      <c r="A209" s="14">
        <v>208</v>
      </c>
      <c r="B209" s="15">
        <v>47209</v>
      </c>
      <c r="C209" s="16">
        <v>11925256</v>
      </c>
      <c r="D209" s="16">
        <v>217</v>
      </c>
      <c r="E209" s="16">
        <v>55651</v>
      </c>
      <c r="F209" s="16">
        <v>195</v>
      </c>
      <c r="G209" s="16">
        <v>77546</v>
      </c>
    </row>
    <row r="210" spans="1:7" ht="16" thickBot="1">
      <c r="A210" s="11">
        <v>209</v>
      </c>
      <c r="B210" s="12">
        <v>47239</v>
      </c>
      <c r="C210" s="13">
        <v>11942525</v>
      </c>
      <c r="D210" s="13">
        <v>21873</v>
      </c>
      <c r="E210" s="13">
        <v>55732</v>
      </c>
      <c r="F210" s="13">
        <v>195</v>
      </c>
      <c r="G210" s="13">
        <v>778</v>
      </c>
    </row>
    <row r="211" spans="1:7" ht="16" thickBot="1">
      <c r="A211" s="14">
        <v>210</v>
      </c>
      <c r="B211" s="15">
        <v>47270</v>
      </c>
      <c r="C211" s="16">
        <v>11959677</v>
      </c>
      <c r="D211" s="16">
        <v>22047</v>
      </c>
      <c r="E211" s="16">
        <v>55812</v>
      </c>
      <c r="F211" s="16">
        <v>195</v>
      </c>
      <c r="G211" s="16">
        <v>78054</v>
      </c>
    </row>
    <row r="212" spans="1:7" ht="16" thickBot="1">
      <c r="A212" s="11">
        <v>211</v>
      </c>
      <c r="B212" s="12">
        <v>47300</v>
      </c>
      <c r="C212" s="13">
        <v>11976711</v>
      </c>
      <c r="D212" s="13">
        <v>22222</v>
      </c>
      <c r="E212" s="13">
        <v>55891</v>
      </c>
      <c r="F212" s="13">
        <v>195</v>
      </c>
      <c r="G212" s="13">
        <v>78309</v>
      </c>
    </row>
    <row r="213" spans="1:7" ht="16" thickBot="1">
      <c r="A213" s="14">
        <v>212</v>
      </c>
      <c r="B213" s="15">
        <v>47331</v>
      </c>
      <c r="C213" s="16">
        <v>11993625</v>
      </c>
      <c r="D213" s="16">
        <v>22399</v>
      </c>
      <c r="E213" s="16">
        <v>5597</v>
      </c>
      <c r="F213" s="16">
        <v>195</v>
      </c>
      <c r="G213" s="16">
        <v>78564</v>
      </c>
    </row>
    <row r="214" spans="1:7" ht="16" thickBot="1">
      <c r="A214" s="11">
        <v>213</v>
      </c>
      <c r="B214" s="12">
        <v>47362</v>
      </c>
      <c r="C214" s="13">
        <v>12010417</v>
      </c>
      <c r="D214" s="13">
        <v>22577</v>
      </c>
      <c r="E214" s="13">
        <v>56049</v>
      </c>
      <c r="F214" s="13">
        <v>195</v>
      </c>
      <c r="G214" s="13">
        <v>78821</v>
      </c>
    </row>
    <row r="215" spans="1:7" ht="16" thickBot="1">
      <c r="A215" s="14">
        <v>214</v>
      </c>
      <c r="B215" s="15">
        <v>47392</v>
      </c>
      <c r="C215" s="16">
        <v>12027084</v>
      </c>
      <c r="D215" s="16">
        <v>22757</v>
      </c>
      <c r="E215" s="16">
        <v>56126</v>
      </c>
      <c r="F215" s="16">
        <v>195</v>
      </c>
      <c r="G215" s="16">
        <v>79078</v>
      </c>
    </row>
    <row r="216" spans="1:7" ht="16" thickBot="1">
      <c r="A216" s="11">
        <v>215</v>
      </c>
      <c r="B216" s="12">
        <v>47423</v>
      </c>
      <c r="C216" s="13">
        <v>12043627</v>
      </c>
      <c r="D216" s="13">
        <v>22938</v>
      </c>
      <c r="E216" s="13">
        <v>56204</v>
      </c>
      <c r="F216" s="13">
        <v>195</v>
      </c>
      <c r="G216" s="13">
        <v>79337</v>
      </c>
    </row>
    <row r="217" spans="1:7" ht="16" thickBot="1">
      <c r="A217" s="14">
        <v>216</v>
      </c>
      <c r="B217" s="15">
        <v>47453</v>
      </c>
      <c r="C217" s="16">
        <v>12060041</v>
      </c>
      <c r="D217" s="16">
        <v>2312</v>
      </c>
      <c r="E217" s="16">
        <v>5628</v>
      </c>
      <c r="F217" s="16">
        <v>195</v>
      </c>
      <c r="G217" s="16">
        <v>79596</v>
      </c>
    </row>
    <row r="218" spans="1:7" ht="16" thickBot="1">
      <c r="A218" s="11">
        <v>217</v>
      </c>
      <c r="B218" s="12">
        <v>47484</v>
      </c>
      <c r="C218" s="13">
        <v>12076327</v>
      </c>
      <c r="D218" s="13">
        <v>23304</v>
      </c>
      <c r="E218" s="13">
        <v>56356</v>
      </c>
      <c r="F218" s="13">
        <v>195</v>
      </c>
      <c r="G218" s="13">
        <v>79856</v>
      </c>
    </row>
    <row r="219" spans="1:7" ht="16" thickBot="1">
      <c r="A219" s="14">
        <v>218</v>
      </c>
      <c r="B219" s="15">
        <v>47515</v>
      </c>
      <c r="C219" s="16">
        <v>12092481</v>
      </c>
      <c r="D219" s="16">
        <v>2349</v>
      </c>
      <c r="E219" s="16">
        <v>56432</v>
      </c>
      <c r="F219" s="16">
        <v>195</v>
      </c>
      <c r="G219" s="16">
        <v>80116</v>
      </c>
    </row>
    <row r="220" spans="1:7" ht="16" thickBot="1">
      <c r="A220" s="11">
        <v>219</v>
      </c>
      <c r="B220" s="12">
        <v>47543</v>
      </c>
      <c r="C220" s="13">
        <v>12108502</v>
      </c>
      <c r="D220" s="13">
        <v>23677</v>
      </c>
      <c r="E220" s="13">
        <v>56506</v>
      </c>
      <c r="F220" s="13">
        <v>195</v>
      </c>
      <c r="G220" s="13">
        <v>80378</v>
      </c>
    </row>
    <row r="221" spans="1:7" ht="16" thickBot="1">
      <c r="A221" s="14">
        <v>220</v>
      </c>
      <c r="B221" s="15">
        <v>47574</v>
      </c>
      <c r="C221" s="16">
        <v>12124388</v>
      </c>
      <c r="D221" s="16">
        <v>23865</v>
      </c>
      <c r="E221" s="16">
        <v>5658</v>
      </c>
      <c r="F221" s="16">
        <v>195</v>
      </c>
      <c r="G221" s="16">
        <v>8064</v>
      </c>
    </row>
    <row r="222" spans="1:7" ht="16" thickBot="1">
      <c r="A222" s="11">
        <v>221</v>
      </c>
      <c r="B222" s="12">
        <v>47604</v>
      </c>
      <c r="C222" s="13">
        <v>12140137</v>
      </c>
      <c r="D222" s="13">
        <v>24055</v>
      </c>
      <c r="E222" s="13">
        <v>56654</v>
      </c>
      <c r="F222" s="13">
        <v>195</v>
      </c>
      <c r="G222" s="13">
        <v>80904</v>
      </c>
    </row>
    <row r="223" spans="1:7" ht="16" thickBot="1">
      <c r="A223" s="14">
        <v>222</v>
      </c>
      <c r="B223" s="15">
        <v>47635</v>
      </c>
      <c r="C223" s="16">
        <v>12155747</v>
      </c>
      <c r="D223" s="16">
        <v>24246</v>
      </c>
      <c r="E223" s="16">
        <v>56727</v>
      </c>
      <c r="F223" s="16">
        <v>195</v>
      </c>
      <c r="G223" s="16">
        <v>81168</v>
      </c>
    </row>
    <row r="224" spans="1:7" ht="16" thickBot="1">
      <c r="A224" s="11">
        <v>223</v>
      </c>
      <c r="B224" s="12">
        <v>47665</v>
      </c>
      <c r="C224" s="13">
        <v>12171216</v>
      </c>
      <c r="D224" s="13">
        <v>24439</v>
      </c>
      <c r="E224" s="13">
        <v>56799</v>
      </c>
      <c r="F224" s="13">
        <v>195</v>
      </c>
      <c r="G224" s="13">
        <v>81433</v>
      </c>
    </row>
    <row r="225" spans="1:7" ht="16" thickBot="1">
      <c r="A225" s="14">
        <v>224</v>
      </c>
      <c r="B225" s="15">
        <v>47696</v>
      </c>
      <c r="C225" s="16">
        <v>12186542</v>
      </c>
      <c r="D225" s="16">
        <v>24634</v>
      </c>
      <c r="E225" s="16">
        <v>56871</v>
      </c>
      <c r="F225" s="16">
        <v>195</v>
      </c>
      <c r="G225" s="16">
        <v>81699</v>
      </c>
    </row>
    <row r="226" spans="1:7" ht="16" thickBot="1">
      <c r="A226" s="11">
        <v>225</v>
      </c>
      <c r="B226" s="12">
        <v>47727</v>
      </c>
      <c r="C226" s="13">
        <v>12201723</v>
      </c>
      <c r="D226" s="13">
        <v>2483</v>
      </c>
      <c r="E226" s="13">
        <v>56941</v>
      </c>
      <c r="F226" s="13">
        <v>195</v>
      </c>
      <c r="G226" s="13">
        <v>81966</v>
      </c>
    </row>
    <row r="227" spans="1:7" ht="16" thickBot="1">
      <c r="A227" s="14">
        <v>226</v>
      </c>
      <c r="B227" s="15">
        <v>47757</v>
      </c>
      <c r="C227" s="16">
        <v>12216758</v>
      </c>
      <c r="D227" s="16">
        <v>25027</v>
      </c>
      <c r="E227" s="16">
        <v>57012</v>
      </c>
      <c r="F227" s="16">
        <v>195</v>
      </c>
      <c r="G227" s="16">
        <v>82234</v>
      </c>
    </row>
    <row r="228" spans="1:7" ht="16" thickBot="1">
      <c r="A228" s="11">
        <v>227</v>
      </c>
      <c r="B228" s="12">
        <v>47788</v>
      </c>
      <c r="C228" s="13">
        <v>12231643</v>
      </c>
      <c r="D228" s="13">
        <v>25226</v>
      </c>
      <c r="E228" s="13">
        <v>57081</v>
      </c>
      <c r="F228" s="13">
        <v>195</v>
      </c>
      <c r="G228" s="13">
        <v>82502</v>
      </c>
    </row>
    <row r="229" spans="1:7" ht="16" thickBot="1">
      <c r="A229" s="14">
        <v>228</v>
      </c>
      <c r="B229" s="15">
        <v>47818</v>
      </c>
      <c r="C229" s="16">
        <v>12246378</v>
      </c>
      <c r="D229" s="16">
        <v>25427</v>
      </c>
      <c r="E229" s="16">
        <v>5715</v>
      </c>
      <c r="F229" s="16">
        <v>195</v>
      </c>
      <c r="G229" s="16">
        <v>82772</v>
      </c>
    </row>
    <row r="230" spans="1:7" ht="16" thickBot="1">
      <c r="A230" s="11">
        <v>229</v>
      </c>
      <c r="B230" s="12">
        <v>47849</v>
      </c>
      <c r="C230" s="13">
        <v>12260959</v>
      </c>
      <c r="D230" s="13">
        <v>25629</v>
      </c>
      <c r="E230" s="13">
        <v>57218</v>
      </c>
      <c r="F230" s="13">
        <v>195</v>
      </c>
      <c r="G230" s="13">
        <v>83042</v>
      </c>
    </row>
    <row r="231" spans="1:7" ht="16" thickBot="1">
      <c r="A231" s="14">
        <v>230</v>
      </c>
      <c r="B231" s="15">
        <v>47880</v>
      </c>
      <c r="C231" s="16">
        <v>12275385</v>
      </c>
      <c r="D231" s="16">
        <v>25833</v>
      </c>
      <c r="E231" s="16">
        <v>57285</v>
      </c>
      <c r="F231" s="16">
        <v>195</v>
      </c>
      <c r="G231" s="16">
        <v>83313</v>
      </c>
    </row>
    <row r="232" spans="1:7" ht="16" thickBot="1">
      <c r="A232" s="11">
        <v>231</v>
      </c>
      <c r="B232" s="12">
        <v>47908</v>
      </c>
      <c r="C232" s="13">
        <v>12289654</v>
      </c>
      <c r="D232" s="13">
        <v>26039</v>
      </c>
      <c r="E232" s="13">
        <v>57352</v>
      </c>
      <c r="F232" s="13">
        <v>195</v>
      </c>
      <c r="G232" s="13">
        <v>83585</v>
      </c>
    </row>
    <row r="233" spans="1:7" ht="16" thickBot="1">
      <c r="A233" s="14">
        <v>232</v>
      </c>
      <c r="B233" s="15">
        <v>47939</v>
      </c>
      <c r="C233" s="16">
        <v>12303763</v>
      </c>
      <c r="D233" s="16">
        <v>26246</v>
      </c>
      <c r="E233" s="16">
        <v>57418</v>
      </c>
      <c r="F233" s="16">
        <v>195</v>
      </c>
      <c r="G233" s="16">
        <v>83858</v>
      </c>
    </row>
    <row r="234" spans="1:7" ht="16" thickBot="1">
      <c r="A234" s="11">
        <v>233</v>
      </c>
      <c r="B234" s="12">
        <v>47969</v>
      </c>
      <c r="C234" s="13">
        <v>12317711</v>
      </c>
      <c r="D234" s="13">
        <v>26455</v>
      </c>
      <c r="E234" s="13">
        <v>57483</v>
      </c>
      <c r="F234" s="13">
        <v>195</v>
      </c>
      <c r="G234" s="13">
        <v>84132</v>
      </c>
    </row>
    <row r="235" spans="1:7" ht="16" thickBot="1">
      <c r="A235" s="14">
        <v>234</v>
      </c>
      <c r="B235" s="15">
        <v>48000</v>
      </c>
      <c r="C235" s="16">
        <v>12331495</v>
      </c>
      <c r="D235" s="16">
        <v>26665</v>
      </c>
      <c r="E235" s="16">
        <v>57547</v>
      </c>
      <c r="F235" s="16">
        <v>195</v>
      </c>
      <c r="G235" s="16">
        <v>84407</v>
      </c>
    </row>
    <row r="236" spans="1:7" ht="16" thickBot="1">
      <c r="A236" s="11">
        <v>235</v>
      </c>
      <c r="B236" s="12">
        <v>48030</v>
      </c>
      <c r="C236" s="13">
        <v>12345113</v>
      </c>
      <c r="D236" s="13">
        <v>26877</v>
      </c>
      <c r="E236" s="13">
        <v>57611</v>
      </c>
      <c r="F236" s="13">
        <v>195</v>
      </c>
      <c r="G236" s="13">
        <v>84683</v>
      </c>
    </row>
    <row r="237" spans="1:7" ht="16" thickBot="1">
      <c r="A237" s="14">
        <v>236</v>
      </c>
      <c r="B237" s="15">
        <v>48061</v>
      </c>
      <c r="C237" s="16">
        <v>12358562</v>
      </c>
      <c r="D237" s="16">
        <v>27091</v>
      </c>
      <c r="E237" s="16">
        <v>57673</v>
      </c>
      <c r="F237" s="16">
        <v>195</v>
      </c>
      <c r="G237" s="16">
        <v>84959</v>
      </c>
    </row>
    <row r="238" spans="1:7" ht="16" thickBot="1">
      <c r="A238" s="11">
        <v>237</v>
      </c>
      <c r="B238" s="12">
        <v>48092</v>
      </c>
      <c r="C238" s="13">
        <v>12371841</v>
      </c>
      <c r="D238" s="13">
        <v>27306</v>
      </c>
      <c r="E238" s="13">
        <v>57735</v>
      </c>
      <c r="F238" s="13">
        <v>195</v>
      </c>
      <c r="G238" s="13">
        <v>85237</v>
      </c>
    </row>
    <row r="239" spans="1:7" ht="16" thickBot="1">
      <c r="A239" s="14">
        <v>238</v>
      </c>
      <c r="B239" s="15">
        <v>48122</v>
      </c>
      <c r="C239" s="16">
        <v>12384948</v>
      </c>
      <c r="D239" s="16">
        <v>27524</v>
      </c>
      <c r="E239" s="16">
        <v>57796</v>
      </c>
      <c r="F239" s="16">
        <v>195</v>
      </c>
      <c r="G239" s="16">
        <v>85515</v>
      </c>
    </row>
    <row r="240" spans="1:7" ht="16" thickBot="1">
      <c r="A240" s="11">
        <v>239</v>
      </c>
      <c r="B240" s="12">
        <v>48153</v>
      </c>
      <c r="C240" s="13">
        <v>12397879</v>
      </c>
      <c r="D240" s="13">
        <v>27743</v>
      </c>
      <c r="E240" s="13">
        <v>57857</v>
      </c>
      <c r="F240" s="13">
        <v>195</v>
      </c>
      <c r="G240" s="13">
        <v>85794</v>
      </c>
    </row>
    <row r="241" spans="1:7" ht="16" thickBot="1">
      <c r="A241" s="14">
        <v>240</v>
      </c>
      <c r="B241" s="15">
        <v>48183</v>
      </c>
      <c r="C241" s="16">
        <v>12410633</v>
      </c>
      <c r="D241" s="16">
        <v>27963</v>
      </c>
      <c r="E241" s="16">
        <v>57916</v>
      </c>
      <c r="F241" s="16">
        <v>195</v>
      </c>
      <c r="G241" s="16">
        <v>86075</v>
      </c>
    </row>
    <row r="242" spans="1:7" ht="16" thickBot="1">
      <c r="A242" s="11">
        <v>241</v>
      </c>
      <c r="B242" s="12">
        <v>48214</v>
      </c>
      <c r="C242" s="13">
        <v>12423207</v>
      </c>
      <c r="D242" s="13">
        <v>28186</v>
      </c>
      <c r="E242" s="13">
        <v>57975</v>
      </c>
      <c r="F242" s="13">
        <v>195</v>
      </c>
      <c r="G242" s="13">
        <v>86356</v>
      </c>
    </row>
    <row r="243" spans="1:7" ht="16" thickBot="1">
      <c r="A243" s="14">
        <v>242</v>
      </c>
      <c r="B243" s="15">
        <v>48245</v>
      </c>
      <c r="C243" s="16">
        <v>12435599</v>
      </c>
      <c r="D243" s="16">
        <v>2841</v>
      </c>
      <c r="E243" s="16">
        <v>58033</v>
      </c>
      <c r="F243" s="16">
        <v>195</v>
      </c>
      <c r="G243" s="16">
        <v>86638</v>
      </c>
    </row>
    <row r="244" spans="1:7" ht="16" thickBot="1">
      <c r="A244" s="11">
        <v>243</v>
      </c>
      <c r="B244" s="12">
        <v>48274</v>
      </c>
      <c r="C244" s="13">
        <v>12447807</v>
      </c>
      <c r="D244" s="13">
        <v>28636</v>
      </c>
      <c r="E244" s="13">
        <v>5809</v>
      </c>
      <c r="F244" s="13">
        <v>195</v>
      </c>
      <c r="G244" s="13">
        <v>86921</v>
      </c>
    </row>
    <row r="245" spans="1:7" ht="16" thickBot="1">
      <c r="A245" s="14">
        <v>244</v>
      </c>
      <c r="B245" s="15">
        <v>48305</v>
      </c>
      <c r="C245" s="16">
        <v>12459828</v>
      </c>
      <c r="D245" s="16">
        <v>28864</v>
      </c>
      <c r="E245" s="16">
        <v>58146</v>
      </c>
      <c r="F245" s="16">
        <v>195</v>
      </c>
      <c r="G245" s="16">
        <v>87205</v>
      </c>
    </row>
    <row r="246" spans="1:7" ht="16" thickBot="1">
      <c r="A246" s="11">
        <v>245</v>
      </c>
      <c r="B246" s="12">
        <v>48335</v>
      </c>
      <c r="C246" s="13">
        <v>12471660</v>
      </c>
      <c r="D246" s="13">
        <v>29094</v>
      </c>
      <c r="E246" s="13">
        <v>58201</v>
      </c>
      <c r="F246" s="13">
        <v>195</v>
      </c>
      <c r="G246" s="13">
        <v>8749</v>
      </c>
    </row>
    <row r="247" spans="1:7" ht="16" thickBot="1">
      <c r="A247" s="14">
        <v>246</v>
      </c>
      <c r="B247" s="15">
        <v>48366</v>
      </c>
      <c r="C247" s="16">
        <v>12483300</v>
      </c>
      <c r="D247" s="16">
        <v>29325</v>
      </c>
      <c r="E247" s="16">
        <v>58255</v>
      </c>
      <c r="F247" s="16">
        <v>195</v>
      </c>
      <c r="G247" s="16">
        <v>87775</v>
      </c>
    </row>
    <row r="248" spans="1:7" ht="16" thickBot="1">
      <c r="A248" s="11">
        <v>247</v>
      </c>
      <c r="B248" s="12">
        <v>48396</v>
      </c>
      <c r="C248" s="13">
        <v>12494746</v>
      </c>
      <c r="D248" s="13">
        <v>29558</v>
      </c>
      <c r="E248" s="13">
        <v>58309</v>
      </c>
      <c r="F248" s="13">
        <v>195</v>
      </c>
      <c r="G248" s="13">
        <v>88062</v>
      </c>
    </row>
    <row r="249" spans="1:7" ht="16" thickBot="1">
      <c r="A249" s="14">
        <v>248</v>
      </c>
      <c r="B249" s="15">
        <v>48427</v>
      </c>
      <c r="C249" s="16">
        <v>12505995</v>
      </c>
      <c r="D249" s="16">
        <v>29794</v>
      </c>
      <c r="E249" s="16">
        <v>58361</v>
      </c>
      <c r="F249" s="16">
        <v>195</v>
      </c>
      <c r="G249" s="16">
        <v>8835</v>
      </c>
    </row>
    <row r="250" spans="1:7" ht="16" thickBot="1">
      <c r="A250" s="11">
        <v>249</v>
      </c>
      <c r="B250" s="12">
        <v>48458</v>
      </c>
      <c r="C250" s="13">
        <v>12517046</v>
      </c>
      <c r="D250" s="13">
        <v>30031</v>
      </c>
      <c r="E250" s="13">
        <v>58413</v>
      </c>
      <c r="F250" s="13">
        <v>195</v>
      </c>
      <c r="G250" s="13">
        <v>88638</v>
      </c>
    </row>
    <row r="251" spans="1:7" ht="16" thickBot="1">
      <c r="A251" s="14">
        <v>250</v>
      </c>
      <c r="B251" s="15">
        <v>48488</v>
      </c>
      <c r="C251" s="16">
        <v>12527894</v>
      </c>
      <c r="D251" s="16">
        <v>30269</v>
      </c>
      <c r="E251" s="16">
        <v>58464</v>
      </c>
      <c r="F251" s="16">
        <v>195</v>
      </c>
      <c r="G251" s="16">
        <v>88928</v>
      </c>
    </row>
    <row r="252" spans="1:7" ht="16" thickBot="1">
      <c r="A252" s="11">
        <v>251</v>
      </c>
      <c r="B252" s="12">
        <v>48519</v>
      </c>
      <c r="C252" s="13">
        <v>12538539</v>
      </c>
      <c r="D252" s="13">
        <v>3051</v>
      </c>
      <c r="E252" s="13">
        <v>58513</v>
      </c>
      <c r="F252" s="13">
        <v>195</v>
      </c>
      <c r="G252" s="13">
        <v>89218</v>
      </c>
    </row>
    <row r="253" spans="1:7" ht="16" thickBot="1">
      <c r="A253" s="14">
        <v>252</v>
      </c>
      <c r="B253" s="15">
        <v>48549</v>
      </c>
      <c r="C253" s="16">
        <v>12548977</v>
      </c>
      <c r="D253" s="16">
        <v>30753</v>
      </c>
      <c r="E253" s="16">
        <v>58562</v>
      </c>
      <c r="F253" s="16">
        <v>195</v>
      </c>
      <c r="G253" s="16">
        <v>8951</v>
      </c>
    </row>
    <row r="254" spans="1:7" ht="16" thickBot="1">
      <c r="A254" s="11">
        <v>253</v>
      </c>
      <c r="B254" s="12">
        <v>48580</v>
      </c>
      <c r="C254" s="13">
        <v>12559205</v>
      </c>
      <c r="D254" s="13">
        <v>30998</v>
      </c>
      <c r="E254" s="13">
        <v>5861</v>
      </c>
      <c r="F254" s="13">
        <v>195</v>
      </c>
      <c r="G254" s="13">
        <v>89802</v>
      </c>
    </row>
    <row r="255" spans="1:7" ht="16" thickBot="1">
      <c r="A255" s="14">
        <v>254</v>
      </c>
      <c r="B255" s="15">
        <v>48611</v>
      </c>
      <c r="C255" s="16">
        <v>12569222</v>
      </c>
      <c r="D255" s="16">
        <v>31244</v>
      </c>
      <c r="E255" s="16">
        <v>58656</v>
      </c>
      <c r="F255" s="16">
        <v>195</v>
      </c>
      <c r="G255" s="16">
        <v>90096</v>
      </c>
    </row>
    <row r="256" spans="1:7" ht="16" thickBot="1">
      <c r="A256" s="11">
        <v>255</v>
      </c>
      <c r="B256" s="12">
        <v>48639</v>
      </c>
      <c r="C256" s="13">
        <v>12579023</v>
      </c>
      <c r="D256" s="13">
        <v>31493</v>
      </c>
      <c r="E256" s="13">
        <v>58702</v>
      </c>
      <c r="F256" s="13">
        <v>195</v>
      </c>
      <c r="G256" s="13">
        <v>9039</v>
      </c>
    </row>
    <row r="257" spans="1:7" ht="16" thickBot="1">
      <c r="A257" s="14">
        <v>256</v>
      </c>
      <c r="B257" s="15">
        <v>48670</v>
      </c>
      <c r="C257" s="16">
        <v>12588608</v>
      </c>
      <c r="D257" s="16">
        <v>31743</v>
      </c>
      <c r="E257" s="16">
        <v>58747</v>
      </c>
      <c r="F257" s="16">
        <v>195</v>
      </c>
      <c r="G257" s="16">
        <v>90685</v>
      </c>
    </row>
    <row r="258" spans="1:7" ht="16" thickBot="1">
      <c r="A258" s="11">
        <v>257</v>
      </c>
      <c r="B258" s="12">
        <v>48700</v>
      </c>
      <c r="C258" s="13">
        <v>12597972</v>
      </c>
      <c r="D258" s="13">
        <v>31996</v>
      </c>
      <c r="E258" s="13">
        <v>58791</v>
      </c>
      <c r="F258" s="13">
        <v>195</v>
      </c>
      <c r="G258" s="13">
        <v>90981</v>
      </c>
    </row>
    <row r="259" spans="1:7" ht="16" thickBot="1">
      <c r="A259" s="14">
        <v>258</v>
      </c>
      <c r="B259" s="15">
        <v>48731</v>
      </c>
      <c r="C259" s="16">
        <v>12607114</v>
      </c>
      <c r="D259" s="16">
        <v>3225</v>
      </c>
      <c r="E259" s="16">
        <v>58833</v>
      </c>
      <c r="F259" s="16">
        <v>195</v>
      </c>
      <c r="G259" s="16">
        <v>91279</v>
      </c>
    </row>
    <row r="260" spans="1:7" ht="16" thickBot="1">
      <c r="A260" s="11">
        <v>259</v>
      </c>
      <c r="B260" s="12">
        <v>48761</v>
      </c>
      <c r="C260" s="13">
        <v>12616031</v>
      </c>
      <c r="D260" s="13">
        <v>32507</v>
      </c>
      <c r="E260" s="13">
        <v>58875</v>
      </c>
      <c r="F260" s="13">
        <v>195</v>
      </c>
      <c r="G260" s="13">
        <v>91577</v>
      </c>
    </row>
    <row r="261" spans="1:7" ht="16" thickBot="1">
      <c r="A261" s="14">
        <v>260</v>
      </c>
      <c r="B261" s="15">
        <v>48792</v>
      </c>
      <c r="C261" s="16">
        <v>12624719</v>
      </c>
      <c r="D261" s="16">
        <v>32766</v>
      </c>
      <c r="E261" s="16">
        <v>58915</v>
      </c>
      <c r="F261" s="16">
        <v>195</v>
      </c>
      <c r="G261" s="16">
        <v>91876</v>
      </c>
    </row>
    <row r="262" spans="1:7" ht="16" thickBot="1">
      <c r="A262" s="11">
        <v>261</v>
      </c>
      <c r="B262" s="12">
        <v>48823</v>
      </c>
      <c r="C262" s="13">
        <v>12633176</v>
      </c>
      <c r="D262" s="13">
        <v>33026</v>
      </c>
      <c r="E262" s="13">
        <v>58955</v>
      </c>
      <c r="F262" s="13">
        <v>195</v>
      </c>
      <c r="G262" s="13">
        <v>92176</v>
      </c>
    </row>
    <row r="263" spans="1:7" ht="16" thickBot="1">
      <c r="A263" s="14">
        <v>262</v>
      </c>
      <c r="B263" s="15">
        <v>48853</v>
      </c>
      <c r="C263" s="16">
        <v>12641399</v>
      </c>
      <c r="D263" s="16">
        <v>33289</v>
      </c>
      <c r="E263" s="16">
        <v>58993</v>
      </c>
      <c r="F263" s="16">
        <v>195</v>
      </c>
      <c r="G263" s="16">
        <v>92477</v>
      </c>
    </row>
    <row r="264" spans="1:7" ht="16" thickBot="1">
      <c r="A264" s="11">
        <v>263</v>
      </c>
      <c r="B264" s="12">
        <v>48884</v>
      </c>
      <c r="C264" s="13">
        <v>12649386</v>
      </c>
      <c r="D264" s="13">
        <v>33554</v>
      </c>
      <c r="E264" s="13">
        <v>5903</v>
      </c>
      <c r="F264" s="13">
        <v>195</v>
      </c>
      <c r="G264" s="13">
        <v>92779</v>
      </c>
    </row>
    <row r="265" spans="1:7" ht="16" thickBot="1">
      <c r="A265" s="14">
        <v>264</v>
      </c>
      <c r="B265" s="15">
        <v>48914</v>
      </c>
      <c r="C265" s="16">
        <v>12657133</v>
      </c>
      <c r="D265" s="16">
        <v>33821</v>
      </c>
      <c r="E265" s="16">
        <v>59067</v>
      </c>
      <c r="F265" s="16">
        <v>195</v>
      </c>
      <c r="G265" s="16">
        <v>93082</v>
      </c>
    </row>
    <row r="266" spans="1:7" ht="16" thickBot="1">
      <c r="A266" s="11">
        <v>265</v>
      </c>
      <c r="B266" s="12">
        <v>48945</v>
      </c>
      <c r="C266" s="13">
        <v>12664637</v>
      </c>
      <c r="D266" s="13">
        <v>3409</v>
      </c>
      <c r="E266" s="13">
        <v>59102</v>
      </c>
      <c r="F266" s="13">
        <v>195</v>
      </c>
      <c r="G266" s="13">
        <v>93387</v>
      </c>
    </row>
    <row r="267" spans="1:7" ht="16" thickBot="1">
      <c r="A267" s="14">
        <v>266</v>
      </c>
      <c r="B267" s="15">
        <v>48976</v>
      </c>
      <c r="C267" s="16">
        <v>12671897</v>
      </c>
      <c r="D267" s="16">
        <v>34361</v>
      </c>
      <c r="E267" s="16">
        <v>59136</v>
      </c>
      <c r="F267" s="16">
        <v>195</v>
      </c>
      <c r="G267" s="16">
        <v>93692</v>
      </c>
    </row>
    <row r="268" spans="1:7" ht="16" thickBot="1">
      <c r="A268" s="11">
        <v>267</v>
      </c>
      <c r="B268" s="12">
        <v>49004</v>
      </c>
      <c r="C268" s="13">
        <v>12678907</v>
      </c>
      <c r="D268" s="13">
        <v>34635</v>
      </c>
      <c r="E268" s="13">
        <v>59168</v>
      </c>
      <c r="F268" s="13">
        <v>195</v>
      </c>
      <c r="G268" s="13">
        <v>93998</v>
      </c>
    </row>
    <row r="269" spans="1:7" ht="16" thickBot="1">
      <c r="A269" s="14">
        <v>268</v>
      </c>
      <c r="B269" s="15">
        <v>49035</v>
      </c>
      <c r="C269" s="16">
        <v>12685667</v>
      </c>
      <c r="D269" s="16">
        <v>3491</v>
      </c>
      <c r="E269" s="16">
        <v>592</v>
      </c>
      <c r="F269" s="16">
        <v>195</v>
      </c>
      <c r="G269" s="16">
        <v>94305</v>
      </c>
    </row>
    <row r="270" spans="1:7" ht="16" thickBot="1">
      <c r="A270" s="11">
        <v>269</v>
      </c>
      <c r="B270" s="12">
        <v>49065</v>
      </c>
      <c r="C270" s="13">
        <v>12692172</v>
      </c>
      <c r="D270" s="13">
        <v>35188</v>
      </c>
      <c r="E270" s="13">
        <v>5923</v>
      </c>
      <c r="F270" s="13">
        <v>195</v>
      </c>
      <c r="G270" s="13">
        <v>94613</v>
      </c>
    </row>
    <row r="271" spans="1:7" ht="16" thickBot="1">
      <c r="A271" s="14">
        <v>270</v>
      </c>
      <c r="B271" s="15">
        <v>49096</v>
      </c>
      <c r="C271" s="16">
        <v>12698420</v>
      </c>
      <c r="D271" s="16">
        <v>35468</v>
      </c>
      <c r="E271" s="16">
        <v>59259</v>
      </c>
      <c r="F271" s="16">
        <v>195</v>
      </c>
      <c r="G271" s="16">
        <v>94922</v>
      </c>
    </row>
    <row r="272" spans="1:7" ht="16" thickBot="1">
      <c r="A272" s="11">
        <v>271</v>
      </c>
      <c r="B272" s="12">
        <v>49126</v>
      </c>
      <c r="C272" s="13">
        <v>12704408</v>
      </c>
      <c r="D272" s="13">
        <v>3575</v>
      </c>
      <c r="E272" s="13">
        <v>59287</v>
      </c>
      <c r="F272" s="13">
        <v>195</v>
      </c>
      <c r="G272" s="13">
        <v>95232</v>
      </c>
    </row>
    <row r="273" spans="1:7" ht="16" thickBot="1">
      <c r="A273" s="14">
        <v>272</v>
      </c>
      <c r="B273" s="15">
        <v>49157</v>
      </c>
      <c r="C273" s="16">
        <v>12710132</v>
      </c>
      <c r="D273" s="16">
        <v>36034</v>
      </c>
      <c r="E273" s="16">
        <v>59314</v>
      </c>
      <c r="F273" s="16">
        <v>195</v>
      </c>
      <c r="G273" s="16">
        <v>95543</v>
      </c>
    </row>
    <row r="274" spans="1:7" ht="16" thickBot="1">
      <c r="A274" s="11">
        <v>273</v>
      </c>
      <c r="B274" s="12">
        <v>49188</v>
      </c>
      <c r="C274" s="13">
        <v>12715589</v>
      </c>
      <c r="D274" s="13">
        <v>36321</v>
      </c>
      <c r="E274" s="13">
        <v>59339</v>
      </c>
      <c r="F274" s="13">
        <v>195</v>
      </c>
      <c r="G274" s="13">
        <v>95855</v>
      </c>
    </row>
    <row r="275" spans="1:7" ht="16" thickBot="1">
      <c r="A275" s="14">
        <v>274</v>
      </c>
      <c r="B275" s="15">
        <v>49218</v>
      </c>
      <c r="C275" s="16">
        <v>12720777</v>
      </c>
      <c r="D275" s="16">
        <v>3661</v>
      </c>
      <c r="E275" s="16">
        <v>59364</v>
      </c>
      <c r="F275" s="16">
        <v>195</v>
      </c>
      <c r="G275" s="16">
        <v>96169</v>
      </c>
    </row>
    <row r="276" spans="1:7" ht="16" thickBot="1">
      <c r="A276" s="11">
        <v>275</v>
      </c>
      <c r="B276" s="12">
        <v>49249</v>
      </c>
      <c r="C276" s="13">
        <v>12725691</v>
      </c>
      <c r="D276" s="13">
        <v>36901</v>
      </c>
      <c r="E276" s="13">
        <v>59387</v>
      </c>
      <c r="F276" s="13">
        <v>195</v>
      </c>
      <c r="G276" s="13">
        <v>96483</v>
      </c>
    </row>
    <row r="277" spans="1:7" ht="16" thickBot="1">
      <c r="A277" s="14">
        <v>276</v>
      </c>
      <c r="B277" s="15">
        <v>49279</v>
      </c>
      <c r="C277" s="16">
        <v>12730330</v>
      </c>
      <c r="D277" s="16">
        <v>37195</v>
      </c>
      <c r="E277" s="16">
        <v>59408</v>
      </c>
      <c r="F277" s="16">
        <v>195</v>
      </c>
      <c r="G277" s="16">
        <v>96798</v>
      </c>
    </row>
    <row r="278" spans="1:7" ht="16" thickBot="1">
      <c r="A278" s="11">
        <v>277</v>
      </c>
      <c r="B278" s="12">
        <v>49310</v>
      </c>
      <c r="C278" s="13">
        <v>12734689</v>
      </c>
      <c r="D278" s="13">
        <v>37491</v>
      </c>
      <c r="E278" s="13">
        <v>59429</v>
      </c>
      <c r="F278" s="13">
        <v>195</v>
      </c>
      <c r="G278" s="13">
        <v>97114</v>
      </c>
    </row>
    <row r="279" spans="1:7" ht="16" thickBot="1">
      <c r="A279" s="14">
        <v>278</v>
      </c>
      <c r="B279" s="15">
        <v>49341</v>
      </c>
      <c r="C279" s="16">
        <v>12738766</v>
      </c>
      <c r="D279" s="16">
        <v>37789</v>
      </c>
      <c r="E279" s="16">
        <v>59448</v>
      </c>
      <c r="F279" s="16">
        <v>195</v>
      </c>
      <c r="G279" s="16">
        <v>97432</v>
      </c>
    </row>
    <row r="280" spans="1:7" ht="16" thickBot="1">
      <c r="A280" s="11">
        <v>279</v>
      </c>
      <c r="B280" s="12">
        <v>49369</v>
      </c>
      <c r="C280" s="13">
        <v>12742557</v>
      </c>
      <c r="D280" s="13">
        <v>3809</v>
      </c>
      <c r="E280" s="13">
        <v>59465</v>
      </c>
      <c r="F280" s="13">
        <v>195</v>
      </c>
      <c r="G280" s="13">
        <v>9775</v>
      </c>
    </row>
    <row r="281" spans="1:7" ht="16" thickBot="1">
      <c r="A281" s="14">
        <v>280</v>
      </c>
      <c r="B281" s="15">
        <v>49400</v>
      </c>
      <c r="C281" s="16">
        <v>12746058</v>
      </c>
      <c r="D281" s="16">
        <v>38393</v>
      </c>
      <c r="E281" s="16">
        <v>59482</v>
      </c>
      <c r="F281" s="16">
        <v>195</v>
      </c>
      <c r="G281" s="16">
        <v>98069</v>
      </c>
    </row>
    <row r="282" spans="1:7" ht="16" thickBot="1">
      <c r="A282" s="11">
        <v>281</v>
      </c>
      <c r="B282" s="12">
        <v>49430</v>
      </c>
      <c r="C282" s="13">
        <v>12749267</v>
      </c>
      <c r="D282" s="13">
        <v>38698</v>
      </c>
      <c r="E282" s="13">
        <v>59497</v>
      </c>
      <c r="F282" s="13">
        <v>195</v>
      </c>
      <c r="G282" s="13">
        <v>9839</v>
      </c>
    </row>
    <row r="283" spans="1:7" ht="16" thickBot="1">
      <c r="A283" s="14">
        <v>282</v>
      </c>
      <c r="B283" s="15">
        <v>49461</v>
      </c>
      <c r="C283" s="16">
        <v>12752180</v>
      </c>
      <c r="D283" s="16">
        <v>39006</v>
      </c>
      <c r="E283" s="16">
        <v>5951</v>
      </c>
      <c r="F283" s="16">
        <v>195</v>
      </c>
      <c r="G283" s="16">
        <v>98711</v>
      </c>
    </row>
    <row r="284" spans="1:7" ht="16" thickBot="1">
      <c r="A284" s="11">
        <v>283</v>
      </c>
      <c r="B284" s="12">
        <v>49491</v>
      </c>
      <c r="C284" s="13">
        <v>12754794</v>
      </c>
      <c r="D284" s="13">
        <v>39316</v>
      </c>
      <c r="E284" s="13">
        <v>59522</v>
      </c>
      <c r="F284" s="13">
        <v>195</v>
      </c>
      <c r="G284" s="13">
        <v>99034</v>
      </c>
    </row>
    <row r="285" spans="1:7" ht="16" thickBot="1">
      <c r="A285" s="14">
        <v>284</v>
      </c>
      <c r="B285" s="15">
        <v>49522</v>
      </c>
      <c r="C285" s="16">
        <v>12757105</v>
      </c>
      <c r="D285" s="16">
        <v>39629</v>
      </c>
      <c r="E285" s="16">
        <v>59533</v>
      </c>
      <c r="F285" s="16">
        <v>195</v>
      </c>
      <c r="G285" s="16">
        <v>99357</v>
      </c>
    </row>
    <row r="286" spans="1:7" ht="16" thickBot="1">
      <c r="A286" s="11">
        <v>285</v>
      </c>
      <c r="B286" s="12">
        <v>49553</v>
      </c>
      <c r="C286" s="13">
        <v>12759109</v>
      </c>
      <c r="D286" s="13">
        <v>39944</v>
      </c>
      <c r="E286" s="13">
        <v>59543</v>
      </c>
      <c r="F286" s="13">
        <v>195</v>
      </c>
      <c r="G286" s="13">
        <v>99682</v>
      </c>
    </row>
    <row r="287" spans="1:7" ht="16" thickBot="1">
      <c r="A287" s="14">
        <v>286</v>
      </c>
      <c r="B287" s="15">
        <v>49583</v>
      </c>
      <c r="C287" s="16">
        <v>12760804</v>
      </c>
      <c r="D287" s="16">
        <v>40262</v>
      </c>
      <c r="E287" s="16">
        <v>5955</v>
      </c>
      <c r="F287" s="16">
        <v>195</v>
      </c>
      <c r="G287" s="16">
        <v>100008</v>
      </c>
    </row>
    <row r="288" spans="1:7" ht="16" thickBot="1">
      <c r="A288" s="11">
        <v>287</v>
      </c>
      <c r="B288" s="12">
        <v>49614</v>
      </c>
      <c r="C288" s="13">
        <v>12762186</v>
      </c>
      <c r="D288" s="13">
        <v>40582</v>
      </c>
      <c r="E288" s="13">
        <v>59557</v>
      </c>
      <c r="F288" s="13">
        <v>195</v>
      </c>
      <c r="G288" s="13">
        <v>100334</v>
      </c>
    </row>
    <row r="289" spans="1:7" ht="16" thickBot="1">
      <c r="A289" s="14">
        <v>288</v>
      </c>
      <c r="B289" s="15">
        <v>49644</v>
      </c>
      <c r="C289" s="16">
        <v>12763251</v>
      </c>
      <c r="D289" s="16">
        <v>40905</v>
      </c>
      <c r="E289" s="16">
        <v>59562</v>
      </c>
      <c r="F289" s="16">
        <v>195</v>
      </c>
      <c r="G289" s="16">
        <v>100662</v>
      </c>
    </row>
    <row r="290" spans="1:7" ht="16" thickBot="1">
      <c r="A290" s="11">
        <v>289</v>
      </c>
      <c r="B290" s="12">
        <v>49675</v>
      </c>
      <c r="C290" s="13">
        <v>12763995</v>
      </c>
      <c r="D290" s="13">
        <v>41231</v>
      </c>
      <c r="E290" s="13">
        <v>59565</v>
      </c>
      <c r="F290" s="13">
        <v>195</v>
      </c>
      <c r="G290" s="13">
        <v>100991</v>
      </c>
    </row>
    <row r="291" spans="1:7" ht="16" thickBot="1">
      <c r="A291" s="14">
        <v>290</v>
      </c>
      <c r="B291" s="15">
        <v>49706</v>
      </c>
      <c r="C291" s="16">
        <v>12764416</v>
      </c>
      <c r="D291" s="16">
        <v>41559</v>
      </c>
      <c r="E291" s="16">
        <v>59567</v>
      </c>
      <c r="F291" s="16">
        <v>195</v>
      </c>
      <c r="G291" s="16">
        <v>101321</v>
      </c>
    </row>
    <row r="292" spans="1:7" ht="16" thickBot="1">
      <c r="A292" s="11">
        <v>291</v>
      </c>
      <c r="B292" s="12">
        <v>49735</v>
      </c>
      <c r="C292" s="13">
        <v>12764508</v>
      </c>
      <c r="D292" s="13">
        <v>41889</v>
      </c>
      <c r="E292" s="13">
        <v>59568</v>
      </c>
      <c r="F292" s="13">
        <v>195</v>
      </c>
      <c r="G292" s="13">
        <v>101652</v>
      </c>
    </row>
    <row r="293" spans="1:7" ht="16" thickBot="1">
      <c r="A293" s="14">
        <v>292</v>
      </c>
      <c r="B293" s="15">
        <v>49766</v>
      </c>
      <c r="C293" s="16">
        <v>12764269</v>
      </c>
      <c r="D293" s="16">
        <v>42223</v>
      </c>
      <c r="E293" s="16">
        <v>59567</v>
      </c>
      <c r="F293" s="16">
        <v>195</v>
      </c>
      <c r="G293" s="16">
        <v>101984</v>
      </c>
    </row>
    <row r="294" spans="1:7" ht="16" thickBot="1">
      <c r="A294" s="11">
        <v>293</v>
      </c>
      <c r="B294" s="12">
        <v>49796</v>
      </c>
      <c r="C294" s="13">
        <v>12763695</v>
      </c>
      <c r="D294" s="13">
        <v>42559</v>
      </c>
      <c r="E294" s="13">
        <v>59564</v>
      </c>
      <c r="F294" s="13">
        <v>195</v>
      </c>
      <c r="G294" s="13">
        <v>102317</v>
      </c>
    </row>
    <row r="295" spans="1:7" ht="16" thickBot="1">
      <c r="A295" s="14">
        <v>294</v>
      </c>
      <c r="B295" s="15">
        <v>49827</v>
      </c>
      <c r="C295" s="16">
        <v>12762783</v>
      </c>
      <c r="D295" s="16">
        <v>42897</v>
      </c>
      <c r="E295" s="16">
        <v>5956</v>
      </c>
      <c r="F295" s="16">
        <v>195</v>
      </c>
      <c r="G295" s="16">
        <v>102652</v>
      </c>
    </row>
    <row r="296" spans="1:7" ht="16" thickBot="1">
      <c r="A296" s="11">
        <v>295</v>
      </c>
      <c r="B296" s="12">
        <v>49857</v>
      </c>
      <c r="C296" s="13">
        <v>12761527</v>
      </c>
      <c r="D296" s="13">
        <v>43238</v>
      </c>
      <c r="E296" s="13">
        <v>59554</v>
      </c>
      <c r="F296" s="13">
        <v>195</v>
      </c>
      <c r="G296" s="13">
        <v>102987</v>
      </c>
    </row>
    <row r="297" spans="1:7" ht="16" thickBot="1">
      <c r="A297" s="14">
        <v>296</v>
      </c>
      <c r="B297" s="15">
        <v>49888</v>
      </c>
      <c r="C297" s="16">
        <v>12759925</v>
      </c>
      <c r="D297" s="16">
        <v>43582</v>
      </c>
      <c r="E297" s="16">
        <v>59546</v>
      </c>
      <c r="F297" s="16">
        <v>195</v>
      </c>
      <c r="G297" s="16">
        <v>103324</v>
      </c>
    </row>
    <row r="298" spans="1:7" ht="16" thickBot="1">
      <c r="A298" s="11">
        <v>297</v>
      </c>
      <c r="B298" s="12">
        <v>49919</v>
      </c>
      <c r="C298" s="13">
        <v>12757973</v>
      </c>
      <c r="D298" s="13">
        <v>43929</v>
      </c>
      <c r="E298" s="13">
        <v>59537</v>
      </c>
      <c r="F298" s="13">
        <v>195</v>
      </c>
      <c r="G298" s="13">
        <v>103661</v>
      </c>
    </row>
    <row r="299" spans="1:7" ht="16" thickBot="1">
      <c r="A299" s="14">
        <v>298</v>
      </c>
      <c r="B299" s="15">
        <v>49949</v>
      </c>
      <c r="C299" s="16">
        <v>12755666</v>
      </c>
      <c r="D299" s="16">
        <v>44279</v>
      </c>
      <c r="E299" s="16">
        <v>59526</v>
      </c>
      <c r="F299" s="16">
        <v>195</v>
      </c>
      <c r="G299" s="16">
        <v>104</v>
      </c>
    </row>
    <row r="300" spans="1:7" ht="16" thickBot="1">
      <c r="A300" s="11">
        <v>299</v>
      </c>
      <c r="B300" s="12">
        <v>49980</v>
      </c>
      <c r="C300" s="13">
        <v>12753001</v>
      </c>
      <c r="D300" s="13">
        <v>44631</v>
      </c>
      <c r="E300" s="13">
        <v>59514</v>
      </c>
      <c r="F300" s="13">
        <v>195</v>
      </c>
      <c r="G300" s="13">
        <v>10434</v>
      </c>
    </row>
    <row r="301" spans="1:7" ht="16" thickBot="1">
      <c r="A301" s="14">
        <v>300</v>
      </c>
      <c r="B301" s="15">
        <v>50010</v>
      </c>
      <c r="C301" s="16">
        <v>12749974</v>
      </c>
      <c r="D301" s="16">
        <v>44986</v>
      </c>
      <c r="E301" s="16">
        <v>595</v>
      </c>
      <c r="F301" s="16">
        <v>195</v>
      </c>
      <c r="G301" s="16">
        <v>104681</v>
      </c>
    </row>
    <row r="302" spans="1:7" ht="16" thickBot="1">
      <c r="A302" s="11">
        <v>301</v>
      </c>
      <c r="B302" s="12">
        <v>50041</v>
      </c>
      <c r="C302" s="13">
        <v>12746581</v>
      </c>
      <c r="D302" s="13">
        <v>45344</v>
      </c>
      <c r="E302" s="13">
        <v>59484</v>
      </c>
      <c r="F302" s="13">
        <v>195</v>
      </c>
      <c r="G302" s="13">
        <v>105023</v>
      </c>
    </row>
    <row r="303" spans="1:7" ht="16" thickBot="1">
      <c r="A303" s="14">
        <v>302</v>
      </c>
      <c r="B303" s="15">
        <v>50072</v>
      </c>
      <c r="C303" s="16">
        <v>12742818</v>
      </c>
      <c r="D303" s="16">
        <v>45705</v>
      </c>
      <c r="E303" s="16">
        <v>59466</v>
      </c>
      <c r="F303" s="16">
        <v>195</v>
      </c>
      <c r="G303" s="16">
        <v>105366</v>
      </c>
    </row>
    <row r="304" spans="1:7" ht="16" thickBot="1">
      <c r="A304" s="11">
        <v>303</v>
      </c>
      <c r="B304" s="12">
        <v>50100</v>
      </c>
      <c r="C304" s="13">
        <v>12738681</v>
      </c>
      <c r="D304" s="13">
        <v>46068</v>
      </c>
      <c r="E304" s="13">
        <v>59447</v>
      </c>
      <c r="F304" s="13">
        <v>195</v>
      </c>
      <c r="G304" s="13">
        <v>10571</v>
      </c>
    </row>
    <row r="305" spans="1:7" ht="16" thickBot="1">
      <c r="A305" s="14">
        <v>304</v>
      </c>
      <c r="B305" s="15">
        <v>50131</v>
      </c>
      <c r="C305" s="16">
        <v>12734165</v>
      </c>
      <c r="D305" s="16">
        <v>46435</v>
      </c>
      <c r="E305" s="16">
        <v>59426</v>
      </c>
      <c r="F305" s="16">
        <v>195</v>
      </c>
      <c r="G305" s="16">
        <v>106056</v>
      </c>
    </row>
    <row r="306" spans="1:7" ht="16" thickBot="1">
      <c r="A306" s="11">
        <v>305</v>
      </c>
      <c r="B306" s="12">
        <v>50161</v>
      </c>
      <c r="C306" s="13">
        <v>12729267</v>
      </c>
      <c r="D306" s="13">
        <v>46804</v>
      </c>
      <c r="E306" s="13">
        <v>59403</v>
      </c>
      <c r="F306" s="13">
        <v>195</v>
      </c>
      <c r="G306" s="13">
        <v>106402</v>
      </c>
    </row>
    <row r="307" spans="1:7" ht="16" thickBot="1">
      <c r="A307" s="14">
        <v>306</v>
      </c>
      <c r="B307" s="15">
        <v>50192</v>
      </c>
      <c r="C307" s="16">
        <v>12723982</v>
      </c>
      <c r="D307" s="16">
        <v>47176</v>
      </c>
      <c r="E307" s="16">
        <v>59379</v>
      </c>
      <c r="F307" s="16">
        <v>195</v>
      </c>
      <c r="G307" s="16">
        <v>10675</v>
      </c>
    </row>
    <row r="308" spans="1:7" ht="16" thickBot="1">
      <c r="A308" s="11">
        <v>307</v>
      </c>
      <c r="B308" s="12">
        <v>50222</v>
      </c>
      <c r="C308" s="13">
        <v>12718306</v>
      </c>
      <c r="D308" s="13">
        <v>47552</v>
      </c>
      <c r="E308" s="13">
        <v>59352</v>
      </c>
      <c r="F308" s="13">
        <v>195</v>
      </c>
      <c r="G308" s="13">
        <v>107099</v>
      </c>
    </row>
    <row r="309" spans="1:7" ht="16" thickBot="1">
      <c r="A309" s="14">
        <v>308</v>
      </c>
      <c r="B309" s="15">
        <v>50253</v>
      </c>
      <c r="C309" s="16">
        <v>12712235</v>
      </c>
      <c r="D309" s="16">
        <v>4793</v>
      </c>
      <c r="E309" s="16">
        <v>59324</v>
      </c>
      <c r="F309" s="16">
        <v>195</v>
      </c>
      <c r="G309" s="16">
        <v>107449</v>
      </c>
    </row>
    <row r="310" spans="1:7" ht="16" thickBot="1">
      <c r="A310" s="11">
        <v>309</v>
      </c>
      <c r="B310" s="12">
        <v>50284</v>
      </c>
      <c r="C310" s="13">
        <v>12705764</v>
      </c>
      <c r="D310" s="13">
        <v>48311</v>
      </c>
      <c r="E310" s="13">
        <v>59294</v>
      </c>
      <c r="F310" s="13">
        <v>195</v>
      </c>
      <c r="G310" s="13">
        <v>1078</v>
      </c>
    </row>
    <row r="311" spans="1:7" ht="16" thickBot="1">
      <c r="A311" s="14">
        <v>310</v>
      </c>
      <c r="B311" s="15">
        <v>50314</v>
      </c>
      <c r="C311" s="16">
        <v>12698890</v>
      </c>
      <c r="D311" s="16">
        <v>48696</v>
      </c>
      <c r="E311" s="16">
        <v>59261</v>
      </c>
      <c r="F311" s="16">
        <v>195</v>
      </c>
      <c r="G311" s="16">
        <v>108152</v>
      </c>
    </row>
    <row r="312" spans="1:7" ht="16" thickBot="1">
      <c r="A312" s="11">
        <v>311</v>
      </c>
      <c r="B312" s="12">
        <v>50345</v>
      </c>
      <c r="C312" s="13">
        <v>12691608</v>
      </c>
      <c r="D312" s="13">
        <v>49083</v>
      </c>
      <c r="E312" s="13">
        <v>59228</v>
      </c>
      <c r="F312" s="13">
        <v>195</v>
      </c>
      <c r="G312" s="13">
        <v>108506</v>
      </c>
    </row>
    <row r="313" spans="1:7" ht="16" thickBot="1">
      <c r="A313" s="14">
        <v>312</v>
      </c>
      <c r="B313" s="15">
        <v>50375</v>
      </c>
      <c r="C313" s="16">
        <v>12683913</v>
      </c>
      <c r="D313" s="16">
        <v>49474</v>
      </c>
      <c r="E313" s="16">
        <v>59192</v>
      </c>
      <c r="F313" s="16">
        <v>195</v>
      </c>
      <c r="G313" s="16">
        <v>10886</v>
      </c>
    </row>
    <row r="314" spans="1:7" ht="16" thickBot="1">
      <c r="A314" s="11">
        <v>313</v>
      </c>
      <c r="B314" s="12">
        <v>50406</v>
      </c>
      <c r="C314" s="13">
        <v>12675801</v>
      </c>
      <c r="D314" s="13">
        <v>49867</v>
      </c>
      <c r="E314" s="13">
        <v>59154</v>
      </c>
      <c r="F314" s="13">
        <v>195</v>
      </c>
      <c r="G314" s="13">
        <v>109216</v>
      </c>
    </row>
    <row r="315" spans="1:7" ht="16" thickBot="1">
      <c r="A315" s="14">
        <v>314</v>
      </c>
      <c r="B315" s="15">
        <v>50437</v>
      </c>
      <c r="C315" s="16">
        <v>12667268</v>
      </c>
      <c r="D315" s="16">
        <v>50264</v>
      </c>
      <c r="E315" s="16">
        <v>59114</v>
      </c>
      <c r="F315" s="16">
        <v>195</v>
      </c>
      <c r="G315" s="16">
        <v>109573</v>
      </c>
    </row>
    <row r="316" spans="1:7" ht="16" thickBot="1">
      <c r="A316" s="11">
        <v>315</v>
      </c>
      <c r="B316" s="12">
        <v>50465</v>
      </c>
      <c r="C316" s="13">
        <v>12658309</v>
      </c>
      <c r="D316" s="13">
        <v>50664</v>
      </c>
      <c r="E316" s="13">
        <v>59072</v>
      </c>
      <c r="F316" s="13">
        <v>195</v>
      </c>
      <c r="G316" s="13">
        <v>109931</v>
      </c>
    </row>
    <row r="317" spans="1:7" ht="16" thickBot="1">
      <c r="A317" s="14">
        <v>316</v>
      </c>
      <c r="B317" s="15">
        <v>50496</v>
      </c>
      <c r="C317" s="16">
        <v>12648919</v>
      </c>
      <c r="D317" s="16">
        <v>51067</v>
      </c>
      <c r="E317" s="16">
        <v>59028</v>
      </c>
      <c r="F317" s="16">
        <v>195</v>
      </c>
      <c r="G317" s="16">
        <v>11029</v>
      </c>
    </row>
    <row r="318" spans="1:7" ht="16" thickBot="1">
      <c r="A318" s="11">
        <v>317</v>
      </c>
      <c r="B318" s="12">
        <v>50526</v>
      </c>
      <c r="C318" s="13">
        <v>12639094</v>
      </c>
      <c r="D318" s="13">
        <v>51473</v>
      </c>
      <c r="E318" s="13">
        <v>58982</v>
      </c>
      <c r="F318" s="13">
        <v>195</v>
      </c>
      <c r="G318" s="13">
        <v>110651</v>
      </c>
    </row>
    <row r="319" spans="1:7" ht="16" thickBot="1">
      <c r="A319" s="14">
        <v>318</v>
      </c>
      <c r="B319" s="15">
        <v>50557</v>
      </c>
      <c r="C319" s="16">
        <v>12628830</v>
      </c>
      <c r="D319" s="16">
        <v>51883</v>
      </c>
      <c r="E319" s="16">
        <v>58935</v>
      </c>
      <c r="F319" s="16">
        <v>195</v>
      </c>
      <c r="G319" s="16">
        <v>111012</v>
      </c>
    </row>
    <row r="320" spans="1:7" ht="16" thickBot="1">
      <c r="A320" s="11">
        <v>319</v>
      </c>
      <c r="B320" s="12">
        <v>50587</v>
      </c>
      <c r="C320" s="13">
        <v>12618121</v>
      </c>
      <c r="D320" s="13">
        <v>52295</v>
      </c>
      <c r="E320" s="13">
        <v>58885</v>
      </c>
      <c r="F320" s="13">
        <v>195</v>
      </c>
      <c r="G320" s="13">
        <v>111375</v>
      </c>
    </row>
    <row r="321" spans="1:7" ht="16" thickBot="1">
      <c r="A321" s="14">
        <v>320</v>
      </c>
      <c r="B321" s="15">
        <v>50618</v>
      </c>
      <c r="C321" s="16">
        <v>12606963</v>
      </c>
      <c r="D321" s="16">
        <v>52711</v>
      </c>
      <c r="E321" s="16">
        <v>58832</v>
      </c>
      <c r="F321" s="16">
        <v>195</v>
      </c>
      <c r="G321" s="16">
        <v>111739</v>
      </c>
    </row>
    <row r="322" spans="1:7" ht="16" thickBot="1">
      <c r="A322" s="11">
        <v>321</v>
      </c>
      <c r="B322" s="12">
        <v>50649</v>
      </c>
      <c r="C322" s="13">
        <v>12595351</v>
      </c>
      <c r="D322" s="13">
        <v>53131</v>
      </c>
      <c r="E322" s="13">
        <v>58778</v>
      </c>
      <c r="F322" s="13">
        <v>195</v>
      </c>
      <c r="G322" s="13">
        <v>112104</v>
      </c>
    </row>
    <row r="323" spans="1:7" ht="16" thickBot="1">
      <c r="A323" s="14">
        <v>322</v>
      </c>
      <c r="B323" s="15">
        <v>50679</v>
      </c>
      <c r="C323" s="16">
        <v>12583280</v>
      </c>
      <c r="D323" s="16">
        <v>53554</v>
      </c>
      <c r="E323" s="16">
        <v>58722</v>
      </c>
      <c r="F323" s="16">
        <v>195</v>
      </c>
      <c r="G323" s="16">
        <v>11247</v>
      </c>
    </row>
    <row r="324" spans="1:7" ht="16" thickBot="1">
      <c r="A324" s="11">
        <v>323</v>
      </c>
      <c r="B324" s="12">
        <v>50710</v>
      </c>
      <c r="C324" s="13">
        <v>12570745</v>
      </c>
      <c r="D324" s="13">
        <v>5398</v>
      </c>
      <c r="E324" s="13">
        <v>58663</v>
      </c>
      <c r="F324" s="13">
        <v>195</v>
      </c>
      <c r="G324" s="13">
        <v>112838</v>
      </c>
    </row>
    <row r="325" spans="1:7" ht="16" thickBot="1">
      <c r="A325" s="14">
        <v>324</v>
      </c>
      <c r="B325" s="15">
        <v>50740</v>
      </c>
      <c r="C325" s="16">
        <v>12557742</v>
      </c>
      <c r="D325" s="16">
        <v>54409</v>
      </c>
      <c r="E325" s="16">
        <v>58603</v>
      </c>
      <c r="F325" s="16">
        <v>195</v>
      </c>
      <c r="G325" s="16">
        <v>113207</v>
      </c>
    </row>
    <row r="326" spans="1:7" ht="16" thickBot="1">
      <c r="A326" s="11">
        <v>325</v>
      </c>
      <c r="B326" s="12">
        <v>50771</v>
      </c>
      <c r="C326" s="13">
        <v>12544266</v>
      </c>
      <c r="D326" s="13">
        <v>54842</v>
      </c>
      <c r="E326" s="13">
        <v>5854</v>
      </c>
      <c r="F326" s="13">
        <v>195</v>
      </c>
      <c r="G326" s="13">
        <v>113577</v>
      </c>
    </row>
    <row r="327" spans="1:7" ht="16" thickBot="1">
      <c r="A327" s="14">
        <v>326</v>
      </c>
      <c r="B327" s="15">
        <v>50802</v>
      </c>
      <c r="C327" s="16">
        <v>12530311</v>
      </c>
      <c r="D327" s="16">
        <v>55278</v>
      </c>
      <c r="E327" s="16">
        <v>58475</v>
      </c>
      <c r="F327" s="16">
        <v>195</v>
      </c>
      <c r="G327" s="16">
        <v>113948</v>
      </c>
    </row>
    <row r="328" spans="1:7" ht="16" thickBot="1">
      <c r="A328" s="11">
        <v>327</v>
      </c>
      <c r="B328" s="12">
        <v>50830</v>
      </c>
      <c r="C328" s="13">
        <v>12515873</v>
      </c>
      <c r="D328" s="13">
        <v>55718</v>
      </c>
      <c r="E328" s="13">
        <v>58407</v>
      </c>
      <c r="F328" s="13">
        <v>195</v>
      </c>
      <c r="G328" s="13">
        <v>11432</v>
      </c>
    </row>
    <row r="329" spans="1:7" ht="16" thickBot="1">
      <c r="A329" s="14">
        <v>328</v>
      </c>
      <c r="B329" s="15">
        <v>50861</v>
      </c>
      <c r="C329" s="16">
        <v>12500946</v>
      </c>
      <c r="D329" s="16">
        <v>56161</v>
      </c>
      <c r="E329" s="16">
        <v>58338</v>
      </c>
      <c r="F329" s="16">
        <v>195</v>
      </c>
      <c r="G329" s="16">
        <v>114694</v>
      </c>
    </row>
    <row r="330" spans="1:7" ht="16" thickBot="1">
      <c r="A330" s="11">
        <v>329</v>
      </c>
      <c r="B330" s="12">
        <v>50891</v>
      </c>
      <c r="C330" s="13">
        <v>12485526</v>
      </c>
      <c r="D330" s="13">
        <v>56608</v>
      </c>
      <c r="E330" s="13">
        <v>58266</v>
      </c>
      <c r="F330" s="13">
        <v>195</v>
      </c>
      <c r="G330" s="13">
        <v>115069</v>
      </c>
    </row>
    <row r="331" spans="1:7" ht="16" thickBot="1">
      <c r="A331" s="14">
        <v>330</v>
      </c>
      <c r="B331" s="15">
        <v>50922</v>
      </c>
      <c r="C331" s="16">
        <v>12469607</v>
      </c>
      <c r="D331" s="16">
        <v>57058</v>
      </c>
      <c r="E331" s="16">
        <v>58191</v>
      </c>
      <c r="F331" s="16">
        <v>195</v>
      </c>
      <c r="G331" s="16">
        <v>115445</v>
      </c>
    </row>
    <row r="332" spans="1:7" ht="16" thickBot="1">
      <c r="A332" s="11">
        <v>331</v>
      </c>
      <c r="B332" s="12">
        <v>50952</v>
      </c>
      <c r="C332" s="13">
        <v>12453184</v>
      </c>
      <c r="D332" s="13">
        <v>57512</v>
      </c>
      <c r="E332" s="13">
        <v>58115</v>
      </c>
      <c r="F332" s="13">
        <v>195</v>
      </c>
      <c r="G332" s="13">
        <v>115822</v>
      </c>
    </row>
    <row r="333" spans="1:7" ht="16" thickBot="1">
      <c r="A333" s="14">
        <v>332</v>
      </c>
      <c r="B333" s="15">
        <v>50983</v>
      </c>
      <c r="C333" s="16">
        <v>12436252</v>
      </c>
      <c r="D333" s="16">
        <v>5797</v>
      </c>
      <c r="E333" s="16">
        <v>58036</v>
      </c>
      <c r="F333" s="16">
        <v>195</v>
      </c>
      <c r="G333" s="16">
        <v>116201</v>
      </c>
    </row>
    <row r="334" spans="1:7" ht="16" thickBot="1">
      <c r="A334" s="11">
        <v>333</v>
      </c>
      <c r="B334" s="12">
        <v>51014</v>
      </c>
      <c r="C334" s="13">
        <v>12418805</v>
      </c>
      <c r="D334" s="13">
        <v>58431</v>
      </c>
      <c r="E334" s="13">
        <v>57954</v>
      </c>
      <c r="F334" s="13">
        <v>195</v>
      </c>
      <c r="G334" s="13">
        <v>11658</v>
      </c>
    </row>
    <row r="335" spans="1:7" ht="16" thickBot="1">
      <c r="A335" s="14">
        <v>334</v>
      </c>
      <c r="B335" s="15">
        <v>51044</v>
      </c>
      <c r="C335" s="16">
        <v>12400839</v>
      </c>
      <c r="D335" s="16">
        <v>58896</v>
      </c>
      <c r="E335" s="16">
        <v>57871</v>
      </c>
      <c r="F335" s="16">
        <v>195</v>
      </c>
      <c r="G335" s="16">
        <v>116962</v>
      </c>
    </row>
    <row r="336" spans="1:7" ht="16" thickBot="1">
      <c r="A336" s="11">
        <v>335</v>
      </c>
      <c r="B336" s="12">
        <v>51075</v>
      </c>
      <c r="C336" s="13">
        <v>12382347</v>
      </c>
      <c r="D336" s="13">
        <v>59364</v>
      </c>
      <c r="E336" s="13">
        <v>57784</v>
      </c>
      <c r="F336" s="13">
        <v>195</v>
      </c>
      <c r="G336" s="13">
        <v>117344</v>
      </c>
    </row>
    <row r="337" spans="1:7" ht="16" thickBot="1">
      <c r="A337" s="14">
        <v>336</v>
      </c>
      <c r="B337" s="15">
        <v>51105</v>
      </c>
      <c r="C337" s="16">
        <v>12363325</v>
      </c>
      <c r="D337" s="16">
        <v>59837</v>
      </c>
      <c r="E337" s="16">
        <v>57696</v>
      </c>
      <c r="F337" s="16">
        <v>195</v>
      </c>
      <c r="G337" s="16">
        <v>117727</v>
      </c>
    </row>
    <row r="338" spans="1:7" ht="16" thickBot="1">
      <c r="A338" s="11">
        <v>337</v>
      </c>
      <c r="B338" s="12">
        <v>51136</v>
      </c>
      <c r="C338" s="13">
        <v>12343767</v>
      </c>
      <c r="D338" s="13">
        <v>60313</v>
      </c>
      <c r="E338" s="13">
        <v>57604</v>
      </c>
      <c r="F338" s="13">
        <v>195</v>
      </c>
      <c r="G338" s="13">
        <v>118112</v>
      </c>
    </row>
    <row r="339" spans="1:7" ht="16" thickBot="1">
      <c r="A339" s="14">
        <v>338</v>
      </c>
      <c r="B339" s="15">
        <v>51167</v>
      </c>
      <c r="C339" s="16">
        <v>12323667</v>
      </c>
      <c r="D339" s="16">
        <v>60793</v>
      </c>
      <c r="E339" s="16">
        <v>5751</v>
      </c>
      <c r="F339" s="16">
        <v>195</v>
      </c>
      <c r="G339" s="16">
        <v>118498</v>
      </c>
    </row>
    <row r="340" spans="1:7" ht="16" thickBot="1">
      <c r="A340" s="11">
        <v>339</v>
      </c>
      <c r="B340" s="12">
        <v>51196</v>
      </c>
      <c r="C340" s="13">
        <v>12303020</v>
      </c>
      <c r="D340" s="13">
        <v>61276</v>
      </c>
      <c r="E340" s="13">
        <v>57414</v>
      </c>
      <c r="F340" s="13">
        <v>195</v>
      </c>
      <c r="G340" s="13">
        <v>118885</v>
      </c>
    </row>
    <row r="341" spans="1:7" ht="16" thickBot="1">
      <c r="A341" s="14">
        <v>340</v>
      </c>
      <c r="B341" s="15">
        <v>51227</v>
      </c>
      <c r="C341" s="16">
        <v>12281820</v>
      </c>
      <c r="D341" s="16">
        <v>61764</v>
      </c>
      <c r="E341" s="16">
        <v>57315</v>
      </c>
      <c r="F341" s="16">
        <v>195</v>
      </c>
      <c r="G341" s="16">
        <v>119274</v>
      </c>
    </row>
    <row r="342" spans="1:7" ht="16" thickBot="1">
      <c r="A342" s="11">
        <v>341</v>
      </c>
      <c r="B342" s="12">
        <v>51257</v>
      </c>
      <c r="C342" s="13">
        <v>12260061</v>
      </c>
      <c r="D342" s="13">
        <v>62255</v>
      </c>
      <c r="E342" s="13">
        <v>57214</v>
      </c>
      <c r="F342" s="13">
        <v>195</v>
      </c>
      <c r="G342" s="13">
        <v>119664</v>
      </c>
    </row>
    <row r="343" spans="1:7" ht="16" thickBot="1">
      <c r="A343" s="14">
        <v>342</v>
      </c>
      <c r="B343" s="15">
        <v>51288</v>
      </c>
      <c r="C343" s="16">
        <v>12237738</v>
      </c>
      <c r="D343" s="16">
        <v>6275</v>
      </c>
      <c r="E343" s="16">
        <v>57109</v>
      </c>
      <c r="F343" s="16">
        <v>195</v>
      </c>
      <c r="G343" s="16">
        <v>120055</v>
      </c>
    </row>
    <row r="344" spans="1:7" ht="16" thickBot="1">
      <c r="A344" s="11">
        <v>343</v>
      </c>
      <c r="B344" s="12">
        <v>51318</v>
      </c>
      <c r="C344" s="13">
        <v>12214846</v>
      </c>
      <c r="D344" s="13">
        <v>6325</v>
      </c>
      <c r="E344" s="13">
        <v>57003</v>
      </c>
      <c r="F344" s="13">
        <v>195</v>
      </c>
      <c r="G344" s="13">
        <v>120447</v>
      </c>
    </row>
    <row r="345" spans="1:7" ht="16" thickBot="1">
      <c r="A345" s="14">
        <v>344</v>
      </c>
      <c r="B345" s="15">
        <v>51349</v>
      </c>
      <c r="C345" s="16">
        <v>12191377</v>
      </c>
      <c r="D345" s="16">
        <v>63753</v>
      </c>
      <c r="E345" s="16">
        <v>56893</v>
      </c>
      <c r="F345" s="16">
        <v>195</v>
      </c>
      <c r="G345" s="16">
        <v>120841</v>
      </c>
    </row>
    <row r="346" spans="1:7" ht="16" thickBot="1">
      <c r="A346" s="11">
        <v>345</v>
      </c>
      <c r="B346" s="12">
        <v>51380</v>
      </c>
      <c r="C346" s="13">
        <v>12167327</v>
      </c>
      <c r="D346" s="13">
        <v>6426</v>
      </c>
      <c r="E346" s="13">
        <v>56781</v>
      </c>
      <c r="F346" s="13">
        <v>195</v>
      </c>
      <c r="G346" s="13">
        <v>121236</v>
      </c>
    </row>
    <row r="347" spans="1:7" ht="16" thickBot="1">
      <c r="A347" s="14">
        <v>346</v>
      </c>
      <c r="B347" s="15">
        <v>51410</v>
      </c>
      <c r="C347" s="16">
        <v>12142689</v>
      </c>
      <c r="D347" s="16">
        <v>64771</v>
      </c>
      <c r="E347" s="16">
        <v>56666</v>
      </c>
      <c r="F347" s="16">
        <v>195</v>
      </c>
      <c r="G347" s="16">
        <v>121632</v>
      </c>
    </row>
    <row r="348" spans="1:7" ht="16" thickBot="1">
      <c r="A348" s="11">
        <v>347</v>
      </c>
      <c r="B348" s="12">
        <v>51441</v>
      </c>
      <c r="C348" s="13">
        <v>12117458</v>
      </c>
      <c r="D348" s="13">
        <v>65287</v>
      </c>
      <c r="E348" s="13">
        <v>56548</v>
      </c>
      <c r="F348" s="13">
        <v>195</v>
      </c>
      <c r="G348" s="13">
        <v>12203</v>
      </c>
    </row>
    <row r="349" spans="1:7" ht="16" thickBot="1">
      <c r="A349" s="14">
        <v>348</v>
      </c>
      <c r="B349" s="15">
        <v>51471</v>
      </c>
      <c r="C349" s="16">
        <v>12091627</v>
      </c>
      <c r="D349" s="16">
        <v>65806</v>
      </c>
      <c r="E349" s="16">
        <v>56428</v>
      </c>
      <c r="F349" s="16">
        <v>195</v>
      </c>
      <c r="G349" s="16">
        <v>122429</v>
      </c>
    </row>
    <row r="350" spans="1:7" ht="16" thickBot="1">
      <c r="A350" s="11">
        <v>349</v>
      </c>
      <c r="B350" s="12">
        <v>51502</v>
      </c>
      <c r="C350" s="13">
        <v>12065190</v>
      </c>
      <c r="D350" s="13">
        <v>6633</v>
      </c>
      <c r="E350" s="13">
        <v>56304</v>
      </c>
      <c r="F350" s="13">
        <v>195</v>
      </c>
      <c r="G350" s="13">
        <v>122829</v>
      </c>
    </row>
    <row r="351" spans="1:7" ht="16" thickBot="1">
      <c r="A351" s="14">
        <v>350</v>
      </c>
      <c r="B351" s="15">
        <v>51533</v>
      </c>
      <c r="C351" s="16">
        <v>12038142</v>
      </c>
      <c r="D351" s="16">
        <v>66857</v>
      </c>
      <c r="E351" s="16">
        <v>56178</v>
      </c>
      <c r="F351" s="16">
        <v>195</v>
      </c>
      <c r="G351" s="16">
        <v>12323</v>
      </c>
    </row>
    <row r="352" spans="1:7" ht="16" thickBot="1">
      <c r="A352" s="11">
        <v>351</v>
      </c>
      <c r="B352" s="12">
        <v>51561</v>
      </c>
      <c r="C352" s="13">
        <v>12010476</v>
      </c>
      <c r="D352" s="13">
        <v>67389</v>
      </c>
      <c r="E352" s="13">
        <v>56049</v>
      </c>
      <c r="F352" s="13">
        <v>195</v>
      </c>
      <c r="G352" s="13">
        <v>123633</v>
      </c>
    </row>
    <row r="353" spans="1:7" ht="16" thickBot="1">
      <c r="A353" s="14">
        <v>352</v>
      </c>
      <c r="B353" s="15">
        <v>51592</v>
      </c>
      <c r="C353" s="16">
        <v>11982185</v>
      </c>
      <c r="D353" s="16">
        <v>67925</v>
      </c>
      <c r="E353" s="16">
        <v>55917</v>
      </c>
      <c r="F353" s="16">
        <v>195</v>
      </c>
      <c r="G353" s="16">
        <v>124037</v>
      </c>
    </row>
    <row r="354" spans="1:7" ht="16" thickBot="1">
      <c r="A354" s="11">
        <v>353</v>
      </c>
      <c r="B354" s="12">
        <v>51622</v>
      </c>
      <c r="C354" s="13">
        <v>11953264</v>
      </c>
      <c r="D354" s="13">
        <v>68466</v>
      </c>
      <c r="E354" s="13">
        <v>55782</v>
      </c>
      <c r="F354" s="13">
        <v>195</v>
      </c>
      <c r="G354" s="13">
        <v>124443</v>
      </c>
    </row>
    <row r="355" spans="1:7" ht="16" thickBot="1">
      <c r="A355" s="14">
        <v>354</v>
      </c>
      <c r="B355" s="15">
        <v>51653</v>
      </c>
      <c r="C355" s="16">
        <v>11923706</v>
      </c>
      <c r="D355" s="16">
        <v>6901</v>
      </c>
      <c r="E355" s="16">
        <v>55644</v>
      </c>
      <c r="F355" s="16">
        <v>195</v>
      </c>
      <c r="G355" s="16">
        <v>124849</v>
      </c>
    </row>
    <row r="356" spans="1:7" ht="16" thickBot="1">
      <c r="A356" s="11">
        <v>355</v>
      </c>
      <c r="B356" s="12">
        <v>51683</v>
      </c>
      <c r="C356" s="13">
        <v>11893505</v>
      </c>
      <c r="D356" s="13">
        <v>69559</v>
      </c>
      <c r="E356" s="13">
        <v>55503</v>
      </c>
      <c r="F356" s="13">
        <v>195</v>
      </c>
      <c r="G356" s="13">
        <v>125257</v>
      </c>
    </row>
    <row r="357" spans="1:7" ht="16" thickBot="1">
      <c r="A357" s="14">
        <v>356</v>
      </c>
      <c r="B357" s="15">
        <v>51714</v>
      </c>
      <c r="C357" s="16">
        <v>11862654</v>
      </c>
      <c r="D357" s="16">
        <v>70113</v>
      </c>
      <c r="E357" s="16">
        <v>55359</v>
      </c>
      <c r="F357" s="16">
        <v>195</v>
      </c>
      <c r="G357" s="16">
        <v>125667</v>
      </c>
    </row>
    <row r="358" spans="1:7" ht="16" thickBot="1">
      <c r="A358" s="11">
        <v>357</v>
      </c>
      <c r="B358" s="12">
        <v>51745</v>
      </c>
      <c r="C358" s="13">
        <v>11831147</v>
      </c>
      <c r="D358" s="13">
        <v>70671</v>
      </c>
      <c r="E358" s="13">
        <v>55212</v>
      </c>
      <c r="F358" s="13">
        <v>195</v>
      </c>
      <c r="G358" s="13">
        <v>126078</v>
      </c>
    </row>
    <row r="359" spans="1:7" ht="16" thickBot="1">
      <c r="A359" s="14">
        <v>358</v>
      </c>
      <c r="B359" s="15">
        <v>51775</v>
      </c>
      <c r="C359" s="16">
        <v>11798977</v>
      </c>
      <c r="D359" s="16">
        <v>71233</v>
      </c>
      <c r="E359" s="16">
        <v>55062</v>
      </c>
      <c r="F359" s="16">
        <v>195</v>
      </c>
      <c r="G359" s="16">
        <v>12649</v>
      </c>
    </row>
    <row r="360" spans="1:7" ht="16" thickBot="1">
      <c r="A360" s="11">
        <v>359</v>
      </c>
      <c r="B360" s="12">
        <v>51806</v>
      </c>
      <c r="C360" s="13">
        <v>11766138</v>
      </c>
      <c r="D360" s="13">
        <v>71799</v>
      </c>
      <c r="E360" s="13">
        <v>54909</v>
      </c>
      <c r="F360" s="13">
        <v>195</v>
      </c>
      <c r="G360" s="13">
        <v>126903</v>
      </c>
    </row>
    <row r="361" spans="1:7" ht="16" thickBot="1">
      <c r="A361" s="14">
        <v>360</v>
      </c>
      <c r="B361" s="15">
        <v>51836</v>
      </c>
      <c r="C361" s="16">
        <v>11732623</v>
      </c>
      <c r="D361" s="16">
        <v>72371</v>
      </c>
      <c r="E361" s="16">
        <v>54752</v>
      </c>
      <c r="F361" s="16">
        <v>195</v>
      </c>
      <c r="G361" s="16">
        <v>127318</v>
      </c>
    </row>
    <row r="362" spans="1:7" ht="16" thickBot="1">
      <c r="A362" s="11">
        <v>361</v>
      </c>
      <c r="B362" s="12">
        <v>51867</v>
      </c>
      <c r="C362" s="13">
        <v>11698425</v>
      </c>
      <c r="D362" s="13">
        <v>72946</v>
      </c>
      <c r="E362" s="13">
        <v>54593</v>
      </c>
      <c r="F362" s="13">
        <v>195</v>
      </c>
      <c r="G362" s="13">
        <v>127734</v>
      </c>
    </row>
    <row r="363" spans="1:7" ht="16" thickBot="1">
      <c r="A363" s="14">
        <v>362</v>
      </c>
      <c r="B363" s="15">
        <v>51898</v>
      </c>
      <c r="C363" s="16">
        <v>11663537</v>
      </c>
      <c r="D363" s="16">
        <v>73527</v>
      </c>
      <c r="E363" s="16">
        <v>5443</v>
      </c>
      <c r="F363" s="16">
        <v>195</v>
      </c>
      <c r="G363" s="16">
        <v>128152</v>
      </c>
    </row>
    <row r="364" spans="1:7" ht="16" thickBot="1">
      <c r="A364" s="11">
        <v>363</v>
      </c>
      <c r="B364" s="12">
        <v>51926</v>
      </c>
      <c r="C364" s="13">
        <v>11627953</v>
      </c>
      <c r="D364" s="13">
        <v>74112</v>
      </c>
      <c r="E364" s="13">
        <v>54264</v>
      </c>
      <c r="F364" s="13">
        <v>195</v>
      </c>
      <c r="G364" s="13">
        <v>128571</v>
      </c>
    </row>
    <row r="365" spans="1:7" ht="16" thickBot="1">
      <c r="A365" s="14">
        <v>364</v>
      </c>
      <c r="B365" s="15">
        <v>51957</v>
      </c>
      <c r="C365" s="16">
        <v>11591666</v>
      </c>
      <c r="D365" s="16">
        <v>74701</v>
      </c>
      <c r="E365" s="16">
        <v>54094</v>
      </c>
      <c r="F365" s="16">
        <v>195</v>
      </c>
      <c r="G365" s="16">
        <v>128991</v>
      </c>
    </row>
    <row r="366" spans="1:7" ht="16" thickBot="1">
      <c r="A366" s="11">
        <v>365</v>
      </c>
      <c r="B366" s="12">
        <v>51987</v>
      </c>
      <c r="C366" s="13">
        <v>11554668</v>
      </c>
      <c r="D366" s="13">
        <v>75296</v>
      </c>
      <c r="E366" s="13">
        <v>53922</v>
      </c>
      <c r="F366" s="13">
        <v>195</v>
      </c>
      <c r="G366" s="13">
        <v>129412</v>
      </c>
    </row>
    <row r="367" spans="1:7" ht="16" thickBot="1">
      <c r="A367" s="14">
        <v>366</v>
      </c>
      <c r="B367" s="15">
        <v>52018</v>
      </c>
      <c r="C367" s="16">
        <v>11516953</v>
      </c>
      <c r="D367" s="16">
        <v>75895</v>
      </c>
      <c r="E367" s="16">
        <v>53746</v>
      </c>
      <c r="F367" s="16">
        <v>195</v>
      </c>
      <c r="G367" s="16">
        <v>129835</v>
      </c>
    </row>
    <row r="368" spans="1:7" ht="16" thickBot="1">
      <c r="A368" s="11">
        <v>367</v>
      </c>
      <c r="B368" s="12">
        <v>52048</v>
      </c>
      <c r="C368" s="13">
        <v>11478513</v>
      </c>
      <c r="D368" s="13">
        <v>76498</v>
      </c>
      <c r="E368" s="13">
        <v>53566</v>
      </c>
      <c r="F368" s="13">
        <v>195</v>
      </c>
      <c r="G368" s="13">
        <v>13026</v>
      </c>
    </row>
    <row r="369" spans="1:7" ht="16" thickBot="1">
      <c r="A369" s="14">
        <v>368</v>
      </c>
      <c r="B369" s="15">
        <v>52079</v>
      </c>
      <c r="C369" s="16">
        <v>11439342</v>
      </c>
      <c r="D369" s="16">
        <v>77107</v>
      </c>
      <c r="E369" s="16">
        <v>53384</v>
      </c>
      <c r="F369" s="16">
        <v>195</v>
      </c>
      <c r="G369" s="16">
        <v>130686</v>
      </c>
    </row>
    <row r="370" spans="1:7" ht="16" thickBot="1">
      <c r="A370" s="11">
        <v>369</v>
      </c>
      <c r="B370" s="12">
        <v>52110</v>
      </c>
      <c r="C370" s="13">
        <v>11399432</v>
      </c>
      <c r="D370" s="13">
        <v>77721</v>
      </c>
      <c r="E370" s="13">
        <v>53197</v>
      </c>
      <c r="F370" s="13">
        <v>195</v>
      </c>
      <c r="G370" s="13">
        <v>131113</v>
      </c>
    </row>
    <row r="371" spans="1:7" ht="16" thickBot="1">
      <c r="A371" s="14">
        <v>370</v>
      </c>
      <c r="B371" s="15">
        <v>52140</v>
      </c>
      <c r="C371" s="16">
        <v>11358775</v>
      </c>
      <c r="D371" s="16">
        <v>78339</v>
      </c>
      <c r="E371" s="16">
        <v>53008</v>
      </c>
      <c r="F371" s="16">
        <v>195</v>
      </c>
      <c r="G371" s="16">
        <v>131541</v>
      </c>
    </row>
    <row r="372" spans="1:7" ht="16" thickBot="1">
      <c r="A372" s="11">
        <v>371</v>
      </c>
      <c r="B372" s="12">
        <v>52171</v>
      </c>
      <c r="C372" s="13">
        <v>11317366</v>
      </c>
      <c r="D372" s="13">
        <v>78962</v>
      </c>
      <c r="E372" s="13">
        <v>52814</v>
      </c>
      <c r="F372" s="13">
        <v>195</v>
      </c>
      <c r="G372" s="13">
        <v>131971</v>
      </c>
    </row>
    <row r="373" spans="1:7" ht="16" thickBot="1">
      <c r="A373" s="14">
        <v>372</v>
      </c>
      <c r="B373" s="15">
        <v>52201</v>
      </c>
      <c r="C373" s="16">
        <v>11275195</v>
      </c>
      <c r="D373" s="16">
        <v>7959</v>
      </c>
      <c r="E373" s="16">
        <v>52618</v>
      </c>
      <c r="F373" s="16">
        <v>195</v>
      </c>
      <c r="G373" s="16">
        <v>132403</v>
      </c>
    </row>
    <row r="374" spans="1:7" ht="16" thickBot="1">
      <c r="A374" s="11">
        <v>373</v>
      </c>
      <c r="B374" s="12">
        <v>52232</v>
      </c>
      <c r="C374" s="13">
        <v>11232257</v>
      </c>
      <c r="D374" s="13">
        <v>80223</v>
      </c>
      <c r="E374" s="13">
        <v>52417</v>
      </c>
      <c r="F374" s="13">
        <v>195</v>
      </c>
      <c r="G374" s="13">
        <v>132836</v>
      </c>
    </row>
    <row r="375" spans="1:7" ht="16" thickBot="1">
      <c r="A375" s="14">
        <v>374</v>
      </c>
      <c r="B375" s="15">
        <v>52263</v>
      </c>
      <c r="C375" s="16">
        <v>11188542</v>
      </c>
      <c r="D375" s="16">
        <v>80862</v>
      </c>
      <c r="E375" s="16">
        <v>52213</v>
      </c>
      <c r="F375" s="16">
        <v>195</v>
      </c>
      <c r="G375" s="16">
        <v>13327</v>
      </c>
    </row>
    <row r="376" spans="1:7" ht="16" thickBot="1">
      <c r="A376" s="11">
        <v>375</v>
      </c>
      <c r="B376" s="12">
        <v>52291</v>
      </c>
      <c r="C376" s="13">
        <v>11144044</v>
      </c>
      <c r="D376" s="13">
        <v>81505</v>
      </c>
      <c r="E376" s="13">
        <v>52006</v>
      </c>
      <c r="F376" s="13">
        <v>195</v>
      </c>
      <c r="G376" s="13">
        <v>133706</v>
      </c>
    </row>
    <row r="377" spans="1:7" ht="16" thickBot="1">
      <c r="A377" s="14">
        <v>376</v>
      </c>
      <c r="B377" s="15">
        <v>52322</v>
      </c>
      <c r="C377" s="16">
        <v>11098755</v>
      </c>
      <c r="D377" s="16">
        <v>82153</v>
      </c>
      <c r="E377" s="16">
        <v>51794</v>
      </c>
      <c r="F377" s="16">
        <v>195</v>
      </c>
      <c r="G377" s="16">
        <v>134143</v>
      </c>
    </row>
    <row r="378" spans="1:7" ht="16" thickBot="1">
      <c r="A378" s="11">
        <v>377</v>
      </c>
      <c r="B378" s="12">
        <v>52352</v>
      </c>
      <c r="C378" s="13">
        <v>11052667</v>
      </c>
      <c r="D378" s="13">
        <v>82807</v>
      </c>
      <c r="E378" s="13">
        <v>51579</v>
      </c>
      <c r="F378" s="13">
        <v>195</v>
      </c>
      <c r="G378" s="13">
        <v>134581</v>
      </c>
    </row>
    <row r="379" spans="1:7" ht="16" thickBot="1">
      <c r="A379" s="14">
        <v>378</v>
      </c>
      <c r="B379" s="15">
        <v>52383</v>
      </c>
      <c r="C379" s="16">
        <v>11005772</v>
      </c>
      <c r="D379" s="16">
        <v>83466</v>
      </c>
      <c r="E379" s="16">
        <v>5136</v>
      </c>
      <c r="F379" s="16">
        <v>195</v>
      </c>
      <c r="G379" s="16">
        <v>135021</v>
      </c>
    </row>
    <row r="380" spans="1:7" ht="16" thickBot="1">
      <c r="A380" s="11">
        <v>379</v>
      </c>
      <c r="B380" s="12">
        <v>52413</v>
      </c>
      <c r="C380" s="13">
        <v>10958063</v>
      </c>
      <c r="D380" s="13">
        <v>8413</v>
      </c>
      <c r="E380" s="13">
        <v>51138</v>
      </c>
      <c r="F380" s="13">
        <v>195</v>
      </c>
      <c r="G380" s="13">
        <v>135462</v>
      </c>
    </row>
    <row r="381" spans="1:7" ht="16" thickBot="1">
      <c r="A381" s="14">
        <v>380</v>
      </c>
      <c r="B381" s="15">
        <v>52444</v>
      </c>
      <c r="C381" s="16">
        <v>10909532</v>
      </c>
      <c r="D381" s="16">
        <v>84799</v>
      </c>
      <c r="E381" s="16">
        <v>50911</v>
      </c>
      <c r="F381" s="16">
        <v>195</v>
      </c>
      <c r="G381" s="16">
        <v>135905</v>
      </c>
    </row>
    <row r="382" spans="1:7" ht="16" thickBot="1">
      <c r="A382" s="11">
        <v>381</v>
      </c>
      <c r="B382" s="12">
        <v>52475</v>
      </c>
      <c r="C382" s="13">
        <v>10860170</v>
      </c>
      <c r="D382" s="13">
        <v>85474</v>
      </c>
      <c r="E382" s="13">
        <v>50681</v>
      </c>
      <c r="F382" s="13">
        <v>195</v>
      </c>
      <c r="G382" s="13">
        <v>13635</v>
      </c>
    </row>
    <row r="383" spans="1:7" ht="16" thickBot="1">
      <c r="A383" s="14">
        <v>382</v>
      </c>
      <c r="B383" s="15">
        <v>52505</v>
      </c>
      <c r="C383" s="16">
        <v>10809970</v>
      </c>
      <c r="D383" s="16">
        <v>86154</v>
      </c>
      <c r="E383" s="16">
        <v>50447</v>
      </c>
      <c r="F383" s="16">
        <v>195</v>
      </c>
      <c r="G383" s="16">
        <v>136795</v>
      </c>
    </row>
    <row r="384" spans="1:7" ht="16" thickBot="1">
      <c r="A384" s="11">
        <v>383</v>
      </c>
      <c r="B384" s="12">
        <v>52536</v>
      </c>
      <c r="C384" s="13">
        <v>10758923</v>
      </c>
      <c r="D384" s="13">
        <v>86839</v>
      </c>
      <c r="E384" s="13">
        <v>50208</v>
      </c>
      <c r="F384" s="13">
        <v>195</v>
      </c>
      <c r="G384" s="13">
        <v>137243</v>
      </c>
    </row>
    <row r="385" spans="1:7" ht="16" thickBot="1">
      <c r="A385" s="14">
        <v>384</v>
      </c>
      <c r="B385" s="15">
        <v>52566</v>
      </c>
      <c r="C385" s="16">
        <v>10707022</v>
      </c>
      <c r="D385" s="16">
        <v>8753</v>
      </c>
      <c r="E385" s="16">
        <v>49966</v>
      </c>
      <c r="F385" s="16">
        <v>195</v>
      </c>
      <c r="G385" s="16">
        <v>137691</v>
      </c>
    </row>
    <row r="386" spans="1:7" ht="16" thickBot="1">
      <c r="A386" s="11">
        <v>385</v>
      </c>
      <c r="B386" s="12">
        <v>52597</v>
      </c>
      <c r="C386" s="13">
        <v>10654257</v>
      </c>
      <c r="D386" s="13">
        <v>88226</v>
      </c>
      <c r="E386" s="13">
        <v>4972</v>
      </c>
      <c r="F386" s="13">
        <v>195</v>
      </c>
      <c r="G386" s="13">
        <v>138141</v>
      </c>
    </row>
    <row r="387" spans="1:7" ht="16" thickBot="1">
      <c r="A387" s="14">
        <v>386</v>
      </c>
      <c r="B387" s="15">
        <v>52628</v>
      </c>
      <c r="C387" s="16">
        <v>10600621</v>
      </c>
      <c r="D387" s="16">
        <v>88928</v>
      </c>
      <c r="E387" s="16">
        <v>4947</v>
      </c>
      <c r="F387" s="16">
        <v>195</v>
      </c>
      <c r="G387" s="16">
        <v>138593</v>
      </c>
    </row>
    <row r="388" spans="1:7" ht="16" thickBot="1">
      <c r="A388" s="11">
        <v>387</v>
      </c>
      <c r="B388" s="12">
        <v>52657</v>
      </c>
      <c r="C388" s="13">
        <v>10546105</v>
      </c>
      <c r="D388" s="13">
        <v>89636</v>
      </c>
      <c r="E388" s="13">
        <v>49215</v>
      </c>
      <c r="F388" s="13">
        <v>195</v>
      </c>
      <c r="G388" s="13">
        <v>139046</v>
      </c>
    </row>
    <row r="389" spans="1:7" ht="16" thickBot="1">
      <c r="A389" s="14">
        <v>388</v>
      </c>
      <c r="B389" s="15">
        <v>52688</v>
      </c>
      <c r="C389" s="16">
        <v>10490701</v>
      </c>
      <c r="D389" s="16">
        <v>90349</v>
      </c>
      <c r="E389" s="16">
        <v>48957</v>
      </c>
      <c r="F389" s="16">
        <v>195</v>
      </c>
      <c r="G389" s="16">
        <v>139501</v>
      </c>
    </row>
    <row r="390" spans="1:7" ht="16" thickBot="1">
      <c r="A390" s="11">
        <v>389</v>
      </c>
      <c r="B390" s="12">
        <v>52718</v>
      </c>
      <c r="C390" s="13">
        <v>10434400</v>
      </c>
      <c r="D390" s="13">
        <v>91068</v>
      </c>
      <c r="E390" s="13">
        <v>48694</v>
      </c>
      <c r="F390" s="13">
        <v>195</v>
      </c>
      <c r="G390" s="13">
        <v>139957</v>
      </c>
    </row>
    <row r="391" spans="1:7" ht="16" thickBot="1">
      <c r="A391" s="14">
        <v>390</v>
      </c>
      <c r="B391" s="15">
        <v>52749</v>
      </c>
      <c r="C391" s="16">
        <v>10377194</v>
      </c>
      <c r="D391" s="16">
        <v>91792</v>
      </c>
      <c r="E391" s="16">
        <v>48427</v>
      </c>
      <c r="F391" s="16">
        <v>195</v>
      </c>
      <c r="G391" s="16">
        <v>140414</v>
      </c>
    </row>
    <row r="392" spans="1:7" ht="16" thickBot="1">
      <c r="A392" s="11">
        <v>391</v>
      </c>
      <c r="B392" s="12">
        <v>52779</v>
      </c>
      <c r="C392" s="13">
        <v>10319073</v>
      </c>
      <c r="D392" s="13">
        <v>92522</v>
      </c>
      <c r="E392" s="13">
        <v>48156</v>
      </c>
      <c r="F392" s="13">
        <v>195</v>
      </c>
      <c r="G392" s="13">
        <v>140873</v>
      </c>
    </row>
    <row r="393" spans="1:7" ht="16" thickBot="1">
      <c r="A393" s="14">
        <v>392</v>
      </c>
      <c r="B393" s="15">
        <v>52810</v>
      </c>
      <c r="C393" s="16">
        <v>10260030</v>
      </c>
      <c r="D393" s="16">
        <v>93259</v>
      </c>
      <c r="E393" s="16">
        <v>4788</v>
      </c>
      <c r="F393" s="16">
        <v>195</v>
      </c>
      <c r="G393" s="16">
        <v>141334</v>
      </c>
    </row>
    <row r="394" spans="1:7" ht="16" thickBot="1">
      <c r="A394" s="11">
        <v>393</v>
      </c>
      <c r="B394" s="12">
        <v>52841</v>
      </c>
      <c r="C394" s="13">
        <v>10200055</v>
      </c>
      <c r="D394" s="13">
        <v>94001</v>
      </c>
      <c r="E394" s="13">
        <v>476</v>
      </c>
      <c r="F394" s="13">
        <v>195</v>
      </c>
      <c r="G394" s="13">
        <v>141796</v>
      </c>
    </row>
    <row r="395" spans="1:7" ht="16" thickBot="1">
      <c r="A395" s="14">
        <v>394</v>
      </c>
      <c r="B395" s="15">
        <v>52871</v>
      </c>
      <c r="C395" s="16">
        <v>10139139</v>
      </c>
      <c r="D395" s="16">
        <v>94748</v>
      </c>
      <c r="E395" s="16">
        <v>47316</v>
      </c>
      <c r="F395" s="16">
        <v>195</v>
      </c>
      <c r="G395" s="16">
        <v>142259</v>
      </c>
    </row>
    <row r="396" spans="1:7" ht="16" thickBot="1">
      <c r="A396" s="11">
        <v>395</v>
      </c>
      <c r="B396" s="12">
        <v>52902</v>
      </c>
      <c r="C396" s="13">
        <v>10077273</v>
      </c>
      <c r="D396" s="13">
        <v>95502</v>
      </c>
      <c r="E396" s="13">
        <v>47027</v>
      </c>
      <c r="F396" s="13">
        <v>195</v>
      </c>
      <c r="G396" s="13">
        <v>142724</v>
      </c>
    </row>
    <row r="397" spans="1:7" ht="16" thickBot="1">
      <c r="A397" s="14">
        <v>396</v>
      </c>
      <c r="B397" s="15">
        <v>52932</v>
      </c>
      <c r="C397" s="16">
        <v>10014449</v>
      </c>
      <c r="D397" s="16">
        <v>96262</v>
      </c>
      <c r="E397" s="16">
        <v>46734</v>
      </c>
      <c r="F397" s="16">
        <v>195</v>
      </c>
      <c r="G397" s="16">
        <v>143191</v>
      </c>
    </row>
    <row r="398" spans="1:7" ht="16" thickBot="1">
      <c r="A398" s="11">
        <v>397</v>
      </c>
      <c r="B398" s="12">
        <v>52963</v>
      </c>
      <c r="C398" s="13">
        <v>9950657</v>
      </c>
      <c r="D398" s="13">
        <v>97028</v>
      </c>
      <c r="E398" s="13">
        <v>46436</v>
      </c>
      <c r="F398" s="13">
        <v>195</v>
      </c>
      <c r="G398" s="13">
        <v>143659</v>
      </c>
    </row>
    <row r="399" spans="1:7" ht="16" thickBot="1">
      <c r="A399" s="14">
        <v>398</v>
      </c>
      <c r="B399" s="15">
        <v>52994</v>
      </c>
      <c r="C399" s="16">
        <v>9885887</v>
      </c>
      <c r="D399" s="16">
        <v>978</v>
      </c>
      <c r="E399" s="16">
        <v>46134</v>
      </c>
      <c r="F399" s="16">
        <v>195</v>
      </c>
      <c r="G399" s="16">
        <v>144129</v>
      </c>
    </row>
    <row r="400" spans="1:7" ht="16" thickBot="1">
      <c r="A400" s="11">
        <v>399</v>
      </c>
      <c r="B400" s="12">
        <v>53022</v>
      </c>
      <c r="C400" s="13">
        <v>9820131</v>
      </c>
      <c r="D400" s="13">
        <v>98578</v>
      </c>
      <c r="E400" s="13">
        <v>45827</v>
      </c>
      <c r="F400" s="13">
        <v>195</v>
      </c>
      <c r="G400" s="13">
        <v>1446</v>
      </c>
    </row>
    <row r="401" spans="1:7" ht="16" thickBot="1">
      <c r="A401" s="14">
        <v>400</v>
      </c>
      <c r="B401" s="15">
        <v>53053</v>
      </c>
      <c r="C401" s="16">
        <v>9753379</v>
      </c>
      <c r="D401" s="16">
        <v>99362</v>
      </c>
      <c r="E401" s="16">
        <v>45516</v>
      </c>
      <c r="F401" s="16">
        <v>195</v>
      </c>
      <c r="G401" s="16">
        <v>145073</v>
      </c>
    </row>
    <row r="402" spans="1:7" ht="16" thickBot="1">
      <c r="A402" s="11">
        <v>401</v>
      </c>
      <c r="B402" s="12">
        <v>53083</v>
      </c>
      <c r="C402" s="13">
        <v>9685622</v>
      </c>
      <c r="D402" s="13">
        <v>100152</v>
      </c>
      <c r="E402" s="13">
        <v>452</v>
      </c>
      <c r="F402" s="13">
        <v>195</v>
      </c>
      <c r="G402" s="13">
        <v>145547</v>
      </c>
    </row>
    <row r="403" spans="1:7" ht="16" thickBot="1">
      <c r="A403" s="14">
        <v>402</v>
      </c>
      <c r="B403" s="15">
        <v>53114</v>
      </c>
      <c r="C403" s="16">
        <v>9616850</v>
      </c>
      <c r="D403" s="16">
        <v>100949</v>
      </c>
      <c r="E403" s="16">
        <v>44879</v>
      </c>
      <c r="F403" s="16">
        <v>195</v>
      </c>
      <c r="G403" s="16">
        <v>146023</v>
      </c>
    </row>
    <row r="404" spans="1:7" ht="16" thickBot="1">
      <c r="A404" s="11">
        <v>403</v>
      </c>
      <c r="B404" s="12">
        <v>53144</v>
      </c>
      <c r="C404" s="13">
        <v>9547053</v>
      </c>
      <c r="D404" s="13">
        <v>101752</v>
      </c>
      <c r="E404" s="13">
        <v>44553</v>
      </c>
      <c r="F404" s="13">
        <v>195</v>
      </c>
      <c r="G404" s="13">
        <v>1465</v>
      </c>
    </row>
    <row r="405" spans="1:7" ht="16" thickBot="1">
      <c r="A405" s="14">
        <v>404</v>
      </c>
      <c r="B405" s="15">
        <v>53175</v>
      </c>
      <c r="C405" s="16">
        <v>9476222</v>
      </c>
      <c r="D405" s="16">
        <v>102562</v>
      </c>
      <c r="E405" s="16">
        <v>44222</v>
      </c>
      <c r="F405" s="16">
        <v>195</v>
      </c>
      <c r="G405" s="16">
        <v>146979</v>
      </c>
    </row>
    <row r="406" spans="1:7" ht="16" thickBot="1">
      <c r="A406" s="11">
        <v>405</v>
      </c>
      <c r="B406" s="12">
        <v>53206</v>
      </c>
      <c r="C406" s="13">
        <v>9404347</v>
      </c>
      <c r="D406" s="13">
        <v>103378</v>
      </c>
      <c r="E406" s="13">
        <v>43887</v>
      </c>
      <c r="F406" s="13">
        <v>195</v>
      </c>
      <c r="G406" s="13">
        <v>14746</v>
      </c>
    </row>
    <row r="407" spans="1:7" ht="16" thickBot="1">
      <c r="A407" s="14">
        <v>406</v>
      </c>
      <c r="B407" s="15">
        <v>53236</v>
      </c>
      <c r="C407" s="16">
        <v>9331418</v>
      </c>
      <c r="D407" s="16">
        <v>1042</v>
      </c>
      <c r="E407" s="16">
        <v>43547</v>
      </c>
      <c r="F407" s="16">
        <v>195</v>
      </c>
      <c r="G407" s="16">
        <v>147942</v>
      </c>
    </row>
    <row r="408" spans="1:7" ht="16" thickBot="1">
      <c r="A408" s="11">
        <v>407</v>
      </c>
      <c r="B408" s="12">
        <v>53267</v>
      </c>
      <c r="C408" s="13">
        <v>9257426</v>
      </c>
      <c r="D408" s="13">
        <v>105029</v>
      </c>
      <c r="E408" s="13">
        <v>43201</v>
      </c>
      <c r="F408" s="13">
        <v>195</v>
      </c>
      <c r="G408" s="13">
        <v>148426</v>
      </c>
    </row>
    <row r="409" spans="1:7" ht="16" thickBot="1">
      <c r="A409" s="14">
        <v>408</v>
      </c>
      <c r="B409" s="15">
        <v>53297</v>
      </c>
      <c r="C409" s="16">
        <v>9182359</v>
      </c>
      <c r="D409" s="16">
        <v>105865</v>
      </c>
      <c r="E409" s="16">
        <v>42851</v>
      </c>
      <c r="F409" s="16">
        <v>195</v>
      </c>
      <c r="G409" s="16">
        <v>148911</v>
      </c>
    </row>
    <row r="410" spans="1:7" ht="16" thickBot="1">
      <c r="A410" s="11">
        <v>409</v>
      </c>
      <c r="B410" s="12">
        <v>53328</v>
      </c>
      <c r="C410" s="13">
        <v>9106208</v>
      </c>
      <c r="D410" s="13">
        <v>106707</v>
      </c>
      <c r="E410" s="13">
        <v>42496</v>
      </c>
      <c r="F410" s="13">
        <v>195</v>
      </c>
      <c r="G410" s="13">
        <v>149398</v>
      </c>
    </row>
    <row r="411" spans="1:7" ht="16" thickBot="1">
      <c r="A411" s="14">
        <v>410</v>
      </c>
      <c r="B411" s="15">
        <v>53359</v>
      </c>
      <c r="C411" s="16">
        <v>9028963</v>
      </c>
      <c r="D411" s="16">
        <v>107556</v>
      </c>
      <c r="E411" s="16">
        <v>42135</v>
      </c>
      <c r="F411" s="16">
        <v>195</v>
      </c>
      <c r="G411" s="16">
        <v>149886</v>
      </c>
    </row>
    <row r="412" spans="1:7" ht="16" thickBot="1">
      <c r="A412" s="11">
        <v>411</v>
      </c>
      <c r="B412" s="12">
        <v>53387</v>
      </c>
      <c r="C412" s="13">
        <v>8950613</v>
      </c>
      <c r="D412" s="13">
        <v>108412</v>
      </c>
      <c r="E412" s="13">
        <v>4177</v>
      </c>
      <c r="F412" s="13">
        <v>195</v>
      </c>
      <c r="G412" s="13">
        <v>150376</v>
      </c>
    </row>
    <row r="413" spans="1:7" ht="16" thickBot="1">
      <c r="A413" s="14">
        <v>412</v>
      </c>
      <c r="B413" s="15">
        <v>53418</v>
      </c>
      <c r="C413" s="16">
        <v>8871149</v>
      </c>
      <c r="D413" s="16">
        <v>109274</v>
      </c>
      <c r="E413" s="16">
        <v>41399</v>
      </c>
      <c r="F413" s="16">
        <v>195</v>
      </c>
      <c r="G413" s="16">
        <v>150868</v>
      </c>
    </row>
    <row r="414" spans="1:7" ht="16" thickBot="1">
      <c r="A414" s="11">
        <v>413</v>
      </c>
      <c r="B414" s="12">
        <v>53448</v>
      </c>
      <c r="C414" s="13">
        <v>8790559</v>
      </c>
      <c r="D414" s="13">
        <v>110144</v>
      </c>
      <c r="E414" s="13">
        <v>41023</v>
      </c>
      <c r="F414" s="13">
        <v>195</v>
      </c>
      <c r="G414" s="13">
        <v>151361</v>
      </c>
    </row>
    <row r="415" spans="1:7" ht="16" thickBot="1">
      <c r="A415" s="14">
        <v>414</v>
      </c>
      <c r="B415" s="15">
        <v>53479</v>
      </c>
      <c r="C415" s="16">
        <v>8708833</v>
      </c>
      <c r="D415" s="16">
        <v>11102</v>
      </c>
      <c r="E415" s="16">
        <v>40641</v>
      </c>
      <c r="F415" s="16">
        <v>195</v>
      </c>
      <c r="G415" s="16">
        <v>151856</v>
      </c>
    </row>
    <row r="416" spans="1:7" ht="16" thickBot="1">
      <c r="A416" s="11">
        <v>415</v>
      </c>
      <c r="B416" s="12">
        <v>53509</v>
      </c>
      <c r="C416" s="13">
        <v>8625960</v>
      </c>
      <c r="D416" s="13">
        <v>111903</v>
      </c>
      <c r="E416" s="13">
        <v>40254</v>
      </c>
      <c r="F416" s="13">
        <v>195</v>
      </c>
      <c r="G416" s="13">
        <v>152352</v>
      </c>
    </row>
    <row r="417" spans="1:7" ht="16" thickBot="1">
      <c r="A417" s="14">
        <v>416</v>
      </c>
      <c r="B417" s="15">
        <v>53540</v>
      </c>
      <c r="C417" s="16">
        <v>8541930</v>
      </c>
      <c r="D417" s="16">
        <v>112793</v>
      </c>
      <c r="E417" s="16">
        <v>39862</v>
      </c>
      <c r="F417" s="16">
        <v>195</v>
      </c>
      <c r="G417" s="16">
        <v>152851</v>
      </c>
    </row>
    <row r="418" spans="1:7" ht="16" thickBot="1">
      <c r="A418" s="11">
        <v>417</v>
      </c>
      <c r="B418" s="12">
        <v>53571</v>
      </c>
      <c r="C418" s="13">
        <v>8456731</v>
      </c>
      <c r="D418" s="13">
        <v>113691</v>
      </c>
      <c r="E418" s="13">
        <v>39465</v>
      </c>
      <c r="F418" s="13">
        <v>195</v>
      </c>
      <c r="G418" s="13">
        <v>15335</v>
      </c>
    </row>
    <row r="419" spans="1:7" ht="16" thickBot="1">
      <c r="A419" s="14">
        <v>418</v>
      </c>
      <c r="B419" s="15">
        <v>53601</v>
      </c>
      <c r="C419" s="16">
        <v>8370353</v>
      </c>
      <c r="D419" s="16">
        <v>114595</v>
      </c>
      <c r="E419" s="16">
        <v>39062</v>
      </c>
      <c r="F419" s="16">
        <v>195</v>
      </c>
      <c r="G419" s="16">
        <v>153852</v>
      </c>
    </row>
    <row r="420" spans="1:7" ht="16" thickBot="1">
      <c r="A420" s="11">
        <v>419</v>
      </c>
      <c r="B420" s="12">
        <v>53632</v>
      </c>
      <c r="C420" s="13">
        <v>8282786</v>
      </c>
      <c r="D420" s="13">
        <v>115507</v>
      </c>
      <c r="E420" s="13">
        <v>38653</v>
      </c>
      <c r="F420" s="13">
        <v>195</v>
      </c>
      <c r="G420" s="13">
        <v>154355</v>
      </c>
    </row>
    <row r="421" spans="1:7" ht="16" thickBot="1">
      <c r="A421" s="14">
        <v>420</v>
      </c>
      <c r="B421" s="15">
        <v>53662</v>
      </c>
      <c r="C421" s="16">
        <v>8194016</v>
      </c>
      <c r="D421" s="16">
        <v>116426</v>
      </c>
      <c r="E421" s="16">
        <v>38239</v>
      </c>
      <c r="F421" s="16">
        <v>195</v>
      </c>
      <c r="G421" s="16">
        <v>154859</v>
      </c>
    </row>
    <row r="422" spans="1:7" ht="16" thickBot="1">
      <c r="A422" s="11">
        <v>421</v>
      </c>
      <c r="B422" s="12">
        <v>53693</v>
      </c>
      <c r="C422" s="13">
        <v>8104034</v>
      </c>
      <c r="D422" s="13">
        <v>117352</v>
      </c>
      <c r="E422" s="13">
        <v>37819</v>
      </c>
      <c r="F422" s="13">
        <v>195</v>
      </c>
      <c r="G422" s="13">
        <v>155366</v>
      </c>
    </row>
    <row r="423" spans="1:7" ht="16" thickBot="1">
      <c r="A423" s="14">
        <v>422</v>
      </c>
      <c r="B423" s="15">
        <v>53724</v>
      </c>
      <c r="C423" s="16">
        <v>8012829</v>
      </c>
      <c r="D423" s="16">
        <v>118286</v>
      </c>
      <c r="E423" s="16">
        <v>37393</v>
      </c>
      <c r="F423" s="16">
        <v>195</v>
      </c>
      <c r="G423" s="16">
        <v>155874</v>
      </c>
    </row>
    <row r="424" spans="1:7" ht="16" thickBot="1">
      <c r="A424" s="11">
        <v>423</v>
      </c>
      <c r="B424" s="12">
        <v>53752</v>
      </c>
      <c r="C424" s="13">
        <v>7920388</v>
      </c>
      <c r="D424" s="13">
        <v>119227</v>
      </c>
      <c r="E424" s="13">
        <v>36962</v>
      </c>
      <c r="F424" s="13">
        <v>195</v>
      </c>
      <c r="G424" s="13">
        <v>156383</v>
      </c>
    </row>
    <row r="425" spans="1:7" ht="16" thickBot="1">
      <c r="A425" s="14">
        <v>424</v>
      </c>
      <c r="B425" s="15">
        <v>53783</v>
      </c>
      <c r="C425" s="16">
        <v>7826700</v>
      </c>
      <c r="D425" s="16">
        <v>120175</v>
      </c>
      <c r="E425" s="16">
        <v>36525</v>
      </c>
      <c r="F425" s="16">
        <v>195</v>
      </c>
      <c r="G425" s="16">
        <v>156895</v>
      </c>
    </row>
    <row r="426" spans="1:7" ht="16" thickBot="1">
      <c r="A426" s="11">
        <v>425</v>
      </c>
      <c r="B426" s="12">
        <v>53813</v>
      </c>
      <c r="C426" s="13">
        <v>7731754</v>
      </c>
      <c r="D426" s="13">
        <v>121131</v>
      </c>
      <c r="E426" s="13">
        <v>36082</v>
      </c>
      <c r="F426" s="13">
        <v>195</v>
      </c>
      <c r="G426" s="13">
        <v>157408</v>
      </c>
    </row>
    <row r="427" spans="1:7" ht="16" thickBot="1">
      <c r="A427" s="14">
        <v>426</v>
      </c>
      <c r="B427" s="15">
        <v>53844</v>
      </c>
      <c r="C427" s="16">
        <v>7635538</v>
      </c>
      <c r="D427" s="16">
        <v>122095</v>
      </c>
      <c r="E427" s="16">
        <v>35633</v>
      </c>
      <c r="F427" s="16">
        <v>195</v>
      </c>
      <c r="G427" s="16">
        <v>157922</v>
      </c>
    </row>
    <row r="428" spans="1:7" ht="16" thickBot="1">
      <c r="A428" s="11">
        <v>427</v>
      </c>
      <c r="B428" s="12">
        <v>53874</v>
      </c>
      <c r="C428" s="13">
        <v>7538040</v>
      </c>
      <c r="D428" s="13">
        <v>123066</v>
      </c>
      <c r="E428" s="13">
        <v>35178</v>
      </c>
      <c r="F428" s="13">
        <v>195</v>
      </c>
      <c r="G428" s="13">
        <v>158439</v>
      </c>
    </row>
    <row r="429" spans="1:7" ht="16" thickBot="1">
      <c r="A429" s="14">
        <v>428</v>
      </c>
      <c r="B429" s="15">
        <v>53905</v>
      </c>
      <c r="C429" s="16">
        <v>7439249</v>
      </c>
      <c r="D429" s="16">
        <v>124045</v>
      </c>
      <c r="E429" s="16">
        <v>34716</v>
      </c>
      <c r="F429" s="16">
        <v>195</v>
      </c>
      <c r="G429" s="16">
        <v>158957</v>
      </c>
    </row>
    <row r="430" spans="1:7" ht="16" thickBot="1">
      <c r="A430" s="11">
        <v>429</v>
      </c>
      <c r="B430" s="12">
        <v>53936</v>
      </c>
      <c r="C430" s="13">
        <v>7339151</v>
      </c>
      <c r="D430" s="13">
        <v>125032</v>
      </c>
      <c r="E430" s="13">
        <v>34249</v>
      </c>
      <c r="F430" s="13">
        <v>195</v>
      </c>
      <c r="G430" s="13">
        <v>159477</v>
      </c>
    </row>
    <row r="431" spans="1:7" ht="16" thickBot="1">
      <c r="A431" s="14">
        <v>430</v>
      </c>
      <c r="B431" s="15">
        <v>53966</v>
      </c>
      <c r="C431" s="16">
        <v>7237736</v>
      </c>
      <c r="D431" s="16">
        <v>126027</v>
      </c>
      <c r="E431" s="16">
        <v>33776</v>
      </c>
      <c r="F431" s="16">
        <v>195</v>
      </c>
      <c r="G431" s="16">
        <v>159998</v>
      </c>
    </row>
    <row r="432" spans="1:7" ht="16" thickBot="1">
      <c r="A432" s="11">
        <v>431</v>
      </c>
      <c r="B432" s="12">
        <v>53997</v>
      </c>
      <c r="C432" s="13">
        <v>7134991</v>
      </c>
      <c r="D432" s="13">
        <v>12703</v>
      </c>
      <c r="E432" s="13">
        <v>33297</v>
      </c>
      <c r="F432" s="13">
        <v>195</v>
      </c>
      <c r="G432" s="13">
        <v>160521</v>
      </c>
    </row>
    <row r="433" spans="1:7" ht="16" thickBot="1">
      <c r="A433" s="14">
        <v>432</v>
      </c>
      <c r="B433" s="15">
        <v>54027</v>
      </c>
      <c r="C433" s="16">
        <v>7030904</v>
      </c>
      <c r="D433" s="16">
        <v>12804</v>
      </c>
      <c r="E433" s="16">
        <v>32811</v>
      </c>
      <c r="F433" s="16">
        <v>195</v>
      </c>
      <c r="G433" s="16">
        <v>161046</v>
      </c>
    </row>
    <row r="434" spans="1:7" ht="16" thickBot="1">
      <c r="A434" s="11">
        <v>433</v>
      </c>
      <c r="B434" s="12">
        <v>54058</v>
      </c>
      <c r="C434" s="13">
        <v>6925462</v>
      </c>
      <c r="D434" s="13">
        <v>129059</v>
      </c>
      <c r="E434" s="13">
        <v>32319</v>
      </c>
      <c r="F434" s="13">
        <v>195</v>
      </c>
      <c r="G434" s="13">
        <v>161573</v>
      </c>
    </row>
    <row r="435" spans="1:7" ht="16" thickBot="1">
      <c r="A435" s="14">
        <v>434</v>
      </c>
      <c r="B435" s="15">
        <v>54089</v>
      </c>
      <c r="C435" s="16">
        <v>6818653</v>
      </c>
      <c r="D435" s="16">
        <v>130086</v>
      </c>
      <c r="E435" s="16">
        <v>3182</v>
      </c>
      <c r="F435" s="16">
        <v>195</v>
      </c>
      <c r="G435" s="16">
        <v>162101</v>
      </c>
    </row>
    <row r="436" spans="1:7" ht="16" thickBot="1">
      <c r="A436" s="11">
        <v>435</v>
      </c>
      <c r="B436" s="12">
        <v>54118</v>
      </c>
      <c r="C436" s="13">
        <v>6710464</v>
      </c>
      <c r="D436" s="13">
        <v>13112</v>
      </c>
      <c r="E436" s="13">
        <v>31315</v>
      </c>
      <c r="F436" s="13">
        <v>195</v>
      </c>
      <c r="G436" s="13">
        <v>162631</v>
      </c>
    </row>
    <row r="437" spans="1:7" ht="16" thickBot="1">
      <c r="A437" s="14">
        <v>436</v>
      </c>
      <c r="B437" s="15">
        <v>54149</v>
      </c>
      <c r="C437" s="16">
        <v>6600882</v>
      </c>
      <c r="D437" s="16">
        <v>132164</v>
      </c>
      <c r="E437" s="16">
        <v>30804</v>
      </c>
      <c r="F437" s="16">
        <v>195</v>
      </c>
      <c r="G437" s="16">
        <v>163163</v>
      </c>
    </row>
    <row r="438" spans="1:7" ht="16" thickBot="1">
      <c r="A438" s="11">
        <v>437</v>
      </c>
      <c r="B438" s="12">
        <v>54179</v>
      </c>
      <c r="C438" s="13">
        <v>6489896</v>
      </c>
      <c r="D438" s="13">
        <v>133215</v>
      </c>
      <c r="E438" s="13">
        <v>30286</v>
      </c>
      <c r="F438" s="13">
        <v>195</v>
      </c>
      <c r="G438" s="13">
        <v>163696</v>
      </c>
    </row>
    <row r="439" spans="1:7" ht="16" thickBot="1">
      <c r="A439" s="14">
        <v>438</v>
      </c>
      <c r="B439" s="15">
        <v>54210</v>
      </c>
      <c r="C439" s="16">
        <v>6377491</v>
      </c>
      <c r="D439" s="16">
        <v>134275</v>
      </c>
      <c r="E439" s="16">
        <v>29762</v>
      </c>
      <c r="F439" s="16">
        <v>195</v>
      </c>
      <c r="G439" s="16">
        <v>164232</v>
      </c>
    </row>
    <row r="440" spans="1:7" ht="16" thickBot="1">
      <c r="A440" s="11">
        <v>439</v>
      </c>
      <c r="B440" s="12">
        <v>54240</v>
      </c>
      <c r="C440" s="13">
        <v>6263654</v>
      </c>
      <c r="D440" s="13">
        <v>135343</v>
      </c>
      <c r="E440" s="13">
        <v>2923</v>
      </c>
      <c r="F440" s="13">
        <v>195</v>
      </c>
      <c r="G440" s="13">
        <v>164769</v>
      </c>
    </row>
    <row r="441" spans="1:7" ht="16" thickBot="1">
      <c r="A441" s="14">
        <v>440</v>
      </c>
      <c r="B441" s="15">
        <v>54271</v>
      </c>
      <c r="C441" s="16">
        <v>6148374</v>
      </c>
      <c r="D441" s="16">
        <v>13642</v>
      </c>
      <c r="E441" s="16">
        <v>28692</v>
      </c>
      <c r="F441" s="16">
        <v>195</v>
      </c>
      <c r="G441" s="16">
        <v>165307</v>
      </c>
    </row>
    <row r="442" spans="1:7" ht="16" thickBot="1">
      <c r="A442" s="11">
        <v>441</v>
      </c>
      <c r="B442" s="12">
        <v>54302</v>
      </c>
      <c r="C442" s="13">
        <v>6031635</v>
      </c>
      <c r="D442" s="13">
        <v>137505</v>
      </c>
      <c r="E442" s="13">
        <v>28148</v>
      </c>
      <c r="F442" s="13">
        <v>195</v>
      </c>
      <c r="G442" s="13">
        <v>165848</v>
      </c>
    </row>
    <row r="443" spans="1:7" ht="16" thickBot="1">
      <c r="A443" s="14">
        <v>442</v>
      </c>
      <c r="B443" s="15">
        <v>54332</v>
      </c>
      <c r="C443" s="16">
        <v>5913426</v>
      </c>
      <c r="D443" s="16">
        <v>138599</v>
      </c>
      <c r="E443" s="16">
        <v>27596</v>
      </c>
      <c r="F443" s="16">
        <v>195</v>
      </c>
      <c r="G443" s="16">
        <v>166390</v>
      </c>
    </row>
    <row r="444" spans="1:7" ht="16" thickBot="1">
      <c r="A444" s="11">
        <v>443</v>
      </c>
      <c r="B444" s="12">
        <v>54363</v>
      </c>
      <c r="C444" s="13">
        <v>5793732</v>
      </c>
      <c r="D444" s="13">
        <v>139702</v>
      </c>
      <c r="E444" s="13">
        <v>27037</v>
      </c>
      <c r="F444" s="13">
        <v>195</v>
      </c>
      <c r="G444" s="13">
        <v>166934</v>
      </c>
    </row>
    <row r="445" spans="1:7" ht="16" thickBot="1">
      <c r="A445" s="14">
        <v>444</v>
      </c>
      <c r="B445" s="15">
        <v>54393</v>
      </c>
      <c r="C445" s="16">
        <v>5672540</v>
      </c>
      <c r="D445" s="16">
        <v>140813</v>
      </c>
      <c r="E445" s="16">
        <v>26472</v>
      </c>
      <c r="F445" s="16">
        <v>195</v>
      </c>
      <c r="G445" s="16">
        <v>167480</v>
      </c>
    </row>
    <row r="446" spans="1:7" ht="16" thickBot="1">
      <c r="A446" s="11">
        <v>445</v>
      </c>
      <c r="B446" s="12">
        <v>54424</v>
      </c>
      <c r="C446" s="13">
        <v>5549836</v>
      </c>
      <c r="D446" s="13">
        <v>141934</v>
      </c>
      <c r="E446" s="13">
        <v>25899</v>
      </c>
      <c r="F446" s="13">
        <v>195</v>
      </c>
      <c r="G446" s="13">
        <v>168028</v>
      </c>
    </row>
    <row r="447" spans="1:7" ht="16" thickBot="1">
      <c r="A447" s="14">
        <v>446</v>
      </c>
      <c r="B447" s="15">
        <v>54455</v>
      </c>
      <c r="C447" s="16">
        <v>5425607</v>
      </c>
      <c r="D447" s="16">
        <v>143063</v>
      </c>
      <c r="E447" s="16">
        <v>25319</v>
      </c>
      <c r="F447" s="16">
        <v>195</v>
      </c>
      <c r="G447" s="16">
        <v>168577</v>
      </c>
    </row>
    <row r="448" spans="1:7" ht="16" thickBot="1">
      <c r="A448" s="11">
        <v>447</v>
      </c>
      <c r="B448" s="12">
        <v>54483</v>
      </c>
      <c r="C448" s="13">
        <v>5299838</v>
      </c>
      <c r="D448" s="13">
        <v>144201</v>
      </c>
      <c r="E448" s="13">
        <v>24733</v>
      </c>
      <c r="F448" s="13">
        <v>195</v>
      </c>
      <c r="G448" s="13">
        <v>169128</v>
      </c>
    </row>
    <row r="449" spans="1:7" ht="16" thickBot="1">
      <c r="A449" s="14">
        <v>448</v>
      </c>
      <c r="B449" s="15">
        <v>54514</v>
      </c>
      <c r="C449" s="16">
        <v>5172515</v>
      </c>
      <c r="D449" s="16">
        <v>145348</v>
      </c>
      <c r="E449" s="16">
        <v>24138</v>
      </c>
      <c r="F449" s="16">
        <v>195</v>
      </c>
      <c r="G449" s="16">
        <v>169681</v>
      </c>
    </row>
    <row r="450" spans="1:7" ht="16" thickBot="1">
      <c r="A450" s="11">
        <v>449</v>
      </c>
      <c r="B450" s="12">
        <v>54544</v>
      </c>
      <c r="C450" s="13">
        <v>5043625</v>
      </c>
      <c r="D450" s="13">
        <v>146504</v>
      </c>
      <c r="E450" s="13">
        <v>23537</v>
      </c>
      <c r="F450" s="13">
        <v>195</v>
      </c>
      <c r="G450" s="13">
        <v>170236</v>
      </c>
    </row>
    <row r="451" spans="1:7" ht="16" thickBot="1">
      <c r="A451" s="14">
        <v>450</v>
      </c>
      <c r="B451" s="15">
        <v>54575</v>
      </c>
      <c r="C451" s="16">
        <v>4913152</v>
      </c>
      <c r="D451" s="16">
        <v>147670</v>
      </c>
      <c r="E451" s="16">
        <v>22928</v>
      </c>
      <c r="F451" s="16">
        <v>195</v>
      </c>
      <c r="G451" s="16">
        <v>170793</v>
      </c>
    </row>
    <row r="452" spans="1:7" ht="16" thickBot="1">
      <c r="A452" s="11">
        <v>451</v>
      </c>
      <c r="B452" s="12">
        <v>54605</v>
      </c>
      <c r="C452" s="13">
        <v>4781083</v>
      </c>
      <c r="D452" s="13">
        <v>148845</v>
      </c>
      <c r="E452" s="13">
        <v>22312</v>
      </c>
      <c r="F452" s="13">
        <v>195</v>
      </c>
      <c r="G452" s="13">
        <v>171351</v>
      </c>
    </row>
    <row r="453" spans="1:7" ht="16" thickBot="1">
      <c r="A453" s="14">
        <v>452</v>
      </c>
      <c r="B453" s="15">
        <v>54636</v>
      </c>
      <c r="C453" s="16">
        <v>4647403</v>
      </c>
      <c r="D453" s="16">
        <v>150029</v>
      </c>
      <c r="E453" s="16">
        <v>21688</v>
      </c>
      <c r="F453" s="16">
        <v>195</v>
      </c>
      <c r="G453" s="16">
        <v>171912</v>
      </c>
    </row>
    <row r="454" spans="1:7" ht="16" thickBot="1">
      <c r="A454" s="11">
        <v>453</v>
      </c>
      <c r="B454" s="12">
        <v>54667</v>
      </c>
      <c r="C454" s="13">
        <v>4512098</v>
      </c>
      <c r="D454" s="13">
        <v>151223</v>
      </c>
      <c r="E454" s="13">
        <v>21056</v>
      </c>
      <c r="F454" s="13">
        <v>195</v>
      </c>
      <c r="G454" s="13">
        <v>172474</v>
      </c>
    </row>
    <row r="455" spans="1:7" ht="16" thickBot="1">
      <c r="A455" s="14">
        <v>454</v>
      </c>
      <c r="B455" s="15">
        <v>54697</v>
      </c>
      <c r="C455" s="16">
        <v>4375151</v>
      </c>
      <c r="D455" s="16">
        <v>152426</v>
      </c>
      <c r="E455" s="16">
        <v>20417</v>
      </c>
      <c r="F455" s="16">
        <v>195</v>
      </c>
      <c r="G455" s="16">
        <v>173038</v>
      </c>
    </row>
    <row r="456" spans="1:7" ht="16" thickBot="1">
      <c r="A456" s="11">
        <v>455</v>
      </c>
      <c r="B456" s="12">
        <v>54728</v>
      </c>
      <c r="C456" s="13">
        <v>4236550</v>
      </c>
      <c r="D456" s="13">
        <v>153638</v>
      </c>
      <c r="E456" s="13">
        <v>19771</v>
      </c>
      <c r="F456" s="13">
        <v>195</v>
      </c>
      <c r="G456" s="13">
        <v>173604</v>
      </c>
    </row>
    <row r="457" spans="1:7" ht="16" thickBot="1">
      <c r="A457" s="14">
        <v>456</v>
      </c>
      <c r="B457" s="15">
        <v>54758</v>
      </c>
      <c r="C457" s="16">
        <v>4096278</v>
      </c>
      <c r="D457" s="16">
        <v>154861</v>
      </c>
      <c r="E457" s="16">
        <v>19116</v>
      </c>
      <c r="F457" s="16">
        <v>195</v>
      </c>
      <c r="G457" s="16">
        <v>174172</v>
      </c>
    </row>
    <row r="458" spans="1:7" ht="16" thickBot="1">
      <c r="A458" s="11">
        <v>457</v>
      </c>
      <c r="B458" s="12">
        <v>54789</v>
      </c>
      <c r="C458" s="13">
        <v>3954321</v>
      </c>
      <c r="D458" s="13">
        <v>156093</v>
      </c>
      <c r="E458" s="13">
        <v>18453</v>
      </c>
      <c r="F458" s="13">
        <v>195</v>
      </c>
      <c r="G458" s="13">
        <v>174741</v>
      </c>
    </row>
    <row r="459" spans="1:7" ht="16" thickBot="1">
      <c r="A459" s="14">
        <v>458</v>
      </c>
      <c r="B459" s="15">
        <v>54820</v>
      </c>
      <c r="C459" s="16">
        <v>3810663</v>
      </c>
      <c r="D459" s="16">
        <v>157334</v>
      </c>
      <c r="E459" s="16">
        <v>17783</v>
      </c>
      <c r="F459" s="16">
        <v>195</v>
      </c>
      <c r="G459" s="16">
        <v>175312</v>
      </c>
    </row>
    <row r="460" spans="1:7" ht="16" thickBot="1">
      <c r="A460" s="11">
        <v>459</v>
      </c>
      <c r="B460" s="12">
        <v>54848</v>
      </c>
      <c r="C460" s="13">
        <v>3665288</v>
      </c>
      <c r="D460" s="13">
        <v>158586</v>
      </c>
      <c r="E460" s="13">
        <v>17105</v>
      </c>
      <c r="F460" s="13">
        <v>195</v>
      </c>
      <c r="G460" s="13">
        <v>175886</v>
      </c>
    </row>
    <row r="461" spans="1:7" ht="16" thickBot="1">
      <c r="A461" s="14">
        <v>460</v>
      </c>
      <c r="B461" s="15">
        <v>54879</v>
      </c>
      <c r="C461" s="16">
        <v>3518182</v>
      </c>
      <c r="D461" s="16">
        <v>159848</v>
      </c>
      <c r="E461" s="16">
        <v>16418</v>
      </c>
      <c r="F461" s="16">
        <v>195</v>
      </c>
      <c r="G461" s="16">
        <v>176461</v>
      </c>
    </row>
    <row r="462" spans="1:7" ht="16" thickBot="1">
      <c r="A462" s="11">
        <v>461</v>
      </c>
      <c r="B462" s="12">
        <v>54909</v>
      </c>
      <c r="C462" s="13">
        <v>3369329</v>
      </c>
      <c r="D462" s="13">
        <v>161119</v>
      </c>
      <c r="E462" s="13">
        <v>15724</v>
      </c>
      <c r="F462" s="13">
        <v>195</v>
      </c>
      <c r="G462" s="13">
        <v>177038</v>
      </c>
    </row>
    <row r="463" spans="1:7" ht="16" thickBot="1">
      <c r="A463" s="14">
        <v>462</v>
      </c>
      <c r="B463" s="15">
        <v>54940</v>
      </c>
      <c r="C463" s="16">
        <v>3218712</v>
      </c>
      <c r="D463" s="16">
        <v>162401</v>
      </c>
      <c r="E463" s="16">
        <v>15021</v>
      </c>
      <c r="F463" s="16">
        <v>195</v>
      </c>
      <c r="G463" s="16">
        <v>177617</v>
      </c>
    </row>
    <row r="464" spans="1:7" ht="16" thickBot="1">
      <c r="A464" s="11">
        <v>463</v>
      </c>
      <c r="B464" s="12">
        <v>54970</v>
      </c>
      <c r="C464" s="13">
        <v>3066316</v>
      </c>
      <c r="D464" s="13">
        <v>163693</v>
      </c>
      <c r="E464" s="13">
        <v>14309</v>
      </c>
      <c r="F464" s="13">
        <v>195</v>
      </c>
      <c r="G464" s="13">
        <v>178198</v>
      </c>
    </row>
    <row r="465" spans="1:7" ht="16" thickBot="1">
      <c r="A465" s="14">
        <v>464</v>
      </c>
      <c r="B465" s="15">
        <v>55001</v>
      </c>
      <c r="C465" s="16">
        <v>2912126</v>
      </c>
      <c r="D465" s="16">
        <v>164996</v>
      </c>
      <c r="E465" s="16">
        <v>1359</v>
      </c>
      <c r="F465" s="16">
        <v>195</v>
      </c>
      <c r="G465" s="16">
        <v>178780</v>
      </c>
    </row>
    <row r="466" spans="1:7" ht="16" thickBot="1">
      <c r="A466" s="11">
        <v>465</v>
      </c>
      <c r="B466" s="12">
        <v>55032</v>
      </c>
      <c r="C466" s="13">
        <v>2756123</v>
      </c>
      <c r="D466" s="13">
        <v>166308</v>
      </c>
      <c r="E466" s="13">
        <v>12862</v>
      </c>
      <c r="F466" s="13">
        <v>195</v>
      </c>
      <c r="G466" s="13">
        <v>179365</v>
      </c>
    </row>
    <row r="467" spans="1:7" ht="16" thickBot="1">
      <c r="A467" s="14">
        <v>466</v>
      </c>
      <c r="B467" s="15">
        <v>55062</v>
      </c>
      <c r="C467" s="16">
        <v>2598294</v>
      </c>
      <c r="D467" s="16">
        <v>167631</v>
      </c>
      <c r="E467" s="16">
        <v>12125</v>
      </c>
      <c r="F467" s="16">
        <v>195</v>
      </c>
      <c r="G467" s="16">
        <v>179952</v>
      </c>
    </row>
    <row r="468" spans="1:7" ht="16" thickBot="1">
      <c r="A468" s="11">
        <v>467</v>
      </c>
      <c r="B468" s="12">
        <v>55093</v>
      </c>
      <c r="C468" s="13">
        <v>2438620</v>
      </c>
      <c r="D468" s="13">
        <v>168965</v>
      </c>
      <c r="E468" s="13">
        <v>1138</v>
      </c>
      <c r="F468" s="13">
        <v>195</v>
      </c>
      <c r="G468" s="13">
        <v>180540</v>
      </c>
    </row>
    <row r="469" spans="1:7" ht="16" thickBot="1">
      <c r="A469" s="14">
        <v>468</v>
      </c>
      <c r="B469" s="15">
        <v>55123</v>
      </c>
      <c r="C469" s="16">
        <v>2277085</v>
      </c>
      <c r="D469" s="16">
        <v>170309</v>
      </c>
      <c r="E469" s="16">
        <v>10626</v>
      </c>
      <c r="F469" s="16">
        <v>195</v>
      </c>
      <c r="G469" s="16">
        <v>181131</v>
      </c>
    </row>
    <row r="470" spans="1:7" ht="16" thickBot="1">
      <c r="A470" s="11">
        <v>469</v>
      </c>
      <c r="B470" s="12">
        <v>55154</v>
      </c>
      <c r="C470" s="13">
        <v>2113673</v>
      </c>
      <c r="D470" s="13">
        <v>171664</v>
      </c>
      <c r="E470" s="13">
        <v>9864</v>
      </c>
      <c r="F470" s="13">
        <v>195</v>
      </c>
      <c r="G470" s="13">
        <v>181723</v>
      </c>
    </row>
    <row r="471" spans="1:7" ht="16" thickBot="1">
      <c r="A471" s="14">
        <v>470</v>
      </c>
      <c r="B471" s="15">
        <v>55185</v>
      </c>
      <c r="C471" s="16">
        <v>1948366</v>
      </c>
      <c r="D471" s="16">
        <v>173030</v>
      </c>
      <c r="E471" s="16">
        <v>9092</v>
      </c>
      <c r="F471" s="16">
        <v>195</v>
      </c>
      <c r="G471" s="16">
        <v>182317</v>
      </c>
    </row>
    <row r="472" spans="1:7" ht="16" thickBot="1">
      <c r="A472" s="11">
        <v>471</v>
      </c>
      <c r="B472" s="12">
        <v>55213</v>
      </c>
      <c r="C472" s="13">
        <v>1781149</v>
      </c>
      <c r="D472" s="13">
        <v>174406</v>
      </c>
      <c r="E472" s="13">
        <v>8312</v>
      </c>
      <c r="F472" s="13">
        <v>195</v>
      </c>
      <c r="G472" s="13">
        <v>182913</v>
      </c>
    </row>
    <row r="473" spans="1:7" ht="16" thickBot="1">
      <c r="A473" s="14">
        <v>472</v>
      </c>
      <c r="B473" s="15">
        <v>55244</v>
      </c>
      <c r="C473" s="16">
        <v>1612002</v>
      </c>
      <c r="D473" s="16">
        <v>175794</v>
      </c>
      <c r="E473" s="16">
        <v>7523</v>
      </c>
      <c r="F473" s="16">
        <v>195</v>
      </c>
      <c r="G473" s="16">
        <v>183512</v>
      </c>
    </row>
    <row r="474" spans="1:7" ht="16" thickBot="1">
      <c r="A474" s="11">
        <v>473</v>
      </c>
      <c r="B474" s="12">
        <v>55274</v>
      </c>
      <c r="C474" s="13">
        <v>1440910</v>
      </c>
      <c r="D474" s="13">
        <v>177192</v>
      </c>
      <c r="E474" s="13">
        <v>6724</v>
      </c>
      <c r="F474" s="13">
        <v>195</v>
      </c>
      <c r="G474" s="13">
        <v>184112</v>
      </c>
    </row>
    <row r="475" spans="1:7" ht="16" thickBot="1">
      <c r="A475" s="14">
        <v>474</v>
      </c>
      <c r="B475" s="15">
        <v>55305</v>
      </c>
      <c r="C475" s="16">
        <v>1267855</v>
      </c>
      <c r="D475" s="16">
        <v>178602</v>
      </c>
      <c r="E475" s="16">
        <v>5917</v>
      </c>
      <c r="F475" s="16">
        <v>195</v>
      </c>
      <c r="G475" s="16">
        <v>184714</v>
      </c>
    </row>
    <row r="476" spans="1:7" ht="16" thickBot="1">
      <c r="A476" s="11">
        <v>475</v>
      </c>
      <c r="B476" s="12">
        <v>55335</v>
      </c>
      <c r="C476" s="13">
        <v>1092819</v>
      </c>
      <c r="D476" s="13">
        <v>180023</v>
      </c>
      <c r="E476" s="13">
        <v>51</v>
      </c>
      <c r="F476" s="13">
        <v>195</v>
      </c>
      <c r="G476" s="13">
        <v>185318</v>
      </c>
    </row>
    <row r="477" spans="1:7" ht="16" thickBot="1">
      <c r="A477" s="14">
        <v>476</v>
      </c>
      <c r="B477" s="15">
        <v>55366</v>
      </c>
      <c r="C477" s="16">
        <v>915784</v>
      </c>
      <c r="D477" s="16">
        <v>181455</v>
      </c>
      <c r="E477" s="16">
        <v>4274</v>
      </c>
      <c r="F477" s="16">
        <v>195</v>
      </c>
      <c r="G477" s="16">
        <v>185924</v>
      </c>
    </row>
    <row r="478" spans="1:7" ht="16" thickBot="1">
      <c r="A478" s="11">
        <v>477</v>
      </c>
      <c r="B478" s="12">
        <v>55397</v>
      </c>
      <c r="C478" s="13">
        <v>736733</v>
      </c>
      <c r="D478" s="13">
        <v>182899</v>
      </c>
      <c r="E478" s="13">
        <v>3438</v>
      </c>
      <c r="F478" s="13">
        <v>195</v>
      </c>
      <c r="G478" s="13">
        <v>186532</v>
      </c>
    </row>
    <row r="479" spans="1:7" ht="16" thickBot="1">
      <c r="A479" s="14">
        <v>478</v>
      </c>
      <c r="B479" s="15">
        <v>55427</v>
      </c>
      <c r="C479" s="16">
        <v>555647</v>
      </c>
      <c r="D479" s="16">
        <v>184354</v>
      </c>
      <c r="E479" s="16">
        <v>2593</v>
      </c>
      <c r="F479" s="16">
        <v>195</v>
      </c>
      <c r="G479" s="16">
        <v>187142</v>
      </c>
    </row>
    <row r="480" spans="1:7" ht="16" thickBot="1">
      <c r="A480" s="11">
        <v>479</v>
      </c>
      <c r="B480" s="12">
        <v>55458</v>
      </c>
      <c r="C480" s="13">
        <v>372508</v>
      </c>
      <c r="D480" s="13">
        <v>185821</v>
      </c>
      <c r="E480" s="13">
        <v>1738</v>
      </c>
      <c r="F480" s="13">
        <v>195</v>
      </c>
      <c r="G480" s="13">
        <v>187754</v>
      </c>
    </row>
    <row r="481" spans="1:7" ht="16" thickBot="1">
      <c r="A481" s="14">
        <v>480</v>
      </c>
      <c r="B481" s="15">
        <v>55488</v>
      </c>
      <c r="C481" s="16">
        <v>187299</v>
      </c>
      <c r="D481" s="16">
        <v>187299</v>
      </c>
      <c r="E481" s="16">
        <v>874</v>
      </c>
      <c r="F481" s="16">
        <v>195</v>
      </c>
      <c r="G481" s="16">
        <v>188368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eje</dc:creator>
  <cp:lastModifiedBy>Jacky Mallett</cp:lastModifiedBy>
  <dcterms:created xsi:type="dcterms:W3CDTF">2011-11-29T15:27:41Z</dcterms:created>
  <dcterms:modified xsi:type="dcterms:W3CDTF">2016-05-11T13:21:17Z</dcterms:modified>
</cp:coreProperties>
</file>