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5677" documentId="13_ncr:1_{52F3673F-9342-44DE-AC66-19FC34C97728}" xr6:coauthVersionLast="47" xr6:coauthVersionMax="47" xr10:uidLastSave="{B4B21BA7-579E-4E6F-862B-8514391B4207}"/>
  <bookViews>
    <workbookView xWindow="28680" yWindow="-120" windowWidth="29040" windowHeight="15840" firstSheet="7" activeTab="11" xr2:uid="{0626392E-7D63-459A-952E-971ED59337F4}"/>
  </bookViews>
  <sheets>
    <sheet name="MPN" sheetId="156" r:id="rId1"/>
    <sheet name="ASIC" sheetId="154" r:id="rId2"/>
    <sheet name="Sensor" sheetId="157" r:id="rId3"/>
    <sheet name="Check" sheetId="155" r:id="rId4"/>
    <sheet name="AMIC" sheetId="167" r:id="rId5"/>
    <sheet name="4803K" sheetId="166" r:id="rId6"/>
    <sheet name="4804D" sheetId="168" r:id="rId7"/>
    <sheet name="4804WF" sheetId="169" r:id="rId8"/>
    <sheet name="4804WG" sheetId="173" r:id="rId9"/>
    <sheet name="4805YBYC" sheetId="171" r:id="rId10"/>
    <sheet name="4806YA" sheetId="175" r:id="rId11"/>
    <sheet name="4807ZA" sheetId="176" r:id="rId12"/>
    <sheet name="4843ZB" sheetId="160" r:id="rId13"/>
    <sheet name="4843ZC" sheetId="161" r:id="rId14"/>
    <sheet name="4843ZD" sheetId="162" r:id="rId15"/>
    <sheet name="4843ZE" sheetId="163" r:id="rId16"/>
    <sheet name="4843ZF" sheetId="164" r:id="rId17"/>
    <sheet name="4843ZI" sheetId="165" r:id="rId18"/>
    <sheet name="4942ZC" sheetId="142" r:id="rId19"/>
    <sheet name="4942ZD" sheetId="158" r:id="rId20"/>
    <sheet name="4942ZE" sheetId="159" r:id="rId21"/>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5" hidden="1">'4803K'!#REF!</definedName>
    <definedName name="外部資料_1" localSheetId="6" hidden="1">'4804D'!#REF!</definedName>
    <definedName name="外部資料_1" localSheetId="7" hidden="1">'4804WF'!#REF!</definedName>
    <definedName name="外部資料_1" localSheetId="8" hidden="1">'4804WG'!#REF!</definedName>
    <definedName name="外部資料_1" localSheetId="9" hidden="1">'4805YBYC'!#REF!</definedName>
    <definedName name="外部資料_1" localSheetId="10" hidden="1">'4806YA'!#REF!</definedName>
    <definedName name="外部資料_1" localSheetId="11" hidden="1">'4807ZA'!#REF!</definedName>
    <definedName name="外部資料_1" localSheetId="12" hidden="1">'4843ZB'!#REF!</definedName>
    <definedName name="外部資料_1" localSheetId="13" hidden="1">'4843ZC'!#REF!</definedName>
    <definedName name="外部資料_1" localSheetId="14" hidden="1">'4843ZD'!#REF!</definedName>
    <definedName name="外部資料_1" localSheetId="15" hidden="1">'4843ZE'!#REF!</definedName>
    <definedName name="外部資料_1" localSheetId="16" hidden="1">'4843ZF'!#REF!</definedName>
    <definedName name="外部資料_1" localSheetId="17" hidden="1">'4843ZI'!#REF!</definedName>
    <definedName name="外部資料_1" localSheetId="18" hidden="1">'4942ZC'!#REF!</definedName>
    <definedName name="外部資料_1" localSheetId="19" hidden="1">'4942ZD'!#REF!</definedName>
    <definedName name="外部資料_1" localSheetId="20" hidden="1">'4942ZE'!#REF!</definedName>
    <definedName name="外部資料_1" localSheetId="4" hidden="1">AMIC!#REF!</definedName>
    <definedName name="外部資料_1" localSheetId="1" hidden="1">ASIC!$A$1:$D$124</definedName>
    <definedName name="外部資料_2" localSheetId="3" hidden="1">'Check'!$A$1:$J$15</definedName>
    <definedName name="外部資料_3" localSheetId="0" hidden="1">MPN!$A$1:$E$202</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AN660" i="175"/>
  <c r="AN658" i="175"/>
  <c r="AN656" i="175"/>
  <c r="AP658" i="175" a="1"/>
  <c r="AO658" i="175" a="1"/>
  <c r="AO656" i="175" a="1"/>
  <c r="AP661" i="175" a="1"/>
  <c r="AR660" i="175" a="1"/>
  <c r="AP659" i="175" a="1"/>
  <c r="AR658" i="175" a="1"/>
  <c r="AP657" i="175" a="1"/>
  <c r="AR656" i="175" a="1"/>
  <c r="AP655" i="175" a="1"/>
  <c r="S651" i="175" a="1"/>
  <c r="AJ659" i="175" a="1"/>
  <c r="AJ655" i="175" a="1"/>
  <c r="Z655" i="175"/>
  <c r="AQ659" i="175" a="1"/>
  <c r="AQ655" i="175" a="1"/>
  <c r="AJ661" i="175" a="1"/>
  <c r="Z660" i="175"/>
  <c r="Z658" i="175"/>
  <c r="AJ657" i="175" a="1"/>
  <c r="Z656" i="175"/>
  <c r="AP656" i="175" a="1"/>
  <c r="AQ661" i="175" a="1"/>
  <c r="AO661" i="175" a="1"/>
  <c r="AQ660" i="175" a="1"/>
  <c r="AO659" i="175" a="1"/>
  <c r="AQ658" i="175" a="1"/>
  <c r="AO657" i="175" a="1"/>
  <c r="AQ656" i="175" a="1"/>
  <c r="AO655" i="175" a="1"/>
  <c r="AR661" i="175" a="1"/>
  <c r="AP660" i="175" a="1"/>
  <c r="AR655" i="175" a="1"/>
  <c r="AO660" i="175" a="1"/>
  <c r="AN661" i="175"/>
  <c r="AN659" i="175"/>
  <c r="AN657" i="175"/>
  <c r="AN655" i="175"/>
  <c r="AR659" i="175" a="1"/>
  <c r="AR657" i="175" a="1"/>
  <c r="Z661" i="175"/>
  <c r="AJ660" i="175" a="1"/>
  <c r="Z659" i="175"/>
  <c r="AJ658" i="175" a="1"/>
  <c r="Z657" i="175"/>
  <c r="AJ656" i="175" a="1"/>
  <c r="AQ657" i="175" a="1"/>
  <c r="AN592" i="175"/>
  <c r="AN590" i="175"/>
  <c r="AR591" i="175" a="1"/>
  <c r="AP593" i="175" a="1"/>
  <c r="AR592" i="175" a="1"/>
  <c r="AP591" i="175" a="1"/>
  <c r="AR590" i="175" a="1"/>
  <c r="Z590" i="175"/>
  <c r="AP590" i="175" a="1"/>
  <c r="AO590" i="175" a="1"/>
  <c r="AJ593" i="175" a="1"/>
  <c r="Z592" i="175"/>
  <c r="AJ591" i="175" a="1"/>
  <c r="AP592" i="175" a="1"/>
  <c r="S586" i="175" a="1"/>
  <c r="AO593" i="175" a="1"/>
  <c r="AQ592" i="175" a="1"/>
  <c r="AO591" i="175" a="1"/>
  <c r="AQ590" i="175" a="1"/>
  <c r="AR593" i="175" a="1"/>
  <c r="AQ591" i="175" a="1"/>
  <c r="AN593" i="175"/>
  <c r="AN591" i="175"/>
  <c r="Z593" i="175"/>
  <c r="AJ592" i="175" a="1"/>
  <c r="Z591" i="175"/>
  <c r="AJ590" i="175" a="1"/>
  <c r="AQ593" i="175" a="1"/>
  <c r="AO592" i="175" a="1"/>
  <c r="AN532" i="175"/>
  <c r="AN530" i="175"/>
  <c r="AN528" i="175"/>
  <c r="AN526" i="175"/>
  <c r="S521" i="175" a="1"/>
  <c r="AJ525" i="175" a="1"/>
  <c r="AR532" i="175" a="1"/>
  <c r="AP531" i="175" a="1"/>
  <c r="AR530" i="175" a="1"/>
  <c r="AP529" i="175" a="1"/>
  <c r="AR528" i="175" a="1"/>
  <c r="AP527" i="175" a="1"/>
  <c r="AP525" i="175" a="1"/>
  <c r="Z532" i="175"/>
  <c r="AJ531" i="175" a="1"/>
  <c r="Z530" i="175"/>
  <c r="AJ529" i="175" a="1"/>
  <c r="AQ532" i="175" a="1"/>
  <c r="AO531" i="175" a="1"/>
  <c r="AQ530" i="175" a="1"/>
  <c r="AO529" i="175" a="1"/>
  <c r="AQ528" i="175" a="1"/>
  <c r="AO527" i="175" a="1"/>
  <c r="AQ526" i="175" a="1"/>
  <c r="AO525" i="175" a="1"/>
  <c r="AP532" i="175" a="1"/>
  <c r="AP530" i="175" a="1"/>
  <c r="AP528" i="175" a="1"/>
  <c r="AR525" i="175" a="1"/>
  <c r="Z525" i="175"/>
  <c r="AQ529" i="175" a="1"/>
  <c r="AO528" i="175" a="1"/>
  <c r="AQ525" i="175" a="1"/>
  <c r="AJ527" i="175" a="1"/>
  <c r="AN531" i="175"/>
  <c r="AN529" i="175"/>
  <c r="AN527" i="175"/>
  <c r="AN525" i="175"/>
  <c r="AR531" i="175" a="1"/>
  <c r="AR529" i="175" a="1"/>
  <c r="AR527" i="175" a="1"/>
  <c r="Z526" i="175"/>
  <c r="AP526" i="175" a="1"/>
  <c r="AQ527" i="175" a="1"/>
  <c r="AJ532" i="175" a="1"/>
  <c r="Z531" i="175"/>
  <c r="AJ530" i="175" a="1"/>
  <c r="Z529" i="175"/>
  <c r="AJ528" i="175" a="1"/>
  <c r="Z527" i="175"/>
  <c r="AJ526" i="175" a="1"/>
  <c r="AO532" i="175" a="1"/>
  <c r="AQ531" i="175" a="1"/>
  <c r="AO530" i="175" a="1"/>
  <c r="AO526" i="175" a="1"/>
  <c r="AR526" i="175" a="1"/>
  <c r="Z528" i="175"/>
  <c r="AN467" i="175"/>
  <c r="AN465" i="175"/>
  <c r="AN463" i="175"/>
  <c r="AN461" i="175"/>
  <c r="Z465" i="175"/>
  <c r="AJ462" i="175" a="1"/>
  <c r="AP465" i="175" a="1"/>
  <c r="AP468" i="175" a="1"/>
  <c r="AR467" i="175" a="1"/>
  <c r="AP466" i="175" a="1"/>
  <c r="AR465" i="175" a="1"/>
  <c r="AP464" i="175" a="1"/>
  <c r="AR463" i="175" a="1"/>
  <c r="AP462" i="175" a="1"/>
  <c r="AR461" i="175" a="1"/>
  <c r="AP460" i="175" a="1"/>
  <c r="S456" i="175" a="1"/>
  <c r="AJ466" i="175" a="1"/>
  <c r="Z463" i="175"/>
  <c r="AJ460" i="175" a="1"/>
  <c r="AP467" i="175" a="1"/>
  <c r="AP463" i="175" a="1"/>
  <c r="AO461" i="175" a="1"/>
  <c r="AJ468" i="175" a="1"/>
  <c r="Z467" i="175"/>
  <c r="AJ464" i="175" a="1"/>
  <c r="Z461" i="175"/>
  <c r="AR468" i="175" a="1"/>
  <c r="AR464" i="175" a="1"/>
  <c r="AO467" i="175" a="1"/>
  <c r="AQ464" i="175" a="1"/>
  <c r="AQ462" i="175" a="1"/>
  <c r="AQ460" i="175" a="1"/>
  <c r="AO468" i="175" a="1"/>
  <c r="AQ467" i="175" a="1"/>
  <c r="AO466" i="175" a="1"/>
  <c r="AQ465" i="175" a="1"/>
  <c r="AO464" i="175" a="1"/>
  <c r="AQ463" i="175" a="1"/>
  <c r="AO462" i="175" a="1"/>
  <c r="AQ461" i="175" a="1"/>
  <c r="AO460" i="175" a="1"/>
  <c r="Z460" i="175"/>
  <c r="AQ468" i="175" a="1"/>
  <c r="AQ466" i="175" a="1"/>
  <c r="AO465" i="175" a="1"/>
  <c r="AN468" i="175"/>
  <c r="AN466" i="175"/>
  <c r="AN464" i="175"/>
  <c r="AN462" i="175"/>
  <c r="AN460" i="175"/>
  <c r="AR466" i="175" a="1"/>
  <c r="AR462" i="175" a="1"/>
  <c r="AP461" i="175" a="1"/>
  <c r="AR460" i="175" a="1"/>
  <c r="AO463" i="175" a="1"/>
  <c r="Z468" i="175"/>
  <c r="AJ467" i="175" a="1"/>
  <c r="Z466" i="175"/>
  <c r="AJ465" i="175" a="1"/>
  <c r="Z464" i="175"/>
  <c r="AJ463" i="175" a="1"/>
  <c r="Z462" i="175"/>
  <c r="AJ461" i="175" a="1"/>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AL661" i="175" a="1"/>
  <c r="U661" i="175"/>
  <c r="AL658" i="175" a="1"/>
  <c r="U656" i="175"/>
  <c r="U657" i="175"/>
  <c r="AL660" i="175" a="1"/>
  <c r="U658" i="175"/>
  <c r="AL656" i="175" a="1"/>
  <c r="AL657" i="175" a="1"/>
  <c r="U659" i="175"/>
  <c r="AL655" i="175" a="1"/>
  <c r="U660" i="175"/>
  <c r="U655" i="175"/>
  <c r="AL659" i="175" a="1"/>
  <c r="AL590" i="175" a="1"/>
  <c r="U590" i="175"/>
  <c r="U591" i="175"/>
  <c r="AL591" i="175" a="1"/>
  <c r="AL592" i="175" a="1"/>
  <c r="U592" i="175"/>
  <c r="AL593" i="175" a="1"/>
  <c r="U593" i="175"/>
  <c r="AL528" i="175" a="1"/>
  <c r="AL527" i="175" a="1"/>
  <c r="U528" i="175"/>
  <c r="U526" i="175"/>
  <c r="AL526" i="175" a="1"/>
  <c r="AL529" i="175" a="1"/>
  <c r="U527" i="175"/>
  <c r="AL525" i="175" a="1"/>
  <c r="AL530" i="175" a="1"/>
  <c r="U530" i="175"/>
  <c r="U529" i="175"/>
  <c r="U525" i="175"/>
  <c r="AL531" i="175" a="1"/>
  <c r="U531" i="175"/>
  <c r="AL532" i="175" a="1"/>
  <c r="U532" i="175"/>
  <c r="AL463" i="175" a="1"/>
  <c r="U463" i="175"/>
  <c r="AL462" i="175" a="1"/>
  <c r="U464" i="175"/>
  <c r="U465" i="175"/>
  <c r="AL465" i="175" a="1"/>
  <c r="U468" i="175"/>
  <c r="AL464" i="175" a="1"/>
  <c r="U460" i="175"/>
  <c r="AL460" i="175" a="1"/>
  <c r="U467" i="175"/>
  <c r="AL461" i="175" a="1"/>
  <c r="AL466" i="175" a="1"/>
  <c r="U462" i="175"/>
  <c r="U461" i="175"/>
  <c r="AB457" i="175"/>
  <c r="AL467" i="175" a="1"/>
  <c r="U466" i="175"/>
  <c r="AL468"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652" i="175"/>
  <c r="AB587" i="175"/>
  <c r="AB52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99" i="176"/>
  <c r="AN919" i="176"/>
  <c r="AN722" i="176"/>
  <c r="AN1894" i="176"/>
  <c r="AN1241" i="176"/>
  <c r="AN1895" i="176"/>
  <c r="AN1045" i="176"/>
  <c r="AN1242" i="176"/>
  <c r="AN917" i="176"/>
  <c r="AN915" i="176"/>
  <c r="AN724" i="176"/>
  <c r="AN918" i="176"/>
  <c r="AN1897" i="176"/>
  <c r="AN1891" i="176"/>
  <c r="AN1243" i="176"/>
  <c r="AN1245" i="176"/>
  <c r="AN1246" i="176"/>
  <c r="AN721" i="176"/>
  <c r="AN720" i="176"/>
  <c r="AN1893" i="176"/>
  <c r="AN1898" i="176"/>
  <c r="AN1240" i="176"/>
  <c r="AN723" i="176"/>
  <c r="AN1896" i="176"/>
  <c r="AN1244" i="176"/>
  <c r="AN1890" i="176"/>
  <c r="AN1892" i="176"/>
  <c r="AN1046" i="176"/>
  <c r="AN916" i="176"/>
  <c r="S2079" i="176" l="1"/>
  <c r="S2078" i="176"/>
  <c r="S2077" i="176"/>
  <c r="S2076" i="176"/>
  <c r="S2075" i="176"/>
  <c r="S2074" i="176"/>
  <c r="S2073" i="176"/>
  <c r="S2072" i="176"/>
  <c r="S2071" i="176"/>
  <c r="S2070" i="176"/>
  <c r="S2069" i="176"/>
  <c r="S2068" i="176"/>
  <c r="S2067" i="176"/>
  <c r="S2066" i="176"/>
  <c r="S2065" i="176"/>
  <c r="S2064" i="176"/>
  <c r="S2063" i="176"/>
  <c r="S2062" i="176"/>
  <c r="S2061" i="176"/>
  <c r="S2060" i="176"/>
  <c r="S2059" i="176"/>
  <c r="S2058" i="176"/>
  <c r="S2057" i="176"/>
  <c r="S2056" i="176"/>
  <c r="S2055" i="176"/>
  <c r="S2054" i="176"/>
  <c r="S2053" i="176"/>
  <c r="S2052" i="176"/>
  <c r="S2051" i="176"/>
  <c r="S2050" i="176"/>
  <c r="T2049" i="176"/>
  <c r="T2047" i="176"/>
  <c r="T2040" i="176"/>
  <c r="T2039" i="176"/>
  <c r="T2038" i="176"/>
  <c r="T2037" i="176"/>
  <c r="T2036" i="176"/>
  <c r="T2034" i="176"/>
  <c r="T2046" i="176" s="1"/>
  <c r="AG2021" i="176"/>
  <c r="AR2019" i="176"/>
  <c r="AQ2019" i="176"/>
  <c r="AP2019" i="176"/>
  <c r="AO2019" i="176"/>
  <c r="AN2019" i="176"/>
  <c r="V2017" i="176"/>
  <c r="Y2016" i="176"/>
  <c r="S2014" i="176"/>
  <c r="S2013" i="176"/>
  <c r="S2012" i="176"/>
  <c r="S2011" i="176"/>
  <c r="S2010" i="176"/>
  <c r="S2009" i="176"/>
  <c r="S2008" i="176"/>
  <c r="S2007" i="176"/>
  <c r="S2006" i="176"/>
  <c r="S2005" i="176"/>
  <c r="S2004" i="176"/>
  <c r="S2003" i="176"/>
  <c r="S2002" i="176"/>
  <c r="S2001" i="176"/>
  <c r="S2000" i="176"/>
  <c r="S1999" i="176"/>
  <c r="S1998" i="176"/>
  <c r="S1997" i="176"/>
  <c r="S1996" i="176"/>
  <c r="S1995" i="176"/>
  <c r="S1994" i="176"/>
  <c r="S1993" i="176"/>
  <c r="S1992" i="176"/>
  <c r="S1991" i="176"/>
  <c r="S1990" i="176"/>
  <c r="S1989" i="176"/>
  <c r="S1988" i="176"/>
  <c r="S1987" i="176"/>
  <c r="S1986" i="176"/>
  <c r="S1985" i="176"/>
  <c r="T1984" i="176"/>
  <c r="T1982" i="176"/>
  <c r="T1975" i="176"/>
  <c r="T1974" i="176"/>
  <c r="T1973" i="176"/>
  <c r="T1972" i="176"/>
  <c r="T1971" i="176"/>
  <c r="T1969" i="176"/>
  <c r="T1981" i="176" s="1"/>
  <c r="AG1956" i="176"/>
  <c r="AR1954" i="176"/>
  <c r="AQ1954" i="176"/>
  <c r="AP1954" i="176"/>
  <c r="AO1954" i="176"/>
  <c r="AN1954" i="176"/>
  <c r="V1952" i="176"/>
  <c r="Y1951" i="176"/>
  <c r="S1949" i="176"/>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O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O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O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O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O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91" i="176"/>
  <c r="T1585" i="176"/>
  <c r="T1584" i="176"/>
  <c r="T1583" i="176"/>
  <c r="T1582" i="176"/>
  <c r="T1581" i="176"/>
  <c r="T1579" i="176"/>
  <c r="AG1566" i="176"/>
  <c r="AR1564" i="176"/>
  <c r="AQ1564" i="176"/>
  <c r="AP1564" i="176"/>
  <c r="AO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14" i="176"/>
  <c r="T1526" i="176" s="1"/>
  <c r="AG1501" i="176"/>
  <c r="AR1499" i="176"/>
  <c r="AQ1499" i="176"/>
  <c r="AP1499" i="176"/>
  <c r="AO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O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84" i="176"/>
  <c r="T1396" i="176" s="1"/>
  <c r="AG1371" i="176"/>
  <c r="AR1369" i="176"/>
  <c r="AQ1369" i="176"/>
  <c r="AP1369" i="176"/>
  <c r="AO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O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O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O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O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O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O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O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O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O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O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O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O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O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O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O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O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O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O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O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O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O33" i="176" a="1"/>
  <c r="AR1839" i="176"/>
  <c r="AR1832" i="176"/>
  <c r="AR1827" i="176"/>
  <c r="AR1834" i="176"/>
  <c r="AR1833" i="176"/>
  <c r="AR1825" i="176"/>
  <c r="AR1840" i="176"/>
  <c r="AR1835" i="176"/>
  <c r="AR1828" i="176"/>
  <c r="AR1830" i="176"/>
  <c r="AR1829" i="176"/>
  <c r="AR1826" i="176"/>
  <c r="AR1836" i="176"/>
  <c r="AR1831" i="176"/>
  <c r="AR1838" i="176"/>
  <c r="AR1837" i="176"/>
  <c r="AQ1764" i="176"/>
  <c r="AQ1762" i="176"/>
  <c r="AQ1761" i="176"/>
  <c r="AQ1760" i="176"/>
  <c r="AQ1766" i="176"/>
  <c r="AQ1765" i="176"/>
  <c r="AQ1763" i="176"/>
  <c r="AP1705" i="176"/>
  <c r="AP1707" i="176"/>
  <c r="AP1696" i="176"/>
  <c r="AP1709" i="176"/>
  <c r="AP1698" i="176"/>
  <c r="AP1704" i="176"/>
  <c r="AP1699" i="176"/>
  <c r="AP1697" i="176"/>
  <c r="AP1706" i="176"/>
  <c r="AP1700" i="176"/>
  <c r="AP1695" i="176"/>
  <c r="AP1702" i="176"/>
  <c r="AP1701" i="176"/>
  <c r="AP1703" i="176"/>
  <c r="AP1708" i="176"/>
  <c r="AN1503" i="176"/>
  <c r="AN1505" i="176"/>
  <c r="AN1507" i="176"/>
  <c r="AN1509" i="176"/>
  <c r="AN1504" i="176"/>
  <c r="AN1502" i="176"/>
  <c r="AN1508" i="176"/>
  <c r="AN1506" i="176"/>
  <c r="AN1501" i="176"/>
  <c r="AN1510" i="176"/>
  <c r="AN1500" i="176"/>
  <c r="AN1511" i="176"/>
  <c r="O24" i="176" a="1"/>
  <c r="AR1246" i="176"/>
  <c r="AR1240" i="176"/>
  <c r="AR1241" i="176"/>
  <c r="AR1244" i="176"/>
  <c r="AR1242" i="176"/>
  <c r="AR1243" i="176"/>
  <c r="AR1245" i="176"/>
  <c r="AQ1180" i="176"/>
  <c r="AQ1182" i="176"/>
  <c r="AQ1185" i="176"/>
  <c r="AQ1184" i="176"/>
  <c r="AQ1192" i="176"/>
  <c r="AQ1188" i="176"/>
  <c r="AQ1183" i="176"/>
  <c r="AQ1186" i="176"/>
  <c r="AQ1176" i="176"/>
  <c r="AQ1189" i="176"/>
  <c r="AQ1175" i="176"/>
  <c r="AQ1177" i="176"/>
  <c r="AQ1191" i="176"/>
  <c r="AQ1179" i="176"/>
  <c r="AQ1178" i="176"/>
  <c r="AQ1181" i="176"/>
  <c r="AQ1190" i="176"/>
  <c r="AQ1187" i="176"/>
  <c r="AP1117" i="176"/>
  <c r="AP1115" i="176"/>
  <c r="AP1118" i="176"/>
  <c r="AP1110" i="176"/>
  <c r="AP1116" i="176"/>
  <c r="AP1114" i="176"/>
  <c r="AP1113" i="176"/>
  <c r="AP1112" i="176"/>
  <c r="AP1111" i="176"/>
  <c r="AN988" i="176"/>
  <c r="AN982" i="176"/>
  <c r="AN986" i="176"/>
  <c r="AN990" i="176"/>
  <c r="AN983" i="176"/>
  <c r="AN987" i="176"/>
  <c r="AN985" i="176"/>
  <c r="AN980" i="176"/>
  <c r="AN989" i="176"/>
  <c r="AN984" i="176"/>
  <c r="AN981" i="176"/>
  <c r="O16" i="176" a="1"/>
  <c r="AR721" i="176"/>
  <c r="AR723" i="176"/>
  <c r="AR722" i="176"/>
  <c r="AR720" i="176"/>
  <c r="AR724" i="176"/>
  <c r="AQ661" i="176"/>
  <c r="AQ660" i="176"/>
  <c r="AQ658" i="176"/>
  <c r="AQ657" i="176"/>
  <c r="AQ656" i="176"/>
  <c r="AQ659" i="176"/>
  <c r="AQ655" i="176"/>
  <c r="AQ662" i="176"/>
  <c r="AP596" i="176"/>
  <c r="AP593" i="176"/>
  <c r="AP595" i="176"/>
  <c r="AP604" i="176"/>
  <c r="AP594" i="176"/>
  <c r="AP601" i="176"/>
  <c r="AP592" i="176"/>
  <c r="AP603" i="176"/>
  <c r="AP602" i="176"/>
  <c r="AP600" i="176"/>
  <c r="AP590" i="176"/>
  <c r="AP597" i="176"/>
  <c r="AP599" i="176"/>
  <c r="AP591" i="176"/>
  <c r="AP598" i="176"/>
  <c r="AN460" i="176"/>
  <c r="AN465" i="176"/>
  <c r="AN462" i="176"/>
  <c r="AN463" i="176"/>
  <c r="AN461" i="176"/>
  <c r="AN467" i="176"/>
  <c r="AN464" i="176"/>
  <c r="AN466" i="176"/>
  <c r="AN468" i="176"/>
  <c r="O8" i="176" a="1"/>
  <c r="AR204" i="176"/>
  <c r="AR208" i="176"/>
  <c r="AR213" i="176"/>
  <c r="AR212" i="176"/>
  <c r="AR215" i="176"/>
  <c r="AR203" i="176"/>
  <c r="AR202" i="176"/>
  <c r="AR210" i="176"/>
  <c r="AR209" i="176"/>
  <c r="AR211" i="176"/>
  <c r="AR206" i="176"/>
  <c r="AR218" i="176"/>
  <c r="AR217" i="176"/>
  <c r="AR216" i="176"/>
  <c r="AR200" i="176"/>
  <c r="AR205" i="176"/>
  <c r="AR207" i="176"/>
  <c r="AR201" i="176"/>
  <c r="AR214" i="176"/>
  <c r="AQ136" i="176"/>
  <c r="AQ139" i="176"/>
  <c r="AQ135" i="176"/>
  <c r="AQ140" i="176"/>
  <c r="AQ137" i="176"/>
  <c r="AQ138" i="176"/>
  <c r="AQ141" i="176"/>
  <c r="AP77" i="176"/>
  <c r="AP75" i="176"/>
  <c r="AP72" i="176"/>
  <c r="AP78" i="176"/>
  <c r="AP73" i="176"/>
  <c r="AP80" i="176"/>
  <c r="AP74" i="176"/>
  <c r="AP76" i="176"/>
  <c r="AP79" i="176"/>
  <c r="AP70" i="176"/>
  <c r="AP71" i="176"/>
  <c r="S1821" i="176" a="1"/>
  <c r="S1951" i="176" a="1"/>
  <c r="S1431" i="176" a="1"/>
  <c r="O51" i="176" a="1"/>
  <c r="O42" i="176" a="1"/>
  <c r="O41" i="176" a="1"/>
  <c r="AN531" i="176"/>
  <c r="AN525" i="176"/>
  <c r="AN532" i="176"/>
  <c r="AN530" i="176"/>
  <c r="AN526" i="176"/>
  <c r="AN528" i="176"/>
  <c r="AN529" i="176"/>
  <c r="AN527" i="176"/>
  <c r="O9" i="176" a="1"/>
  <c r="AR274" i="176"/>
  <c r="AR268" i="176"/>
  <c r="AR273" i="176"/>
  <c r="AR270" i="176"/>
  <c r="AR266" i="176"/>
  <c r="AR271" i="176"/>
  <c r="AR269" i="176"/>
  <c r="AR265" i="176"/>
  <c r="AR272" i="176"/>
  <c r="AR267" i="176"/>
  <c r="O39" i="176" a="1"/>
  <c r="AR1893" i="176"/>
  <c r="AR1896" i="176"/>
  <c r="AR1898" i="176"/>
  <c r="AR1890" i="176"/>
  <c r="AR1899" i="176"/>
  <c r="AR1897" i="176"/>
  <c r="AR1892" i="176"/>
  <c r="AR1891" i="176"/>
  <c r="AR1894" i="176"/>
  <c r="AR1895" i="176"/>
  <c r="AQ1828" i="176"/>
  <c r="AQ1831" i="176"/>
  <c r="AQ1830" i="176"/>
  <c r="AQ1837" i="176"/>
  <c r="AQ1826" i="176"/>
  <c r="AQ1832" i="176"/>
  <c r="AQ1835" i="176"/>
  <c r="AQ1834" i="176"/>
  <c r="AQ1829" i="176"/>
  <c r="AQ1836" i="176"/>
  <c r="AQ1839" i="176"/>
  <c r="AQ1838" i="176"/>
  <c r="AQ1833" i="176"/>
  <c r="AQ1825" i="176"/>
  <c r="AQ1840" i="176"/>
  <c r="AQ1827" i="176"/>
  <c r="AP1762" i="176"/>
  <c r="AP1760" i="176"/>
  <c r="AP1766" i="176"/>
  <c r="AP1763" i="176"/>
  <c r="AP1764" i="176"/>
  <c r="AP1765" i="176"/>
  <c r="AP1761" i="176"/>
  <c r="AN1631" i="176"/>
  <c r="AN1630" i="176"/>
  <c r="AN1632" i="176"/>
  <c r="AN1634" i="176"/>
  <c r="AN1635" i="176"/>
  <c r="AN1633" i="176"/>
  <c r="AN1569" i="176"/>
  <c r="AN1566" i="176"/>
  <c r="AN1570" i="176"/>
  <c r="AN1567" i="176"/>
  <c r="AN1568" i="176"/>
  <c r="AN1565" i="176"/>
  <c r="O25" i="176" a="1"/>
  <c r="AR1311" i="176"/>
  <c r="AR1307" i="176"/>
  <c r="AR1314" i="176"/>
  <c r="AR1309" i="176"/>
  <c r="AR1305" i="176"/>
  <c r="AR1315" i="176"/>
  <c r="AR1312" i="176"/>
  <c r="AR1306" i="176"/>
  <c r="AR1310" i="176"/>
  <c r="AR1313" i="176"/>
  <c r="AR1317" i="176"/>
  <c r="AR1308" i="176"/>
  <c r="AR1318" i="176"/>
  <c r="AR1316" i="176"/>
  <c r="AQ1241" i="176"/>
  <c r="AQ1240" i="176"/>
  <c r="AQ1242" i="176"/>
  <c r="AQ1243" i="176"/>
  <c r="AQ1246" i="176"/>
  <c r="AQ1245" i="176"/>
  <c r="AQ1244" i="176"/>
  <c r="AP1181" i="176"/>
  <c r="AP1185" i="176"/>
  <c r="AP1178" i="176"/>
  <c r="AP1180" i="176"/>
  <c r="AP1176" i="176"/>
  <c r="AP1177" i="176"/>
  <c r="AP1186" i="176"/>
  <c r="AP1187" i="176"/>
  <c r="AP1189" i="176"/>
  <c r="AP1188" i="176"/>
  <c r="AP1184" i="176"/>
  <c r="AP1191" i="176"/>
  <c r="AP1175" i="176"/>
  <c r="AP1182" i="176"/>
  <c r="AP1183" i="176"/>
  <c r="AP1190" i="176"/>
  <c r="AP1179" i="176"/>
  <c r="AP1192" i="176"/>
  <c r="O17" i="176" a="1"/>
  <c r="AR792" i="176"/>
  <c r="AR790" i="176"/>
  <c r="AR786" i="176"/>
  <c r="AR789" i="176"/>
  <c r="AR785" i="176"/>
  <c r="AR788" i="176"/>
  <c r="AR787" i="176"/>
  <c r="AR793" i="176"/>
  <c r="AR791" i="176"/>
  <c r="AQ720" i="176"/>
  <c r="AQ723" i="176"/>
  <c r="AQ721" i="176"/>
  <c r="AQ724" i="176"/>
  <c r="AQ722" i="176"/>
  <c r="AP655" i="176"/>
  <c r="AP662" i="176"/>
  <c r="AP661" i="176"/>
  <c r="AP658" i="176"/>
  <c r="AP660" i="176"/>
  <c r="AP657" i="176"/>
  <c r="AP659" i="176"/>
  <c r="AP656" i="176"/>
  <c r="O43" i="176" a="1"/>
  <c r="AQ1892" i="176"/>
  <c r="AQ1895" i="176"/>
  <c r="AQ1898" i="176"/>
  <c r="AQ1897" i="176"/>
  <c r="AQ1896" i="176"/>
  <c r="AQ1899" i="176"/>
  <c r="AQ1891" i="176"/>
  <c r="AQ1890" i="176"/>
  <c r="AQ1893" i="176"/>
  <c r="AQ1894" i="176"/>
  <c r="AP1837" i="176"/>
  <c r="AP1825" i="176"/>
  <c r="AP1832" i="176"/>
  <c r="AP1839" i="176"/>
  <c r="AP1838" i="176"/>
  <c r="AP1826" i="176"/>
  <c r="AP1840" i="176"/>
  <c r="AP1833" i="176"/>
  <c r="AP1828" i="176"/>
  <c r="AP1835" i="176"/>
  <c r="AP1834" i="176"/>
  <c r="AP1827" i="176"/>
  <c r="AP1836" i="176"/>
  <c r="AP1829" i="176"/>
  <c r="AP1831" i="176"/>
  <c r="AP1830" i="176"/>
  <c r="AN1708" i="176"/>
  <c r="AN1698" i="176"/>
  <c r="AN1695" i="176"/>
  <c r="AN1702" i="176"/>
  <c r="AN1699" i="176"/>
  <c r="AN1700" i="176"/>
  <c r="AN1697" i="176"/>
  <c r="AN1696" i="176"/>
  <c r="AN1703" i="176"/>
  <c r="AN1706" i="176"/>
  <c r="AN1701" i="176"/>
  <c r="AN1707" i="176"/>
  <c r="AN1705" i="176"/>
  <c r="AN1704" i="176"/>
  <c r="AN1709" i="176"/>
  <c r="O27" i="176" a="1"/>
  <c r="O26" i="176" a="1"/>
  <c r="AR1372" i="176"/>
  <c r="AR1371" i="176"/>
  <c r="AR1370" i="176"/>
  <c r="AR1378" i="176"/>
  <c r="AR1377" i="176"/>
  <c r="AR1379" i="176"/>
  <c r="AR1376" i="176"/>
  <c r="AR1374" i="176"/>
  <c r="AR1373" i="176"/>
  <c r="AR1375" i="176"/>
  <c r="AQ1307" i="176"/>
  <c r="AQ1314" i="176"/>
  <c r="AQ1306" i="176"/>
  <c r="AQ1305" i="176"/>
  <c r="AQ1311" i="176"/>
  <c r="AQ1318" i="176"/>
  <c r="AQ1315" i="176"/>
  <c r="AQ1309" i="176"/>
  <c r="AQ1312" i="176"/>
  <c r="AQ1310" i="176"/>
  <c r="AQ1313" i="176"/>
  <c r="AQ1308" i="176"/>
  <c r="AQ1316" i="176"/>
  <c r="AQ1317" i="176"/>
  <c r="AP1244" i="176"/>
  <c r="AP1246" i="176"/>
  <c r="AP1240" i="176"/>
  <c r="AP1242" i="176"/>
  <c r="AP1245" i="176"/>
  <c r="AP1243" i="176"/>
  <c r="AP1241" i="176"/>
  <c r="AN1118" i="176"/>
  <c r="AN1116" i="176"/>
  <c r="AN1115" i="176"/>
  <c r="AN1111" i="176"/>
  <c r="AN1110" i="176"/>
  <c r="AN1113" i="176"/>
  <c r="AN1117" i="176"/>
  <c r="AN1114" i="176"/>
  <c r="AN1112" i="176"/>
  <c r="O18" i="176" a="1"/>
  <c r="AR853" i="176"/>
  <c r="AR850" i="176"/>
  <c r="AR855" i="176"/>
  <c r="AR856" i="176"/>
  <c r="AR854" i="176"/>
  <c r="AR851" i="176"/>
  <c r="AR852" i="176"/>
  <c r="AQ789" i="176"/>
  <c r="AQ785" i="176"/>
  <c r="AQ786" i="176"/>
  <c r="AQ787" i="176"/>
  <c r="AQ788" i="176"/>
  <c r="AQ791" i="176"/>
  <c r="AQ790" i="176"/>
  <c r="AQ792" i="176"/>
  <c r="AQ793" i="176"/>
  <c r="AP722" i="176"/>
  <c r="AP720" i="176"/>
  <c r="AP721" i="176"/>
  <c r="AP724" i="176"/>
  <c r="AP723" i="176"/>
  <c r="AN602" i="176"/>
  <c r="AN590" i="176"/>
  <c r="AN597" i="176"/>
  <c r="AN593" i="176"/>
  <c r="AN595" i="176"/>
  <c r="AN601" i="176"/>
  <c r="AN603" i="176"/>
  <c r="AN599" i="176"/>
  <c r="AN592" i="176"/>
  <c r="AN596" i="176"/>
  <c r="AN594" i="176"/>
  <c r="AN600" i="176"/>
  <c r="AN591" i="176"/>
  <c r="AN598" i="176"/>
  <c r="AN604" i="176"/>
  <c r="O10" i="176" a="1"/>
  <c r="AR348" i="176"/>
  <c r="AR347" i="176"/>
  <c r="AR342" i="176"/>
  <c r="AR336" i="176"/>
  <c r="AR335" i="176"/>
  <c r="AR330" i="176"/>
  <c r="AR349" i="176"/>
  <c r="AR337" i="176"/>
  <c r="AR344" i="176"/>
  <c r="AR343" i="176"/>
  <c r="AR338" i="176"/>
  <c r="AR332" i="176"/>
  <c r="AR331" i="176"/>
  <c r="AR345" i="176"/>
  <c r="AR346" i="176"/>
  <c r="AR333" i="176"/>
  <c r="AR340" i="176"/>
  <c r="AR339" i="176"/>
  <c r="AR334" i="176"/>
  <c r="AR350" i="176"/>
  <c r="AR341" i="176"/>
  <c r="AQ270" i="176"/>
  <c r="AQ269" i="176"/>
  <c r="AQ266" i="176"/>
  <c r="AQ273" i="176"/>
  <c r="AQ265" i="176"/>
  <c r="AQ274" i="176"/>
  <c r="AQ268" i="176"/>
  <c r="AQ267" i="176"/>
  <c r="AQ272" i="176"/>
  <c r="AQ271" i="176"/>
  <c r="AP200" i="176"/>
  <c r="AP206" i="176"/>
  <c r="AP208" i="176"/>
  <c r="AP215" i="176"/>
  <c r="AP214" i="176"/>
  <c r="AP213" i="176"/>
  <c r="AP216" i="176"/>
  <c r="AP202" i="176"/>
  <c r="AP204" i="176"/>
  <c r="AP203" i="176"/>
  <c r="AP211" i="176"/>
  <c r="AP205" i="176"/>
  <c r="AP207" i="176"/>
  <c r="AP210" i="176"/>
  <c r="AP209" i="176"/>
  <c r="AP212" i="176"/>
  <c r="AP201" i="176"/>
  <c r="AP218" i="176"/>
  <c r="AP217" i="176"/>
  <c r="AN73" i="176"/>
  <c r="AN70" i="176"/>
  <c r="AN78" i="176"/>
  <c r="AN74" i="176"/>
  <c r="AN71" i="176"/>
  <c r="AN80" i="176"/>
  <c r="AN75" i="176"/>
  <c r="AN72" i="176"/>
  <c r="AN76" i="176"/>
  <c r="AN77" i="176"/>
  <c r="AN79" i="176"/>
  <c r="S1366" i="176" a="1"/>
  <c r="S1626" i="176" a="1"/>
  <c r="S196" i="176" a="1"/>
  <c r="S66" i="176" a="1"/>
  <c r="O49" i="176" a="1"/>
  <c r="O38" i="176" a="1"/>
  <c r="S1" i="176" a="1"/>
  <c r="O2" i="176" a="1"/>
  <c r="S976" i="176" a="1"/>
  <c r="S781" i="176" a="1"/>
  <c r="AP1893" i="176"/>
  <c r="AP1895" i="176"/>
  <c r="AP1896" i="176"/>
  <c r="AP1894" i="176"/>
  <c r="AP1892" i="176"/>
  <c r="AP1890" i="176"/>
  <c r="AP1897" i="176"/>
  <c r="AP1899" i="176"/>
  <c r="AP1891" i="176"/>
  <c r="AP1898" i="176"/>
  <c r="AN1762" i="176"/>
  <c r="AN1766" i="176"/>
  <c r="AN1760" i="176"/>
  <c r="AN1765" i="176"/>
  <c r="AN1763" i="176"/>
  <c r="AN1761" i="176"/>
  <c r="AN1764" i="176"/>
  <c r="O28" i="176" a="1"/>
  <c r="AR1438" i="176"/>
  <c r="AR1435" i="176"/>
  <c r="AR1440" i="176"/>
  <c r="AR1439" i="176"/>
  <c r="AR1436" i="176"/>
  <c r="AR1437" i="176"/>
  <c r="AQ1373" i="176"/>
  <c r="AQ1374" i="176"/>
  <c r="AQ1377" i="176"/>
  <c r="AQ1378" i="176"/>
  <c r="AQ1372" i="176"/>
  <c r="AQ1375" i="176"/>
  <c r="AQ1371" i="176"/>
  <c r="AQ1370" i="176"/>
  <c r="AQ1376" i="176"/>
  <c r="AQ1379" i="176"/>
  <c r="AP1312" i="176"/>
  <c r="AP1314" i="176"/>
  <c r="AP1307" i="176"/>
  <c r="AP1305" i="176"/>
  <c r="AP1317" i="176"/>
  <c r="AP1306" i="176"/>
  <c r="AP1315" i="176"/>
  <c r="AP1308" i="176"/>
  <c r="AP1316" i="176"/>
  <c r="AP1310" i="176"/>
  <c r="AP1318" i="176"/>
  <c r="AP1313" i="176"/>
  <c r="AP1311" i="176"/>
  <c r="AP1309" i="176"/>
  <c r="AN1192" i="176"/>
  <c r="AN1175" i="176"/>
  <c r="AN1177" i="176"/>
  <c r="AN1188" i="176"/>
  <c r="AN1179" i="176"/>
  <c r="AN1176" i="176"/>
  <c r="AN1189" i="176"/>
  <c r="AN1178" i="176"/>
  <c r="AN1185" i="176"/>
  <c r="AN1190" i="176"/>
  <c r="AN1187" i="176"/>
  <c r="AN1191" i="176"/>
  <c r="AN1182" i="176"/>
  <c r="AN1186" i="176"/>
  <c r="AN1181" i="176"/>
  <c r="AN1180" i="176"/>
  <c r="AN1183" i="176"/>
  <c r="AN1184" i="176"/>
  <c r="O19" i="176" a="1"/>
  <c r="AR915" i="176"/>
  <c r="AR918" i="176"/>
  <c r="AR916" i="176"/>
  <c r="AR919" i="176"/>
  <c r="AR917" i="176"/>
  <c r="AQ853" i="176"/>
  <c r="AQ851" i="176"/>
  <c r="AQ852" i="176"/>
  <c r="AQ856" i="176"/>
  <c r="AQ850" i="176"/>
  <c r="AQ854" i="176"/>
  <c r="AQ855" i="176"/>
  <c r="AP788" i="176"/>
  <c r="AP793" i="176"/>
  <c r="AP786" i="176"/>
  <c r="AP792" i="176"/>
  <c r="AP785" i="176"/>
  <c r="AP791" i="176"/>
  <c r="AP789" i="176"/>
  <c r="AP787" i="176"/>
  <c r="AP790" i="176"/>
  <c r="AN657" i="176"/>
  <c r="AN659" i="176"/>
  <c r="AN661" i="176"/>
  <c r="AN655" i="176"/>
  <c r="AN660" i="176"/>
  <c r="AN658" i="176"/>
  <c r="AN662" i="176"/>
  <c r="AN656" i="176"/>
  <c r="O11" i="176" a="1"/>
  <c r="AR398" i="176"/>
  <c r="AR408" i="176"/>
  <c r="AR400" i="176"/>
  <c r="AR403" i="176"/>
  <c r="AR405" i="176"/>
  <c r="AR402" i="176"/>
  <c r="AR395" i="176"/>
  <c r="AR399" i="176"/>
  <c r="AR401" i="176"/>
  <c r="AR404" i="176"/>
  <c r="AR396" i="176"/>
  <c r="AR397" i="176"/>
  <c r="AR406" i="176"/>
  <c r="AR407" i="176"/>
  <c r="AQ336" i="176"/>
  <c r="AQ339" i="176"/>
  <c r="AQ334" i="176"/>
  <c r="AQ330" i="176"/>
  <c r="AQ345" i="176"/>
  <c r="AQ348" i="176"/>
  <c r="AQ350" i="176"/>
  <c r="AQ343" i="176"/>
  <c r="AQ331" i="176"/>
  <c r="AQ338" i="176"/>
  <c r="AQ333" i="176"/>
  <c r="AQ349" i="176"/>
  <c r="AQ340" i="176"/>
  <c r="AQ347" i="176"/>
  <c r="AQ342" i="176"/>
  <c r="AQ337" i="176"/>
  <c r="AQ332" i="176"/>
  <c r="AQ344" i="176"/>
  <c r="AQ335" i="176"/>
  <c r="AQ346" i="176"/>
  <c r="AQ341" i="176"/>
  <c r="AP273" i="176"/>
  <c r="AP267" i="176"/>
  <c r="AP268" i="176"/>
  <c r="AP269" i="176"/>
  <c r="AP274" i="176"/>
  <c r="AP271" i="176"/>
  <c r="AP265" i="176"/>
  <c r="AP272" i="176"/>
  <c r="AP270" i="176"/>
  <c r="AP266" i="176"/>
  <c r="AN135" i="176"/>
  <c r="AN140" i="176"/>
  <c r="AN136" i="176"/>
  <c r="AN139" i="176"/>
  <c r="AN138" i="176"/>
  <c r="AN141" i="176"/>
  <c r="AN137" i="176"/>
  <c r="O3" i="176" a="1"/>
  <c r="AR8" i="176"/>
  <c r="AR5" i="176"/>
  <c r="AR6" i="176"/>
  <c r="AR12" i="176"/>
  <c r="AR11" i="176"/>
  <c r="AR10" i="176"/>
  <c r="AR9" i="176"/>
  <c r="AR7" i="176"/>
  <c r="S1691" i="176" a="1"/>
  <c r="S1106" i="176" a="1"/>
  <c r="S521" i="176" a="1"/>
  <c r="S911" i="176" a="1"/>
  <c r="O48" i="176" a="1"/>
  <c r="O36" i="176" a="1"/>
  <c r="AQ7" i="176"/>
  <c r="AQ12" i="176"/>
  <c r="AQ6" i="176"/>
  <c r="AQ5" i="176"/>
  <c r="AQ10" i="176"/>
  <c r="AQ8" i="176"/>
  <c r="AQ11" i="176"/>
  <c r="AQ9" i="176"/>
  <c r="S1756" i="176" a="1"/>
  <c r="S391" i="176" a="1"/>
  <c r="O47" i="176" a="1"/>
  <c r="S1496" i="176" a="1"/>
  <c r="S456" i="176" a="1"/>
  <c r="O35" i="176" a="1"/>
  <c r="AQ201" i="176"/>
  <c r="AQ200" i="176"/>
  <c r="AQ215" i="176"/>
  <c r="AQ214" i="176"/>
  <c r="AQ208" i="176"/>
  <c r="AQ205" i="176"/>
  <c r="AQ217" i="176"/>
  <c r="AQ203" i="176"/>
  <c r="AQ202" i="176"/>
  <c r="AQ218" i="176"/>
  <c r="AQ212" i="176"/>
  <c r="AQ209" i="176"/>
  <c r="AQ207" i="176"/>
  <c r="AQ206" i="176"/>
  <c r="AQ216" i="176"/>
  <c r="AQ211" i="176"/>
  <c r="AQ210" i="176"/>
  <c r="AQ213" i="176"/>
  <c r="AQ204" i="176"/>
  <c r="S716" i="176" a="1"/>
  <c r="AN1825" i="176"/>
  <c r="AN1834" i="176"/>
  <c r="AN1833" i="176"/>
  <c r="AN1838" i="176"/>
  <c r="AN1837" i="176"/>
  <c r="AN1827" i="176"/>
  <c r="AN1828" i="176"/>
  <c r="AN1831" i="176"/>
  <c r="AN1835" i="176"/>
  <c r="AN1839" i="176"/>
  <c r="AN1832" i="176"/>
  <c r="AN1826" i="176"/>
  <c r="AN1836" i="176"/>
  <c r="AN1830" i="176"/>
  <c r="AN1829" i="176"/>
  <c r="AN1840" i="176"/>
  <c r="O29" i="176" a="1"/>
  <c r="AR1504" i="176"/>
  <c r="AR1502" i="176"/>
  <c r="AR1510" i="176"/>
  <c r="AR1503" i="176"/>
  <c r="AR1508" i="176"/>
  <c r="AR1506" i="176"/>
  <c r="AR1505" i="176"/>
  <c r="AR1500" i="176"/>
  <c r="AR1501" i="176"/>
  <c r="AR1507" i="176"/>
  <c r="AR1509" i="176"/>
  <c r="AR1511" i="176"/>
  <c r="AQ1437" i="176"/>
  <c r="AQ1440" i="176"/>
  <c r="AQ1436" i="176"/>
  <c r="AQ1438" i="176"/>
  <c r="AQ1439" i="176"/>
  <c r="AQ1435" i="176"/>
  <c r="AP1379" i="176"/>
  <c r="AP1378" i="176"/>
  <c r="AP1375" i="176"/>
  <c r="AP1374" i="176"/>
  <c r="AP1376" i="176"/>
  <c r="AP1373" i="176"/>
  <c r="AP1372" i="176"/>
  <c r="AP1371" i="176"/>
  <c r="AP1370" i="176"/>
  <c r="AP1377" i="176"/>
  <c r="O20" i="176" a="1"/>
  <c r="AR982" i="176"/>
  <c r="AR985" i="176"/>
  <c r="AR980" i="176"/>
  <c r="AR989" i="176"/>
  <c r="AR983" i="176"/>
  <c r="AR990" i="176"/>
  <c r="AR987" i="176"/>
  <c r="AR988" i="176"/>
  <c r="AR986" i="176"/>
  <c r="AR981" i="176"/>
  <c r="AR984" i="176"/>
  <c r="AQ919" i="176"/>
  <c r="AQ916" i="176"/>
  <c r="AQ918" i="176"/>
  <c r="AQ917" i="176"/>
  <c r="AQ915" i="176"/>
  <c r="AP856" i="176"/>
  <c r="AP854" i="176"/>
  <c r="AP852" i="176"/>
  <c r="AP855" i="176"/>
  <c r="AP851" i="176"/>
  <c r="AP850" i="176"/>
  <c r="AP853" i="176"/>
  <c r="O12" i="176" a="1"/>
  <c r="AR466" i="176"/>
  <c r="AR467" i="176"/>
  <c r="AR462" i="176"/>
  <c r="AR461" i="176"/>
  <c r="AR463" i="176"/>
  <c r="AR464" i="176"/>
  <c r="AR465" i="176"/>
  <c r="AR468" i="176"/>
  <c r="AR460" i="176"/>
  <c r="AQ401" i="176"/>
  <c r="AQ400" i="176"/>
  <c r="AQ407" i="176"/>
  <c r="AQ406" i="176"/>
  <c r="AQ404" i="176"/>
  <c r="AQ405" i="176"/>
  <c r="AQ395" i="176"/>
  <c r="AQ408" i="176"/>
  <c r="AQ399" i="176"/>
  <c r="AQ398" i="176"/>
  <c r="AQ396" i="176"/>
  <c r="AQ397" i="176"/>
  <c r="AQ403" i="176"/>
  <c r="AQ402" i="176"/>
  <c r="AP341" i="176"/>
  <c r="AP340" i="176"/>
  <c r="AP335" i="176"/>
  <c r="AP331" i="176"/>
  <c r="AP350" i="176"/>
  <c r="AP342" i="176"/>
  <c r="AP349" i="176"/>
  <c r="AP348" i="176"/>
  <c r="AP343" i="176"/>
  <c r="AP330" i="176"/>
  <c r="AP337" i="176"/>
  <c r="AP336" i="176"/>
  <c r="AP338" i="176"/>
  <c r="AP345" i="176"/>
  <c r="AP344" i="176"/>
  <c r="AP339" i="176"/>
  <c r="AP333" i="176"/>
  <c r="AP332" i="176"/>
  <c r="AP346" i="176"/>
  <c r="AP347" i="176"/>
  <c r="AP334" i="176"/>
  <c r="AN204" i="176"/>
  <c r="AN208" i="176"/>
  <c r="AN218" i="176"/>
  <c r="AN215" i="176"/>
  <c r="AN205" i="176"/>
  <c r="AN201" i="176"/>
  <c r="AN209" i="176"/>
  <c r="AN203" i="176"/>
  <c r="AN213" i="176"/>
  <c r="AN207" i="176"/>
  <c r="AN217" i="176"/>
  <c r="AN212" i="176"/>
  <c r="AN200" i="176"/>
  <c r="AN206" i="176"/>
  <c r="AN202" i="176"/>
  <c r="AN211" i="176"/>
  <c r="AN216" i="176"/>
  <c r="AN210" i="176"/>
  <c r="AN214" i="176"/>
  <c r="O4" i="176" a="1"/>
  <c r="S1171" i="176" a="1"/>
  <c r="S846" i="176" a="1"/>
  <c r="O34" i="176" a="1"/>
  <c r="AR74" i="176"/>
  <c r="AR71" i="176"/>
  <c r="AR79" i="176"/>
  <c r="AR72" i="176"/>
  <c r="AR78" i="176"/>
  <c r="AR73" i="176"/>
  <c r="AR75" i="176"/>
  <c r="AR70" i="176"/>
  <c r="AR76" i="176"/>
  <c r="AR80" i="176"/>
  <c r="AR77" i="176"/>
  <c r="S1561" i="176" a="1"/>
  <c r="O45" i="176" a="1"/>
  <c r="AN7" i="176"/>
  <c r="AN5" i="176"/>
  <c r="AN6" i="176"/>
  <c r="AN11" i="176"/>
  <c r="AN8" i="176"/>
  <c r="AN12" i="176"/>
  <c r="AN10" i="176"/>
  <c r="AN9" i="176"/>
  <c r="S131" i="176" a="1"/>
  <c r="O44" i="176" a="1"/>
  <c r="O30" i="176" a="1"/>
  <c r="AR1632" i="176"/>
  <c r="AR1631" i="176"/>
  <c r="AR1633" i="176"/>
  <c r="AR1634" i="176"/>
  <c r="AR1635" i="176"/>
  <c r="AR1630" i="176"/>
  <c r="AR1567" i="176"/>
  <c r="AR1566" i="176"/>
  <c r="AR1570" i="176"/>
  <c r="AR1568" i="176"/>
  <c r="AR1569" i="176"/>
  <c r="AR1565" i="176"/>
  <c r="AQ1511" i="176"/>
  <c r="AQ1505" i="176"/>
  <c r="AQ1510" i="176"/>
  <c r="AQ1500" i="176"/>
  <c r="AQ1501" i="176"/>
  <c r="AQ1502" i="176"/>
  <c r="AQ1509" i="176"/>
  <c r="AQ1504" i="176"/>
  <c r="AQ1503" i="176"/>
  <c r="AQ1507" i="176"/>
  <c r="AQ1508" i="176"/>
  <c r="AQ1506" i="176"/>
  <c r="AP1440" i="176"/>
  <c r="AP1437" i="176"/>
  <c r="AP1439" i="176"/>
  <c r="AP1438" i="176"/>
  <c r="AP1436" i="176"/>
  <c r="AP1435" i="176"/>
  <c r="AN1316" i="176"/>
  <c r="AN1306" i="176"/>
  <c r="AN1311" i="176"/>
  <c r="AN1313" i="176"/>
  <c r="AN1317" i="176"/>
  <c r="AN1307" i="176"/>
  <c r="AN1315" i="176"/>
  <c r="AN1310" i="176"/>
  <c r="AN1305" i="176"/>
  <c r="AN1314" i="176"/>
  <c r="AN1308" i="176"/>
  <c r="AN1309" i="176"/>
  <c r="AN1318" i="176"/>
  <c r="AN1312" i="176"/>
  <c r="O21" i="176" a="1"/>
  <c r="AR1046" i="176"/>
  <c r="AR1045" i="176"/>
  <c r="AQ983" i="176"/>
  <c r="AQ985" i="176"/>
  <c r="AQ982" i="176"/>
  <c r="AQ986" i="176"/>
  <c r="AQ990" i="176"/>
  <c r="AQ989" i="176"/>
  <c r="AQ984" i="176"/>
  <c r="AQ987" i="176"/>
  <c r="AQ981" i="176"/>
  <c r="AQ988" i="176"/>
  <c r="AQ980" i="176"/>
  <c r="AP916" i="176"/>
  <c r="AP919" i="176"/>
  <c r="AP917" i="176"/>
  <c r="AP915" i="176"/>
  <c r="AP918" i="176"/>
  <c r="AN787" i="176"/>
  <c r="AN792" i="176"/>
  <c r="AN789" i="176"/>
  <c r="AN788" i="176"/>
  <c r="AN793" i="176"/>
  <c r="AN785" i="176"/>
  <c r="AN790" i="176"/>
  <c r="AN791" i="176"/>
  <c r="AN786" i="176"/>
  <c r="O13" i="176" a="1"/>
  <c r="AR527" i="176"/>
  <c r="AR526" i="176"/>
  <c r="AR525" i="176"/>
  <c r="AR532" i="176"/>
  <c r="AR528" i="176"/>
  <c r="AR531" i="176"/>
  <c r="AR530" i="176"/>
  <c r="AR529" i="176"/>
  <c r="AQ467" i="176"/>
  <c r="AQ461" i="176"/>
  <c r="AQ464" i="176"/>
  <c r="AQ460" i="176"/>
  <c r="AQ462" i="176"/>
  <c r="AQ465" i="176"/>
  <c r="AQ468" i="176"/>
  <c r="AQ463" i="176"/>
  <c r="AQ466" i="176"/>
  <c r="AP405" i="176"/>
  <c r="AP397" i="176"/>
  <c r="AP408" i="176"/>
  <c r="AP407" i="176"/>
  <c r="AP398" i="176"/>
  <c r="AP395" i="176"/>
  <c r="AP403" i="176"/>
  <c r="AP399" i="176"/>
  <c r="AP404" i="176"/>
  <c r="AP406" i="176"/>
  <c r="AP396" i="176"/>
  <c r="AP401" i="176"/>
  <c r="AP400" i="176"/>
  <c r="AP402" i="176"/>
  <c r="AN268" i="176"/>
  <c r="AN272" i="176"/>
  <c r="AN267" i="176"/>
  <c r="AN271" i="176"/>
  <c r="AN266" i="176"/>
  <c r="AN270" i="176"/>
  <c r="AN274" i="176"/>
  <c r="AN269" i="176"/>
  <c r="AN265" i="176"/>
  <c r="AN273" i="176"/>
  <c r="O5" i="176" a="1"/>
  <c r="AP8" i="176"/>
  <c r="AP9" i="176"/>
  <c r="AP6" i="176"/>
  <c r="AP7" i="176"/>
  <c r="AP5" i="176"/>
  <c r="AP12" i="176"/>
  <c r="AP11" i="176"/>
  <c r="AP10" i="176"/>
  <c r="S2016" i="176" a="1"/>
  <c r="S1236" i="176" a="1"/>
  <c r="S326" i="176" a="1"/>
  <c r="S261" i="176" a="1"/>
  <c r="O46" i="176" a="1"/>
  <c r="O37" i="176" a="1"/>
  <c r="AN349" i="176"/>
  <c r="AN336" i="176"/>
  <c r="AN335" i="176"/>
  <c r="AN340" i="176"/>
  <c r="AN339" i="176"/>
  <c r="AN338" i="176"/>
  <c r="AN330" i="176"/>
  <c r="AN348" i="176"/>
  <c r="AN347" i="176"/>
  <c r="AN342" i="176"/>
  <c r="AN333" i="176"/>
  <c r="AN350" i="176"/>
  <c r="AN346" i="176"/>
  <c r="AN337" i="176"/>
  <c r="AN344" i="176"/>
  <c r="AN341" i="176"/>
  <c r="AN331" i="176"/>
  <c r="AN334" i="176"/>
  <c r="AN343" i="176"/>
  <c r="AN345" i="176"/>
  <c r="AN332" i="176"/>
  <c r="O6" i="176" a="1"/>
  <c r="S651" i="176" a="1"/>
  <c r="S1041" i="176" a="1"/>
  <c r="O40" i="176" a="1"/>
  <c r="S1301" i="176" a="1"/>
  <c r="S586" i="176" a="1"/>
  <c r="O31" i="176" a="1"/>
  <c r="AR1702" i="176"/>
  <c r="AR1704" i="176"/>
  <c r="AR1703" i="176"/>
  <c r="AR1705" i="176"/>
  <c r="AR1695" i="176"/>
  <c r="AR1699" i="176"/>
  <c r="AR1701" i="176"/>
  <c r="AR1698" i="176"/>
  <c r="AR1707" i="176"/>
  <c r="AR1709" i="176"/>
  <c r="AR1708" i="176"/>
  <c r="AR1700" i="176"/>
  <c r="AR1706" i="176"/>
  <c r="AR1697" i="176"/>
  <c r="AR1696" i="176"/>
  <c r="AQ1632" i="176"/>
  <c r="AQ1631" i="176"/>
  <c r="AQ1630" i="176"/>
  <c r="AQ1635" i="176"/>
  <c r="AQ1634" i="176"/>
  <c r="AQ1633" i="176"/>
  <c r="AQ1565" i="176"/>
  <c r="AQ1567" i="176"/>
  <c r="AQ1566" i="176"/>
  <c r="AQ1568" i="176"/>
  <c r="AQ1570" i="176"/>
  <c r="AQ1569" i="176"/>
  <c r="AP1503" i="176"/>
  <c r="AP1502" i="176"/>
  <c r="AP1505" i="176"/>
  <c r="AP1511" i="176"/>
  <c r="AP1504" i="176"/>
  <c r="AP1501" i="176"/>
  <c r="AP1508" i="176"/>
  <c r="AP1500" i="176"/>
  <c r="AP1507" i="176"/>
  <c r="AP1506" i="176"/>
  <c r="AP1509" i="176"/>
  <c r="AP1510" i="176"/>
  <c r="AN1370" i="176"/>
  <c r="AN1372" i="176"/>
  <c r="AN1376" i="176"/>
  <c r="AN1374" i="176"/>
  <c r="AN1375" i="176"/>
  <c r="AN1379" i="176"/>
  <c r="AN1371" i="176"/>
  <c r="AN1373" i="176"/>
  <c r="AN1377" i="176"/>
  <c r="AN1378" i="176"/>
  <c r="O22" i="176" a="1"/>
  <c r="AR1113" i="176"/>
  <c r="AR1112" i="176"/>
  <c r="AR1118" i="176"/>
  <c r="AR1110" i="176"/>
  <c r="AR1117" i="176"/>
  <c r="AR1116" i="176"/>
  <c r="AR1115" i="176"/>
  <c r="AR1114" i="176"/>
  <c r="AR1111" i="176"/>
  <c r="AQ1045" i="176"/>
  <c r="AQ1046" i="176"/>
  <c r="AP986" i="176"/>
  <c r="AP987" i="176"/>
  <c r="AP982" i="176"/>
  <c r="AP980" i="176"/>
  <c r="AP983" i="176"/>
  <c r="AP988" i="176"/>
  <c r="AP990" i="176"/>
  <c r="AP989" i="176"/>
  <c r="AP984" i="176"/>
  <c r="AP985" i="176"/>
  <c r="AP981" i="176"/>
  <c r="AN855" i="176"/>
  <c r="AN850" i="176"/>
  <c r="AN853" i="176"/>
  <c r="AN852" i="176"/>
  <c r="AN856" i="176"/>
  <c r="AN854" i="176"/>
  <c r="AN851" i="176"/>
  <c r="O14" i="176" a="1"/>
  <c r="AR603" i="176"/>
  <c r="AR593" i="176"/>
  <c r="AR600" i="176"/>
  <c r="AR602" i="176"/>
  <c r="AR601" i="176"/>
  <c r="AR599" i="176"/>
  <c r="AR596" i="176"/>
  <c r="AR598" i="176"/>
  <c r="AR590" i="176"/>
  <c r="AR591" i="176"/>
  <c r="AR597" i="176"/>
  <c r="AR604" i="176"/>
  <c r="AR595" i="176"/>
  <c r="AR592" i="176"/>
  <c r="AR594" i="176"/>
  <c r="AQ525" i="176"/>
  <c r="AQ527" i="176"/>
  <c r="AQ529" i="176"/>
  <c r="AQ528" i="176"/>
  <c r="AQ531" i="176"/>
  <c r="AQ526" i="176"/>
  <c r="AQ530" i="176"/>
  <c r="AQ532" i="176"/>
  <c r="AP466" i="176"/>
  <c r="AP463" i="176"/>
  <c r="AP465" i="176"/>
  <c r="AP468" i="176"/>
  <c r="AP462" i="176"/>
  <c r="AP461" i="176"/>
  <c r="AP460" i="176"/>
  <c r="AP464" i="176"/>
  <c r="AP467" i="176"/>
  <c r="O32" i="176" a="1"/>
  <c r="AR1761" i="176"/>
  <c r="AR1762" i="176"/>
  <c r="AR1763" i="176"/>
  <c r="AR1760" i="176"/>
  <c r="AR1765" i="176"/>
  <c r="AR1764" i="176"/>
  <c r="AR1766" i="176"/>
  <c r="AQ1696" i="176"/>
  <c r="AQ1706" i="176"/>
  <c r="AQ1697" i="176"/>
  <c r="AQ1699" i="176"/>
  <c r="AQ1695" i="176"/>
  <c r="AQ1701" i="176"/>
  <c r="AQ1700" i="176"/>
  <c r="AQ1703" i="176"/>
  <c r="AQ1698" i="176"/>
  <c r="AQ1705" i="176"/>
  <c r="AQ1704" i="176"/>
  <c r="AQ1707" i="176"/>
  <c r="AQ1702" i="176"/>
  <c r="AQ1709" i="176"/>
  <c r="AQ1708" i="176"/>
  <c r="AP1630" i="176"/>
  <c r="AP1632" i="176"/>
  <c r="AP1635" i="176"/>
  <c r="AP1633" i="176"/>
  <c r="AP1631" i="176"/>
  <c r="AP1634" i="176"/>
  <c r="AP1567" i="176"/>
  <c r="AP1566" i="176"/>
  <c r="AP1569" i="176"/>
  <c r="AP1565" i="176"/>
  <c r="AP1568" i="176"/>
  <c r="AP1570" i="176"/>
  <c r="AN1435" i="176"/>
  <c r="AN1436" i="176"/>
  <c r="AN1438" i="176"/>
  <c r="AN1440" i="176"/>
  <c r="AN1437" i="176"/>
  <c r="AN1439" i="176"/>
  <c r="O23" i="176" a="1"/>
  <c r="AR1190" i="176"/>
  <c r="AR1187" i="176"/>
  <c r="AR1188" i="176"/>
  <c r="AR1185" i="176"/>
  <c r="AR1184" i="176"/>
  <c r="AR1183" i="176"/>
  <c r="AR1175" i="176"/>
  <c r="AR1181" i="176"/>
  <c r="AR1182" i="176"/>
  <c r="AR1180" i="176"/>
  <c r="AR1176" i="176"/>
  <c r="AR1189" i="176"/>
  <c r="AR1179" i="176"/>
  <c r="AR1192" i="176"/>
  <c r="AR1177" i="176"/>
  <c r="AR1178" i="176"/>
  <c r="AR1191" i="176"/>
  <c r="AR1186" i="176"/>
  <c r="AQ1113" i="176"/>
  <c r="AQ1112" i="176"/>
  <c r="AQ1116" i="176"/>
  <c r="AQ1115" i="176"/>
  <c r="AQ1117" i="176"/>
  <c r="AQ1111" i="176"/>
  <c r="AQ1110" i="176"/>
  <c r="AQ1114" i="176"/>
  <c r="AQ1118" i="176"/>
  <c r="AP1045" i="176"/>
  <c r="AP1046" i="176"/>
  <c r="O15" i="176" a="1"/>
  <c r="AR662" i="176"/>
  <c r="AR657" i="176"/>
  <c r="AR659" i="176"/>
  <c r="AR658" i="176"/>
  <c r="AR661" i="176"/>
  <c r="AR656" i="176"/>
  <c r="AR660" i="176"/>
  <c r="AR655" i="176"/>
  <c r="AQ595" i="176"/>
  <c r="AQ594" i="176"/>
  <c r="AQ592" i="176"/>
  <c r="AQ604" i="176"/>
  <c r="AQ599" i="176"/>
  <c r="AQ598" i="176"/>
  <c r="AQ596" i="176"/>
  <c r="AQ603" i="176"/>
  <c r="AQ591" i="176"/>
  <c r="AQ602" i="176"/>
  <c r="AQ593" i="176"/>
  <c r="AQ597" i="176"/>
  <c r="AQ600" i="176"/>
  <c r="AQ601" i="176"/>
  <c r="AQ590" i="176"/>
  <c r="AP526" i="176"/>
  <c r="AP529" i="176"/>
  <c r="AP525" i="176"/>
  <c r="AP532" i="176"/>
  <c r="AP531" i="176"/>
  <c r="AP530" i="176"/>
  <c r="AP528" i="176"/>
  <c r="AP527" i="176"/>
  <c r="AN401" i="176"/>
  <c r="AN398" i="176"/>
  <c r="AN395" i="176"/>
  <c r="AN405" i="176"/>
  <c r="AN396" i="176"/>
  <c r="AN404" i="176"/>
  <c r="AN400" i="176"/>
  <c r="AN397" i="176"/>
  <c r="AN402" i="176"/>
  <c r="AN406" i="176"/>
  <c r="AN399" i="176"/>
  <c r="AN403" i="176"/>
  <c r="AN408" i="176"/>
  <c r="AN407" i="176"/>
  <c r="O7" i="176" a="1"/>
  <c r="AR137" i="176"/>
  <c r="AR138" i="176"/>
  <c r="AR139" i="176"/>
  <c r="AR141" i="176"/>
  <c r="AR136" i="176"/>
  <c r="AR135" i="176"/>
  <c r="AR140" i="176"/>
  <c r="AQ71" i="176"/>
  <c r="AQ70" i="176"/>
  <c r="AQ79" i="176"/>
  <c r="AQ76" i="176"/>
  <c r="AQ75" i="176"/>
  <c r="AQ78" i="176"/>
  <c r="AQ77" i="176"/>
  <c r="AQ80" i="176"/>
  <c r="AQ73" i="176"/>
  <c r="AQ72" i="176"/>
  <c r="AQ74" i="176"/>
  <c r="AP135" i="176"/>
  <c r="AP138" i="176"/>
  <c r="AP141" i="176"/>
  <c r="AP139" i="176"/>
  <c r="AP136" i="176"/>
  <c r="AP140" i="176"/>
  <c r="AP137" i="176"/>
  <c r="S1886" i="176" a="1"/>
  <c r="O50" i="176" a="1"/>
  <c r="AO9" i="176"/>
  <c r="U9" i="176" s="1"/>
  <c r="AO74" i="176"/>
  <c r="U74" i="176" s="1"/>
  <c r="AO71" i="176"/>
  <c r="AO6" i="176"/>
  <c r="AO8" i="176"/>
  <c r="U8" i="176" s="1"/>
  <c r="AO72" i="176"/>
  <c r="U72" i="176" s="1"/>
  <c r="AO214" i="176"/>
  <c r="U214" i="176" s="1"/>
  <c r="AO345" i="176"/>
  <c r="U345" i="176" s="1"/>
  <c r="AO75" i="176"/>
  <c r="U75" i="176" s="1"/>
  <c r="AO205" i="176"/>
  <c r="U205" i="176" s="1"/>
  <c r="AO336" i="176"/>
  <c r="U336" i="176" s="1"/>
  <c r="AO396" i="176"/>
  <c r="AO347" i="176"/>
  <c r="U347" i="176" s="1"/>
  <c r="AO200" i="176"/>
  <c r="U200" i="176" s="1"/>
  <c r="AO272" i="176"/>
  <c r="U272" i="176" s="1"/>
  <c r="AO342" i="176"/>
  <c r="U342" i="176" s="1"/>
  <c r="AO404" i="176"/>
  <c r="U404" i="176" s="1"/>
  <c r="AO601" i="176"/>
  <c r="U601" i="176" s="1"/>
  <c r="AO403" i="176"/>
  <c r="U403" i="176" s="1"/>
  <c r="AO657" i="176"/>
  <c r="U657" i="176" s="1"/>
  <c r="AO721" i="176"/>
  <c r="AO790" i="176"/>
  <c r="U790" i="176" s="1"/>
  <c r="AO660" i="176"/>
  <c r="U660" i="176" s="1"/>
  <c r="AO602" i="176"/>
  <c r="U602" i="176" s="1"/>
  <c r="AO1111" i="176"/>
  <c r="AO792" i="176"/>
  <c r="U792" i="176" s="1"/>
  <c r="AO1177" i="176"/>
  <c r="U1177" i="176" s="1"/>
  <c r="AO919" i="176"/>
  <c r="U919" i="176" s="1"/>
  <c r="AO1184" i="176"/>
  <c r="U1184" i="176" s="1"/>
  <c r="AO80" i="176"/>
  <c r="U80" i="176" s="1"/>
  <c r="AO202" i="176"/>
  <c r="U202" i="176" s="1"/>
  <c r="AO271" i="176"/>
  <c r="U271" i="176" s="1"/>
  <c r="AO270" i="176"/>
  <c r="U270" i="176" s="1"/>
  <c r="AO216" i="176"/>
  <c r="U216" i="176" s="1"/>
  <c r="AO77" i="176"/>
  <c r="U77" i="176" s="1"/>
  <c r="AO215" i="176"/>
  <c r="U215" i="176" s="1"/>
  <c r="AO662" i="176"/>
  <c r="U662" i="176" s="1"/>
  <c r="AO785" i="176"/>
  <c r="U785" i="176" s="1"/>
  <c r="AO596" i="176"/>
  <c r="U596" i="176" s="1"/>
  <c r="AO461" i="176"/>
  <c r="AO402" i="176"/>
  <c r="U402" i="176" s="1"/>
  <c r="AO468" i="176"/>
  <c r="U468" i="176" s="1"/>
  <c r="AO595" i="176"/>
  <c r="U595" i="176" s="1"/>
  <c r="AO656" i="176"/>
  <c r="AO855" i="176"/>
  <c r="U855" i="176" s="1"/>
  <c r="AO982" i="176"/>
  <c r="U982" i="176" s="1"/>
  <c r="AO1244" i="176"/>
  <c r="U1244" i="176" s="1"/>
  <c r="AO1317" i="176"/>
  <c r="U1317" i="176" s="1"/>
  <c r="AO12" i="176"/>
  <c r="U12" i="176" s="1"/>
  <c r="AO76" i="176"/>
  <c r="U76" i="176" s="1"/>
  <c r="AO7" i="176"/>
  <c r="U7" i="176" s="1"/>
  <c r="AO337" i="176"/>
  <c r="U337" i="176" s="1"/>
  <c r="AO79" i="176"/>
  <c r="U79" i="176" s="1"/>
  <c r="AO209" i="176"/>
  <c r="U209" i="176" s="1"/>
  <c r="AO340" i="176"/>
  <c r="U340" i="176" s="1"/>
  <c r="AO335" i="176"/>
  <c r="U335" i="176" s="1"/>
  <c r="AO346" i="176"/>
  <c r="U346" i="176" s="1"/>
  <c r="AO916" i="176"/>
  <c r="AO408" i="176"/>
  <c r="U408" i="176" s="1"/>
  <c r="AO593" i="176"/>
  <c r="U593" i="176" s="1"/>
  <c r="AO407" i="176"/>
  <c r="U407" i="176" s="1"/>
  <c r="AO528" i="176"/>
  <c r="U528" i="176" s="1"/>
  <c r="AO661" i="176"/>
  <c r="U661" i="176" s="1"/>
  <c r="AO405" i="176"/>
  <c r="U405" i="176" s="1"/>
  <c r="AO530" i="176"/>
  <c r="U530" i="176" s="1"/>
  <c r="AO1115" i="176"/>
  <c r="U1115" i="176" s="1"/>
  <c r="AO206" i="176"/>
  <c r="U206" i="176" s="1"/>
  <c r="AO218" i="176"/>
  <c r="U218" i="176" s="1"/>
  <c r="AO349" i="176"/>
  <c r="U349" i="176" s="1"/>
  <c r="AO274" i="176"/>
  <c r="U274" i="176" s="1"/>
  <c r="AO78" i="176"/>
  <c r="U78" i="176" s="1"/>
  <c r="AO204" i="176"/>
  <c r="U204" i="176" s="1"/>
  <c r="AO331" i="176"/>
  <c r="AO135" i="176"/>
  <c r="U135" i="176" s="1"/>
  <c r="AO203" i="176"/>
  <c r="U203" i="176" s="1"/>
  <c r="AO265" i="176"/>
  <c r="U265" i="176" s="1"/>
  <c r="AO655" i="176"/>
  <c r="U655" i="176" s="1"/>
  <c r="AO788" i="176"/>
  <c r="U788" i="176" s="1"/>
  <c r="AO600" i="176"/>
  <c r="U600" i="176" s="1"/>
  <c r="AO406" i="176"/>
  <c r="U406" i="176" s="1"/>
  <c r="AO599" i="176"/>
  <c r="U599" i="176" s="1"/>
  <c r="AO720" i="176"/>
  <c r="U720" i="176" s="1"/>
  <c r="AO791" i="176"/>
  <c r="U791" i="176" s="1"/>
  <c r="AO11" i="176"/>
  <c r="U11" i="176" s="1"/>
  <c r="AO137" i="176"/>
  <c r="U137" i="176" s="1"/>
  <c r="AO330" i="176"/>
  <c r="U330" i="176" s="1"/>
  <c r="AO213" i="176"/>
  <c r="U213" i="176" s="1"/>
  <c r="AO344" i="176"/>
  <c r="U344" i="176" s="1"/>
  <c r="AO339" i="176"/>
  <c r="U339" i="176" s="1"/>
  <c r="AO70" i="176"/>
  <c r="U70" i="176" s="1"/>
  <c r="AO334" i="176"/>
  <c r="U334" i="176" s="1"/>
  <c r="AO529" i="176"/>
  <c r="U529" i="176" s="1"/>
  <c r="AO722" i="176"/>
  <c r="U722" i="176" s="1"/>
  <c r="AO532" i="176"/>
  <c r="U532" i="176" s="1"/>
  <c r="AO851" i="176"/>
  <c r="AO527" i="176"/>
  <c r="U527" i="176" s="1"/>
  <c r="AO724" i="176"/>
  <c r="U724" i="176" s="1"/>
  <c r="AO460" i="176"/>
  <c r="U460" i="176" s="1"/>
  <c r="AO1246" i="176"/>
  <c r="U1246" i="176" s="1"/>
  <c r="AO1566" i="176"/>
  <c r="AO5" i="176"/>
  <c r="U5" i="176" s="1"/>
  <c r="AO10" i="176"/>
  <c r="U10" i="176" s="1"/>
  <c r="AO210" i="176"/>
  <c r="U210" i="176" s="1"/>
  <c r="AO341" i="176"/>
  <c r="U341" i="176" s="1"/>
  <c r="AO395" i="176"/>
  <c r="U395" i="176" s="1"/>
  <c r="AO140" i="176"/>
  <c r="U140" i="176" s="1"/>
  <c r="AO208" i="176"/>
  <c r="U208" i="176" s="1"/>
  <c r="AO269" i="176"/>
  <c r="U269" i="176" s="1"/>
  <c r="AO207" i="176"/>
  <c r="U207" i="176" s="1"/>
  <c r="AO526" i="176"/>
  <c r="AO462" i="176"/>
  <c r="U462" i="176" s="1"/>
  <c r="AO597" i="176"/>
  <c r="U597" i="176" s="1"/>
  <c r="AO465" i="176"/>
  <c r="U465" i="176" s="1"/>
  <c r="AO604" i="176"/>
  <c r="U604" i="176" s="1"/>
  <c r="AO981" i="176"/>
  <c r="AO603" i="176"/>
  <c r="U603" i="176" s="1"/>
  <c r="AO786" i="176"/>
  <c r="AO350" i="176"/>
  <c r="U350" i="176" s="1"/>
  <c r="AO1114" i="176"/>
  <c r="U1114" i="176" s="1"/>
  <c r="AO1309" i="176"/>
  <c r="U1309" i="176" s="1"/>
  <c r="AO141" i="176"/>
  <c r="U141" i="176" s="1"/>
  <c r="AO267" i="176"/>
  <c r="U267" i="176" s="1"/>
  <c r="AO217" i="176"/>
  <c r="U217" i="176" s="1"/>
  <c r="AO332" i="176"/>
  <c r="U332" i="176" s="1"/>
  <c r="AO348" i="176"/>
  <c r="U348" i="176" s="1"/>
  <c r="AO136" i="176"/>
  <c r="AO343" i="176"/>
  <c r="U343" i="176" s="1"/>
  <c r="AO138" i="176"/>
  <c r="U138" i="176" s="1"/>
  <c r="AO268" i="176"/>
  <c r="U268" i="176" s="1"/>
  <c r="AO338" i="176"/>
  <c r="U338" i="176" s="1"/>
  <c r="AO400" i="176"/>
  <c r="U400" i="176" s="1"/>
  <c r="AO658" i="176"/>
  <c r="U658" i="176" s="1"/>
  <c r="AO399" i="176"/>
  <c r="U399" i="176" s="1"/>
  <c r="AO531" i="176"/>
  <c r="U531" i="176" s="1"/>
  <c r="AO591" i="176"/>
  <c r="AO463" i="176"/>
  <c r="U463" i="176" s="1"/>
  <c r="AO598" i="176"/>
  <c r="U598" i="176" s="1"/>
  <c r="AO854" i="176"/>
  <c r="U854" i="176" s="1"/>
  <c r="AO850" i="176"/>
  <c r="U850" i="176" s="1"/>
  <c r="AO852" i="176"/>
  <c r="U852" i="176" s="1"/>
  <c r="AO333" i="176"/>
  <c r="U333" i="176" s="1"/>
  <c r="AO201" i="176"/>
  <c r="AO266" i="176"/>
  <c r="AO139" i="176"/>
  <c r="U139" i="176" s="1"/>
  <c r="AO212" i="176"/>
  <c r="U212" i="176" s="1"/>
  <c r="AO273" i="176"/>
  <c r="U273" i="176" s="1"/>
  <c r="AO73" i="176"/>
  <c r="U73" i="176" s="1"/>
  <c r="AO211" i="176"/>
  <c r="U211" i="176" s="1"/>
  <c r="AO466" i="176"/>
  <c r="U466" i="176" s="1"/>
  <c r="AO590" i="176"/>
  <c r="U590" i="176" s="1"/>
  <c r="AO525" i="176"/>
  <c r="U525" i="176" s="1"/>
  <c r="AO592" i="176"/>
  <c r="U592" i="176" s="1"/>
  <c r="AO398" i="176"/>
  <c r="U398" i="176" s="1"/>
  <c r="AO464" i="176"/>
  <c r="U464" i="176" s="1"/>
  <c r="AO397" i="176"/>
  <c r="U397" i="176" s="1"/>
  <c r="AO467" i="176"/>
  <c r="U467" i="176" s="1"/>
  <c r="AO987" i="176"/>
  <c r="U987" i="176" s="1"/>
  <c r="AO1118" i="176"/>
  <c r="U1118" i="176" s="1"/>
  <c r="AO918" i="176"/>
  <c r="U918" i="176" s="1"/>
  <c r="AO1377" i="176"/>
  <c r="U1377" i="176" s="1"/>
  <c r="AO723" i="176"/>
  <c r="U723" i="176" s="1"/>
  <c r="AO980" i="176"/>
  <c r="U980" i="176" s="1"/>
  <c r="AO1181" i="176"/>
  <c r="U1181" i="176" s="1"/>
  <c r="AO1188" i="176"/>
  <c r="U1188" i="176" s="1"/>
  <c r="AO787" i="176"/>
  <c r="U787" i="176" s="1"/>
  <c r="AO856" i="176"/>
  <c r="U856" i="176" s="1"/>
  <c r="AO1175" i="176"/>
  <c r="U1175" i="176" s="1"/>
  <c r="AO1507" i="176"/>
  <c r="U1507" i="176" s="1"/>
  <c r="AO1245" i="176"/>
  <c r="U1245" i="176" s="1"/>
  <c r="AO1894" i="176"/>
  <c r="U1894" i="176" s="1"/>
  <c r="AO1892" i="176"/>
  <c r="U1892" i="176" s="1"/>
  <c r="AO1895" i="176"/>
  <c r="U1895" i="176" s="1"/>
  <c r="AO1045" i="176"/>
  <c r="U1045" i="176" s="1"/>
  <c r="AO990" i="176"/>
  <c r="U990" i="176" s="1"/>
  <c r="AO1117" i="176"/>
  <c r="U1117" i="176" s="1"/>
  <c r="AO853" i="176"/>
  <c r="U853" i="176" s="1"/>
  <c r="AO985" i="176"/>
  <c r="U985" i="176" s="1"/>
  <c r="AO1116" i="176"/>
  <c r="U1116" i="176" s="1"/>
  <c r="AO1187" i="176"/>
  <c r="U1187" i="176" s="1"/>
  <c r="AO789" i="176"/>
  <c r="U789" i="176" s="1"/>
  <c r="AO988" i="176"/>
  <c r="U988" i="176" s="1"/>
  <c r="AO1375" i="176"/>
  <c r="U1375" i="176" s="1"/>
  <c r="AO1312" i="176"/>
  <c r="U1312" i="176" s="1"/>
  <c r="AO1378" i="176"/>
  <c r="U1378" i="176" s="1"/>
  <c r="AO1506" i="176"/>
  <c r="U1506" i="176" s="1"/>
  <c r="AO1370" i="176"/>
  <c r="U1370" i="176" s="1"/>
  <c r="AO1438" i="176"/>
  <c r="U1438" i="176" s="1"/>
  <c r="AO1631" i="176"/>
  <c r="AO1765" i="176"/>
  <c r="U1765" i="176" s="1"/>
  <c r="AO1511" i="176"/>
  <c r="U1511" i="176" s="1"/>
  <c r="AO1633" i="176"/>
  <c r="U1633" i="176" s="1"/>
  <c r="AO1707" i="176"/>
  <c r="U1707" i="176" s="1"/>
  <c r="AO1829" i="176"/>
  <c r="U1829" i="176" s="1"/>
  <c r="AO1698" i="176"/>
  <c r="U1698" i="176" s="1"/>
  <c r="AO1832" i="176"/>
  <c r="U1832" i="176" s="1"/>
  <c r="AO1697" i="176"/>
  <c r="U1697" i="176" s="1"/>
  <c r="AO1831" i="176"/>
  <c r="U1831" i="176" s="1"/>
  <c r="AO1241" i="176"/>
  <c r="AO1500" i="176"/>
  <c r="U1500" i="176" s="1"/>
  <c r="AO1243" i="176"/>
  <c r="U1243" i="176" s="1"/>
  <c r="AO1439" i="176"/>
  <c r="U1439" i="176" s="1"/>
  <c r="AO1565" i="176"/>
  <c r="U1565" i="176" s="1"/>
  <c r="AO1761" i="176"/>
  <c r="AO1372" i="176"/>
  <c r="U1372" i="176" s="1"/>
  <c r="AO1700" i="176"/>
  <c r="U1700" i="176" s="1"/>
  <c r="AO1838" i="176"/>
  <c r="U1838" i="176" s="1"/>
  <c r="AO1893" i="176"/>
  <c r="U1893" i="176" s="1"/>
  <c r="AO1763" i="176"/>
  <c r="U1763" i="176" s="1"/>
  <c r="AO1896" i="176"/>
  <c r="U1896" i="176" s="1"/>
  <c r="AO1762" i="176"/>
  <c r="U1762" i="176" s="1"/>
  <c r="AO1899" i="176"/>
  <c r="U1899" i="176" s="1"/>
  <c r="AO401" i="176"/>
  <c r="U401" i="176" s="1"/>
  <c r="AO594" i="176"/>
  <c r="U594" i="176" s="1"/>
  <c r="AO659" i="176"/>
  <c r="U659" i="176" s="1"/>
  <c r="AO983" i="176"/>
  <c r="U983" i="176" s="1"/>
  <c r="AO1185" i="176"/>
  <c r="U1185" i="176" s="1"/>
  <c r="AO1176" i="176"/>
  <c r="AO1190" i="176"/>
  <c r="U1190" i="176" s="1"/>
  <c r="AO915" i="176"/>
  <c r="U915" i="176" s="1"/>
  <c r="AO989" i="176"/>
  <c r="U989" i="176" s="1"/>
  <c r="AO793" i="176"/>
  <c r="U793" i="176" s="1"/>
  <c r="AO917" i="176"/>
  <c r="U917" i="176" s="1"/>
  <c r="AO1178" i="176"/>
  <c r="U1178" i="176" s="1"/>
  <c r="AO1242" i="176"/>
  <c r="U1242" i="176" s="1"/>
  <c r="AO1306" i="176"/>
  <c r="AO1570" i="176"/>
  <c r="U1570" i="176" s="1"/>
  <c r="AO1316" i="176"/>
  <c r="U1316" i="176" s="1"/>
  <c r="AO1508" i="176"/>
  <c r="U1508" i="176" s="1"/>
  <c r="AO1310" i="176"/>
  <c r="U1310" i="176" s="1"/>
  <c r="AO1568" i="176"/>
  <c r="U1568" i="176" s="1"/>
  <c r="AO1898" i="176"/>
  <c r="U1898" i="176" s="1"/>
  <c r="AO1833" i="176"/>
  <c r="U1833" i="176" s="1"/>
  <c r="AO1702" i="176"/>
  <c r="U1702" i="176" s="1"/>
  <c r="AO1836" i="176"/>
  <c r="U1836" i="176" s="1"/>
  <c r="AO1569" i="176"/>
  <c r="U1569" i="176" s="1"/>
  <c r="AO1701" i="176"/>
  <c r="U1701" i="176" s="1"/>
  <c r="AO1835" i="176"/>
  <c r="U1835" i="176" s="1"/>
  <c r="AO1307" i="176"/>
  <c r="U1307" i="176" s="1"/>
  <c r="AO1110" i="176"/>
  <c r="U1110" i="176" s="1"/>
  <c r="AO1180" i="176"/>
  <c r="U1180" i="176" s="1"/>
  <c r="AO1192" i="176"/>
  <c r="U1192" i="176" s="1"/>
  <c r="AO1313" i="176"/>
  <c r="U1313" i="176" s="1"/>
  <c r="AO1379" i="176"/>
  <c r="U1379" i="176" s="1"/>
  <c r="AO1632" i="176"/>
  <c r="U1632" i="176" s="1"/>
  <c r="AO1826" i="176"/>
  <c r="AO1305" i="176"/>
  <c r="U1305" i="176" s="1"/>
  <c r="AO1440" i="176"/>
  <c r="U1440" i="176" s="1"/>
  <c r="AO1436" i="176"/>
  <c r="AO1373" i="176"/>
  <c r="U1373" i="176" s="1"/>
  <c r="AO1376" i="176"/>
  <c r="U1376" i="176" s="1"/>
  <c r="AO1704" i="176"/>
  <c r="U1704" i="176" s="1"/>
  <c r="AO1830" i="176"/>
  <c r="U1830" i="176" s="1"/>
  <c r="AO1567" i="176"/>
  <c r="U1567" i="176" s="1"/>
  <c r="AO1897" i="176"/>
  <c r="U1897" i="176" s="1"/>
  <c r="AO1825" i="176"/>
  <c r="U1825" i="176" s="1"/>
  <c r="AO1766" i="176"/>
  <c r="U1766" i="176" s="1"/>
  <c r="AO1371" i="176"/>
  <c r="AO1179" i="176"/>
  <c r="U1179" i="176" s="1"/>
  <c r="AO1182" i="176"/>
  <c r="U1182" i="176" s="1"/>
  <c r="AO1503" i="176"/>
  <c r="U1503" i="176" s="1"/>
  <c r="AO1189" i="176"/>
  <c r="U1189" i="176" s="1"/>
  <c r="AO1696" i="176"/>
  <c r="AO1311" i="176"/>
  <c r="U1311" i="176" s="1"/>
  <c r="AO1505" i="176"/>
  <c r="U1505" i="176" s="1"/>
  <c r="AO1191" i="176"/>
  <c r="U1191" i="176" s="1"/>
  <c r="AO1314" i="176"/>
  <c r="U1314" i="176" s="1"/>
  <c r="AO1504" i="176"/>
  <c r="U1504" i="176" s="1"/>
  <c r="AO1699" i="176"/>
  <c r="U1699" i="176" s="1"/>
  <c r="AO1764" i="176"/>
  <c r="U1764" i="176" s="1"/>
  <c r="AO1837" i="176"/>
  <c r="U1837" i="176" s="1"/>
  <c r="AO1706" i="176"/>
  <c r="U1706" i="176" s="1"/>
  <c r="AO1840" i="176"/>
  <c r="U1840" i="176" s="1"/>
  <c r="AO1705" i="176"/>
  <c r="U1705" i="176" s="1"/>
  <c r="AO1839" i="176"/>
  <c r="U1839" i="176" s="1"/>
  <c r="AO1501" i="176"/>
  <c r="AO1510" i="176"/>
  <c r="U1510" i="176" s="1"/>
  <c r="AO1435" i="176"/>
  <c r="U1435" i="176" s="1"/>
  <c r="AO1891" i="176"/>
  <c r="AO1708" i="176"/>
  <c r="U1708" i="176" s="1"/>
  <c r="AO1630" i="176"/>
  <c r="U1630" i="176" s="1"/>
  <c r="AO1695" i="176"/>
  <c r="U1695" i="176" s="1"/>
  <c r="AO1635" i="176"/>
  <c r="U1635" i="176" s="1"/>
  <c r="AO986" i="176"/>
  <c r="U986" i="176" s="1"/>
  <c r="AO1113" i="176"/>
  <c r="U1113" i="176" s="1"/>
  <c r="AO1112" i="176"/>
  <c r="U1112" i="176" s="1"/>
  <c r="AO1183" i="176"/>
  <c r="U1183" i="176" s="1"/>
  <c r="AO1046" i="176"/>
  <c r="AO984" i="176"/>
  <c r="U984" i="176" s="1"/>
  <c r="AO1186" i="176"/>
  <c r="U1186" i="176" s="1"/>
  <c r="AO1437" i="176"/>
  <c r="U1437" i="176" s="1"/>
  <c r="AO1240" i="176"/>
  <c r="U1240" i="176" s="1"/>
  <c r="AO1308" i="176"/>
  <c r="U1308" i="176" s="1"/>
  <c r="AO1374" i="176"/>
  <c r="U1374" i="176" s="1"/>
  <c r="AO1502" i="176"/>
  <c r="U1502" i="176" s="1"/>
  <c r="AO1315" i="176"/>
  <c r="U1315" i="176" s="1"/>
  <c r="AO1318" i="176"/>
  <c r="U1318" i="176" s="1"/>
  <c r="AO1634" i="176"/>
  <c r="U1634" i="176" s="1"/>
  <c r="AO1834" i="176"/>
  <c r="U1834" i="176" s="1"/>
  <c r="AO1703" i="176"/>
  <c r="U1703" i="176" s="1"/>
  <c r="AO1890" i="176"/>
  <c r="U1890" i="176" s="1"/>
  <c r="AO1760" i="176"/>
  <c r="U1760" i="176" s="1"/>
  <c r="AO1828" i="176"/>
  <c r="U1828" i="176" s="1"/>
  <c r="AO1509" i="176"/>
  <c r="U1509" i="176" s="1"/>
  <c r="AO1709" i="176"/>
  <c r="U1709" i="176" s="1"/>
  <c r="AO1827" i="176"/>
  <c r="U1827" i="176" s="1"/>
  <c r="AJ8" i="176"/>
  <c r="AJ10" i="176"/>
  <c r="AJ11" i="176"/>
  <c r="AJ9" i="176"/>
  <c r="AJ5" i="176"/>
  <c r="AJ12" i="176"/>
  <c r="AJ6" i="176"/>
  <c r="AJ7" i="176"/>
  <c r="Z77" i="176"/>
  <c r="Z73" i="176"/>
  <c r="Z79" i="176"/>
  <c r="Z72" i="176"/>
  <c r="Z74" i="176"/>
  <c r="Z80" i="176"/>
  <c r="Z75" i="176"/>
  <c r="Z71" i="176"/>
  <c r="Z70" i="176"/>
  <c r="Z76" i="176"/>
  <c r="Z78" i="176"/>
  <c r="Z1373" i="176"/>
  <c r="Z1379" i="176"/>
  <c r="Z1371" i="176"/>
  <c r="Z1372" i="176"/>
  <c r="Z1370" i="176"/>
  <c r="Z1377" i="176"/>
  <c r="Z1376" i="176"/>
  <c r="Z1378" i="176"/>
  <c r="Z1375" i="176"/>
  <c r="Z1374" i="176"/>
  <c r="Z852" i="176"/>
  <c r="Z853" i="176"/>
  <c r="Z856" i="176"/>
  <c r="Z850" i="176"/>
  <c r="Z855" i="176"/>
  <c r="Z854" i="176"/>
  <c r="Z851" i="176"/>
  <c r="Z335" i="176"/>
  <c r="Z334" i="176"/>
  <c r="Z348" i="176"/>
  <c r="Z349" i="176"/>
  <c r="Z336" i="176"/>
  <c r="Z343" i="176"/>
  <c r="Z342" i="176"/>
  <c r="Z330" i="176"/>
  <c r="Z337" i="176"/>
  <c r="Z344" i="176"/>
  <c r="Z350" i="176"/>
  <c r="Z345" i="176"/>
  <c r="Z332" i="176"/>
  <c r="Z339" i="176"/>
  <c r="Z331" i="176"/>
  <c r="Z338" i="176"/>
  <c r="Z333" i="176"/>
  <c r="Z340" i="176"/>
  <c r="Z347" i="176"/>
  <c r="Z346" i="176"/>
  <c r="Z341" i="176"/>
  <c r="Z1435" i="176"/>
  <c r="Z1439" i="176"/>
  <c r="Z1438" i="176"/>
  <c r="Z1440" i="176"/>
  <c r="Z1437" i="176"/>
  <c r="Z1436" i="176"/>
  <c r="Z919" i="176"/>
  <c r="Z917" i="176"/>
  <c r="Z915" i="176"/>
  <c r="Z918" i="176"/>
  <c r="Z916" i="176"/>
  <c r="Z402" i="176"/>
  <c r="Z404" i="176"/>
  <c r="Z407" i="176"/>
  <c r="Z395" i="176"/>
  <c r="Z399" i="176"/>
  <c r="Z398" i="176"/>
  <c r="Z400" i="176"/>
  <c r="Z405" i="176"/>
  <c r="Z401" i="176"/>
  <c r="Z396" i="176"/>
  <c r="Z406" i="176"/>
  <c r="Z408" i="176"/>
  <c r="Z397" i="176"/>
  <c r="Z403" i="176"/>
  <c r="Z1703" i="176"/>
  <c r="Z1705" i="176"/>
  <c r="Z1704" i="176"/>
  <c r="Z1709" i="176"/>
  <c r="Z1698" i="176"/>
  <c r="Z1700" i="176"/>
  <c r="Z1701" i="176"/>
  <c r="Z1699" i="176"/>
  <c r="Z1706" i="176"/>
  <c r="Z1697" i="176"/>
  <c r="Z1708" i="176"/>
  <c r="Z1707" i="176"/>
  <c r="Z1695" i="176"/>
  <c r="Z1702" i="176"/>
  <c r="Z1696" i="176"/>
  <c r="Z1567" i="176"/>
  <c r="Z1566" i="176"/>
  <c r="Z1565" i="176"/>
  <c r="Z1569" i="176"/>
  <c r="Z1568" i="176"/>
  <c r="Z1570" i="176"/>
  <c r="Z1509" i="176"/>
  <c r="Z1508" i="176"/>
  <c r="Z1505" i="176"/>
  <c r="Z1504" i="176"/>
  <c r="Z1500" i="176"/>
  <c r="Z1507" i="176"/>
  <c r="Z1501" i="176"/>
  <c r="Z1511" i="176"/>
  <c r="Z1506" i="176"/>
  <c r="Z1503" i="176"/>
  <c r="Z1510" i="176"/>
  <c r="Z1502" i="176"/>
  <c r="Z985" i="176"/>
  <c r="Z982" i="176"/>
  <c r="Z989" i="176"/>
  <c r="Z981" i="176"/>
  <c r="Z988" i="176"/>
  <c r="Z980" i="176"/>
  <c r="Z987" i="176"/>
  <c r="Z984" i="176"/>
  <c r="Z983" i="176"/>
  <c r="Z990" i="176"/>
  <c r="Z986" i="176"/>
  <c r="Z463" i="176"/>
  <c r="Z468" i="176"/>
  <c r="Z462" i="176"/>
  <c r="Z460" i="176"/>
  <c r="Z465" i="176"/>
  <c r="Z467" i="176"/>
  <c r="Z464" i="176"/>
  <c r="Z466" i="176"/>
  <c r="Z461" i="176"/>
  <c r="Z1630" i="176"/>
  <c r="Z1632" i="176"/>
  <c r="Z1634" i="176"/>
  <c r="Z1633" i="176"/>
  <c r="Z1635" i="176"/>
  <c r="Z1631" i="176"/>
  <c r="Z1046" i="176"/>
  <c r="Z1045" i="176"/>
  <c r="Z526" i="176"/>
  <c r="Z531" i="176"/>
  <c r="Z525" i="176"/>
  <c r="Z532" i="176"/>
  <c r="Z527" i="176"/>
  <c r="Z530" i="176"/>
  <c r="Z529" i="176"/>
  <c r="Z528" i="176"/>
  <c r="Z7" i="176"/>
  <c r="Z11" i="176"/>
  <c r="Z10" i="176"/>
  <c r="Z9" i="176"/>
  <c r="Z8" i="176"/>
  <c r="Z6" i="176"/>
  <c r="Z5" i="176"/>
  <c r="Z12" i="176"/>
  <c r="Z1112" i="176"/>
  <c r="Z1111" i="176"/>
  <c r="Z1118" i="176"/>
  <c r="Z1110" i="176"/>
  <c r="Z1117" i="176"/>
  <c r="Z1116" i="176"/>
  <c r="Z1115" i="176"/>
  <c r="Z1114" i="176"/>
  <c r="Z1113" i="176"/>
  <c r="Z599" i="176"/>
  <c r="Z591" i="176"/>
  <c r="Z601" i="176"/>
  <c r="Z600" i="176"/>
  <c r="Z598" i="176"/>
  <c r="Z595" i="176"/>
  <c r="Z590" i="176"/>
  <c r="Z597" i="176"/>
  <c r="Z596" i="176"/>
  <c r="Z603" i="176"/>
  <c r="Z594" i="176"/>
  <c r="Z593" i="176"/>
  <c r="Z604" i="176"/>
  <c r="Z602" i="176"/>
  <c r="Z592" i="176"/>
  <c r="Z1762" i="176"/>
  <c r="Z1761" i="176"/>
  <c r="Z1764" i="176"/>
  <c r="Z1760" i="176"/>
  <c r="Z1763" i="176"/>
  <c r="Z1766" i="176"/>
  <c r="Z1765" i="176"/>
  <c r="Z1179" i="176"/>
  <c r="Z1186" i="176"/>
  <c r="Z1183" i="176"/>
  <c r="Z1185" i="176"/>
  <c r="Z1191" i="176"/>
  <c r="Z1175" i="176"/>
  <c r="Z1182" i="176"/>
  <c r="Z1180" i="176"/>
  <c r="Z1189" i="176"/>
  <c r="Z1181" i="176"/>
  <c r="Z1176" i="176"/>
  <c r="Z1188" i="176"/>
  <c r="Z1178" i="176"/>
  <c r="Z1187" i="176"/>
  <c r="Z1177" i="176"/>
  <c r="Z1190" i="176"/>
  <c r="Z1184" i="176"/>
  <c r="Z1192" i="176"/>
  <c r="Z658" i="176"/>
  <c r="Z657" i="176"/>
  <c r="Z656" i="176"/>
  <c r="Z660" i="176"/>
  <c r="Z655" i="176"/>
  <c r="Z662" i="176"/>
  <c r="Z659" i="176"/>
  <c r="Z661" i="176"/>
  <c r="Z138" i="176"/>
  <c r="Z135" i="176"/>
  <c r="Z140" i="176"/>
  <c r="Z141" i="176"/>
  <c r="Z136" i="176"/>
  <c r="Z139" i="176"/>
  <c r="Z137" i="176"/>
  <c r="Z1891" i="176"/>
  <c r="Z1895" i="176"/>
  <c r="Z1890" i="176"/>
  <c r="Z1897" i="176"/>
  <c r="Z1898" i="176"/>
  <c r="Z1896" i="176"/>
  <c r="Z1893" i="176"/>
  <c r="Z1894" i="176"/>
  <c r="Z1892" i="176"/>
  <c r="Z1899" i="176"/>
  <c r="Z788" i="176"/>
  <c r="Z789" i="176"/>
  <c r="Z791" i="176"/>
  <c r="Z790" i="176"/>
  <c r="Z785" i="176"/>
  <c r="Z786" i="176"/>
  <c r="Z793" i="176"/>
  <c r="Z787" i="176"/>
  <c r="Z792" i="176"/>
  <c r="Z1831" i="176"/>
  <c r="Z1833" i="176"/>
  <c r="Z1829" i="176"/>
  <c r="Z1825" i="176"/>
  <c r="Z1832" i="176"/>
  <c r="Z1839" i="176"/>
  <c r="Z1834" i="176"/>
  <c r="Z1827" i="176"/>
  <c r="Z1840" i="176"/>
  <c r="Z1828" i="176"/>
  <c r="Z1835" i="176"/>
  <c r="Z1830" i="176"/>
  <c r="Z1826" i="176"/>
  <c r="Z1837" i="176"/>
  <c r="Z1836" i="176"/>
  <c r="Z1838" i="176"/>
  <c r="Z1245" i="176"/>
  <c r="Z1240" i="176"/>
  <c r="Z1246" i="176"/>
  <c r="Z1241" i="176"/>
  <c r="Z1242" i="176"/>
  <c r="Z1244" i="176"/>
  <c r="Z1243" i="176"/>
  <c r="Z722" i="176"/>
  <c r="Z720" i="176"/>
  <c r="Z724" i="176"/>
  <c r="Z721" i="176"/>
  <c r="Z723" i="176"/>
  <c r="Z209" i="176"/>
  <c r="Z202" i="176"/>
  <c r="Z201" i="176"/>
  <c r="Z203" i="176"/>
  <c r="Z208" i="176"/>
  <c r="Z210" i="176"/>
  <c r="Z217" i="176"/>
  <c r="Z216" i="176"/>
  <c r="Z215" i="176"/>
  <c r="Z218" i="176"/>
  <c r="Z205" i="176"/>
  <c r="Z200" i="176"/>
  <c r="Z204" i="176"/>
  <c r="Z206" i="176"/>
  <c r="Z207" i="176"/>
  <c r="Z213" i="176"/>
  <c r="Z212" i="176"/>
  <c r="Z211" i="176"/>
  <c r="Z214" i="176"/>
  <c r="Z1314" i="176"/>
  <c r="Z1315" i="176"/>
  <c r="Z1310" i="176"/>
  <c r="Z1316" i="176"/>
  <c r="Z1308" i="176"/>
  <c r="Z1311" i="176"/>
  <c r="Z1309" i="176"/>
  <c r="Z1318" i="176"/>
  <c r="Z1307" i="176"/>
  <c r="Z1317" i="176"/>
  <c r="Z1306" i="176"/>
  <c r="Z1305" i="176"/>
  <c r="Z1312" i="176"/>
  <c r="Z1313" i="176"/>
  <c r="Z273" i="176"/>
  <c r="Z267" i="176"/>
  <c r="Z274" i="176"/>
  <c r="Z265" i="176"/>
  <c r="Z272" i="176"/>
  <c r="Z269" i="176"/>
  <c r="Z270" i="176"/>
  <c r="Z268" i="176"/>
  <c r="Z266" i="176"/>
  <c r="Z271" i="176"/>
  <c r="U1891" i="176"/>
  <c r="AN2020" i="176"/>
  <c r="U1631" i="176"/>
  <c r="U981" i="176"/>
  <c r="U591" i="176"/>
  <c r="U1241" i="176"/>
  <c r="U1306" i="176"/>
  <c r="U1436" i="176"/>
  <c r="U1566" i="176"/>
  <c r="U461" i="176"/>
  <c r="U71" i="176"/>
  <c r="U1046" i="176"/>
  <c r="U656" i="176"/>
  <c r="U786" i="176"/>
  <c r="U916" i="176"/>
  <c r="AN1955" i="176"/>
  <c r="U136" i="176"/>
  <c r="U266" i="176"/>
  <c r="U396" i="176"/>
  <c r="U1761" i="176"/>
  <c r="AN2021" i="176"/>
  <c r="U6" i="176"/>
  <c r="AN1956" i="176"/>
  <c r="U1176" i="176"/>
  <c r="U331" i="176"/>
  <c r="U1371" i="176"/>
  <c r="U1501" i="176"/>
  <c r="U1696" i="176"/>
  <c r="U526" i="176"/>
  <c r="U721" i="176"/>
  <c r="U851" i="176"/>
  <c r="U1111" i="176"/>
  <c r="U1826" i="176"/>
  <c r="U201" i="176"/>
  <c r="H30" i="176" a="1"/>
  <c r="C50" i="176" a="1"/>
  <c r="K15" i="176" a="1"/>
  <c r="Q21" i="176" a="1"/>
  <c r="J44" i="176" a="1"/>
  <c r="H41" i="176" a="1"/>
  <c r="J19" i="176" a="1"/>
  <c r="K24" i="176" a="1"/>
  <c r="N22" i="176" a="1"/>
  <c r="D29" i="176" a="1"/>
  <c r="Q9" i="176" a="1"/>
  <c r="N19" i="176" a="1"/>
  <c r="F17" i="176" a="1"/>
  <c r="L45" i="176" a="1"/>
  <c r="H35" i="176" a="1"/>
  <c r="F33" i="176" a="1"/>
  <c r="H7" i="176" a="1"/>
  <c r="L32" i="176" a="1"/>
  <c r="M32" i="176" a="1"/>
  <c r="J51" i="176" a="1"/>
  <c r="E12" i="176" a="1"/>
  <c r="E39" i="176" a="1"/>
  <c r="F36" i="176" a="1"/>
  <c r="Q17" i="176" a="1"/>
  <c r="J11" i="176" a="1"/>
  <c r="C19" i="176" a="1"/>
  <c r="F19" i="176" a="1"/>
  <c r="N14" i="176" a="1"/>
  <c r="L16" i="176" a="1"/>
  <c r="N36" i="176" a="1"/>
  <c r="Z1956" i="176"/>
  <c r="K51" i="176" a="1"/>
  <c r="N35" i="176" a="1"/>
  <c r="I27" i="176" a="1"/>
  <c r="G17" i="176" a="1"/>
  <c r="M45" i="176" a="1"/>
  <c r="G24" i="176" a="1"/>
  <c r="L10" i="176" a="1"/>
  <c r="D23" i="176" a="1"/>
  <c r="M48" i="176" a="1"/>
  <c r="I35" i="176" a="1"/>
  <c r="J20" i="176" a="1"/>
  <c r="H45" i="176" a="1"/>
  <c r="J13" i="176" a="1"/>
  <c r="Q18" i="176" a="1"/>
  <c r="D43" i="176" a="1"/>
  <c r="D34" i="176" a="1"/>
  <c r="M26" i="176" a="1"/>
  <c r="N29" i="176" a="1"/>
  <c r="H22" i="176" a="1"/>
  <c r="I39" i="176" a="1"/>
  <c r="D4" i="176" a="1"/>
  <c r="H14" i="176" a="1"/>
  <c r="K27" i="176" a="1"/>
  <c r="J24" i="176" a="1"/>
  <c r="F27" i="176" a="1"/>
  <c r="H2" i="176" a="1"/>
  <c r="E4" i="176" a="1"/>
  <c r="J43" i="176" a="1"/>
  <c r="G44" i="176" a="1"/>
  <c r="G18" i="176" a="1"/>
  <c r="P46" i="176" a="1"/>
  <c r="E47" i="176" a="1"/>
  <c r="F40" i="176" a="1"/>
  <c r="Q47" i="176" a="1"/>
  <c r="H27" i="176" a="1"/>
  <c r="K38" i="176" a="1"/>
  <c r="K13" i="176" a="1"/>
  <c r="D15" i="176" a="1"/>
  <c r="E32" i="176" a="1"/>
  <c r="J2" i="176" a="1"/>
  <c r="C23" i="176" a="1"/>
  <c r="L50" i="176" a="1"/>
  <c r="G48" i="176" a="1"/>
  <c r="E20" i="176" a="1"/>
  <c r="M12" i="176" a="1"/>
  <c r="D40" i="176" a="1"/>
  <c r="I37" i="176" a="1"/>
  <c r="K14" i="176" a="1"/>
  <c r="F32" i="176" a="1"/>
  <c r="Q45" i="176" a="1"/>
  <c r="C20" i="176" a="1"/>
  <c r="N43" i="176" a="1"/>
  <c r="Q7" i="176" a="1"/>
  <c r="F9" i="176" a="1"/>
  <c r="L37" i="176" a="1"/>
  <c r="I47" i="176" a="1"/>
  <c r="M18" i="176" a="1"/>
  <c r="AO2020" i="176" a="1"/>
  <c r="K25" i="176" a="1"/>
  <c r="N7" i="176" a="1"/>
  <c r="C43" i="176" a="1"/>
  <c r="F37" i="176" a="1"/>
  <c r="E49" i="176" a="1"/>
  <c r="P48" i="176" a="1"/>
  <c r="N12" i="176" a="1"/>
  <c r="G50" i="176" a="1"/>
  <c r="E7" i="176" a="1"/>
  <c r="H50" i="176" a="1"/>
  <c r="C48" i="176" a="1"/>
  <c r="E11" i="176" a="1"/>
  <c r="K16" i="176" a="1"/>
  <c r="M39" i="176" a="1"/>
  <c r="L36" i="176" a="1"/>
  <c r="C14" i="176" a="1"/>
  <c r="E50" i="176" a="1"/>
  <c r="C39" i="176" a="1"/>
  <c r="K19" i="176" a="1"/>
  <c r="N46" i="176" a="1"/>
  <c r="C6" i="176" a="1"/>
  <c r="G4" i="176" a="1"/>
  <c r="G47" i="176" a="1"/>
  <c r="D8" i="176" a="1"/>
  <c r="C30" i="176" a="1"/>
  <c r="D30" i="176" a="1"/>
  <c r="M30" i="176" a="1"/>
  <c r="P38" i="176" a="1"/>
  <c r="G43" i="176" a="1"/>
  <c r="N32" i="176" a="1"/>
  <c r="G28" i="176" a="1"/>
  <c r="L13" i="176" a="1"/>
  <c r="K4" i="176" a="1"/>
  <c r="M8" i="176" a="1"/>
  <c r="J40" i="176" a="1"/>
  <c r="C17" i="176" a="1"/>
  <c r="C51" i="176" a="1"/>
  <c r="M4" i="176" a="1"/>
  <c r="AR1956" i="176" a="1"/>
  <c r="K49" i="176" a="1"/>
  <c r="J28" i="176" a="1"/>
  <c r="I25" i="176" a="1"/>
  <c r="I50" i="176" a="1"/>
  <c r="I40" i="176" a="1"/>
  <c r="I17" i="176" a="1"/>
  <c r="N18" i="176" a="1"/>
  <c r="H40" i="176" a="1"/>
  <c r="L34" i="176" a="1"/>
  <c r="Z1955" i="176"/>
  <c r="K11" i="176" a="1"/>
  <c r="L39" i="176" a="1"/>
  <c r="AQ2020" i="176" a="1"/>
  <c r="H43" i="176" a="1"/>
  <c r="Q48" i="176" a="1"/>
  <c r="Q5" i="176" a="1"/>
  <c r="C33" i="176" a="1"/>
  <c r="M20" i="176" a="1"/>
  <c r="M24" i="176" a="1"/>
  <c r="L19" i="176" a="1"/>
  <c r="C18" i="176" a="1"/>
  <c r="E34" i="176" a="1"/>
  <c r="G38" i="176" a="1"/>
  <c r="M5" i="176" a="1"/>
  <c r="M16" i="176" a="1"/>
  <c r="L15" i="176" a="1"/>
  <c r="F21" i="176" a="1"/>
  <c r="D12" i="176" a="1"/>
  <c r="G21" i="176" a="1"/>
  <c r="N13" i="176" a="1"/>
  <c r="J9" i="176" a="1"/>
  <c r="K34" i="176" a="1"/>
  <c r="AR2021" i="176" a="1"/>
  <c r="P44" i="176" a="1"/>
  <c r="N41" i="176" a="1"/>
  <c r="J36" i="176" a="1"/>
  <c r="M40" i="176" a="1"/>
  <c r="L24" i="176" a="1"/>
  <c r="N33" i="176" a="1"/>
  <c r="I5" i="176" a="1"/>
  <c r="F6" i="176" a="1"/>
  <c r="E19" i="176" a="1"/>
  <c r="M2" i="176" a="1"/>
  <c r="F2" i="176" a="1"/>
  <c r="AP2020" i="176" a="1"/>
  <c r="L48" i="176" a="1"/>
  <c r="G46" i="176" a="1"/>
  <c r="I11" i="176" a="1"/>
  <c r="E45" i="176" a="1"/>
  <c r="E35" i="176" a="1"/>
  <c r="Q50" i="176" a="1"/>
  <c r="I10" i="176" a="1"/>
  <c r="E13" i="176" a="1"/>
  <c r="K40" i="176" a="1"/>
  <c r="L14" i="176" a="1"/>
  <c r="D2" i="176" a="1"/>
  <c r="D35" i="176" a="1"/>
  <c r="D13" i="176" a="1"/>
  <c r="G11" i="176" a="1"/>
  <c r="D33" i="176" a="1"/>
  <c r="J3" i="176" a="1"/>
  <c r="Q31" i="176" a="1"/>
  <c r="Q43" i="176" a="1"/>
  <c r="N8" i="176" a="1"/>
  <c r="L20" i="176" a="1"/>
  <c r="D38" i="176" a="1"/>
  <c r="M36" i="176" a="1"/>
  <c r="Q16" i="176" a="1"/>
  <c r="P41" i="176" a="1"/>
  <c r="K7" i="176" a="1"/>
  <c r="H48" i="176" a="1"/>
  <c r="C46" i="176" a="1"/>
  <c r="I43" i="176" a="1"/>
  <c r="I12" i="176" a="1"/>
  <c r="H34" i="176" a="1"/>
  <c r="K28" i="176" a="1"/>
  <c r="E10" i="176" a="1"/>
  <c r="L28" i="176" a="1"/>
  <c r="K21" i="176" a="1"/>
  <c r="D14" i="176" a="1"/>
  <c r="G23" i="176" a="1"/>
  <c r="C11" i="176" a="1"/>
  <c r="G9" i="176" a="1"/>
  <c r="H39" i="176" a="1"/>
  <c r="J21" i="176" a="1"/>
  <c r="L22" i="176" a="1"/>
  <c r="D50" i="176" a="1"/>
  <c r="N44" i="176" a="1"/>
  <c r="P34" i="176" a="1"/>
  <c r="F39" i="176" a="1"/>
  <c r="H26" i="176" a="1"/>
  <c r="F47" i="176" a="1"/>
  <c r="L8" i="176" a="1"/>
  <c r="G20" i="176" a="1"/>
  <c r="N38" i="176" a="1"/>
  <c r="C13" i="176" a="1"/>
  <c r="K18" i="176" a="1"/>
  <c r="M49" i="176" a="1"/>
  <c r="H32" i="176" a="1"/>
  <c r="K47" i="176" a="1"/>
  <c r="I19" i="176" a="1"/>
  <c r="I23" i="176" a="1"/>
  <c r="F43" i="176" a="1"/>
  <c r="C28" i="176" a="1"/>
  <c r="G13" i="176" a="1"/>
  <c r="C10" i="176" a="1"/>
  <c r="I41" i="176" a="1"/>
  <c r="Q6" i="176" a="1"/>
  <c r="D32" i="176" a="1"/>
  <c r="H10" i="176" a="1"/>
  <c r="G25" i="176" a="1"/>
  <c r="Z2021" i="176"/>
  <c r="G33" i="176" a="1"/>
  <c r="E41" i="176" a="1"/>
  <c r="E17" i="176" a="1"/>
  <c r="C31" i="176" a="1"/>
  <c r="H17" i="176" a="1"/>
  <c r="M22" i="176" a="1"/>
  <c r="J15" i="176" a="1"/>
  <c r="Q51" i="176" a="1"/>
  <c r="J27" i="176" a="1"/>
  <c r="I18" i="176" a="1"/>
  <c r="D3" i="176" a="1"/>
  <c r="N11" i="176" a="1"/>
  <c r="N10" i="176" a="1"/>
  <c r="M10" i="176" a="1"/>
  <c r="J42" i="176" a="1"/>
  <c r="G14" i="176" a="1"/>
  <c r="E25" i="176" a="1"/>
  <c r="H5" i="176" a="1"/>
  <c r="H4" i="176" a="1"/>
  <c r="AO1956" i="176" a="1"/>
  <c r="P42" i="176" a="1"/>
  <c r="N37" i="176" a="1"/>
  <c r="J29" i="176" a="1"/>
  <c r="Q28" i="176" a="1"/>
  <c r="D22" i="176" a="1"/>
  <c r="C35" i="176" a="1"/>
  <c r="C24" i="176" a="1"/>
  <c r="K22" i="176" a="1"/>
  <c r="C34" i="176" a="1"/>
  <c r="Q37" i="176" a="1"/>
  <c r="H28" i="176" a="1"/>
  <c r="AQ1955" i="176" a="1"/>
  <c r="L46" i="176" a="1"/>
  <c r="E33" i="176" a="1"/>
  <c r="M44" i="176" a="1"/>
  <c r="E40" i="176" a="1"/>
  <c r="D27" i="176" a="1"/>
  <c r="G42" i="176" a="1"/>
  <c r="E6" i="176" a="1"/>
  <c r="G8" i="176" a="1"/>
  <c r="M15" i="176" a="1"/>
  <c r="F10" i="176" a="1"/>
  <c r="N50" i="176" a="1"/>
  <c r="L25" i="176" a="1"/>
  <c r="M13" i="176" a="1"/>
  <c r="N2" i="176" a="1"/>
  <c r="C32" i="176" a="1"/>
  <c r="Q40" i="176" a="1"/>
  <c r="C38" i="176" a="1"/>
  <c r="M14" i="176" a="1"/>
  <c r="K41" i="176" a="1"/>
  <c r="D45" i="176" a="1"/>
  <c r="M6" i="176" a="1"/>
  <c r="G51" i="176" a="1"/>
  <c r="F45" i="176" a="1"/>
  <c r="J35" i="176" a="1"/>
  <c r="J30" i="176" a="1"/>
  <c r="Q3" i="176" a="1"/>
  <c r="H46" i="176" a="1"/>
  <c r="Q32" i="176" a="1"/>
  <c r="G39" i="176" a="1"/>
  <c r="K44" i="176" a="1"/>
  <c r="L26" i="176" a="1"/>
  <c r="E48" i="176" a="1"/>
  <c r="N5" i="176" a="1"/>
  <c r="G19" i="176" a="1"/>
  <c r="E15" i="176" a="1"/>
  <c r="Q8" i="176" a="1"/>
  <c r="N17" i="176" a="1"/>
  <c r="D28" i="176" a="1"/>
  <c r="M34" i="176" a="1"/>
  <c r="N49" i="176" a="1"/>
  <c r="H12" i="176" a="1"/>
  <c r="Q39" i="176" a="1"/>
  <c r="D48" i="176" a="1"/>
  <c r="G40" i="176" a="1"/>
  <c r="M27" i="176" a="1"/>
  <c r="F35" i="176" a="1"/>
  <c r="L23" i="176" a="1"/>
  <c r="G41" i="176" a="1"/>
  <c r="J5" i="176" a="1"/>
  <c r="E3" i="176" a="1"/>
  <c r="F24" i="176" a="1"/>
  <c r="L49" i="176" a="1"/>
  <c r="N20" i="176" a="1"/>
  <c r="E29" i="176" a="1"/>
  <c r="P51" i="176" a="1"/>
  <c r="K45" i="176" a="1"/>
  <c r="C15" i="176" a="1"/>
  <c r="I21" i="176" a="1"/>
  <c r="H38" i="176" a="1"/>
  <c r="I46" i="176" a="1"/>
  <c r="H8" i="176" a="1"/>
  <c r="C5" i="176" a="1"/>
  <c r="D6" i="176" a="1"/>
  <c r="D10" i="176" a="1"/>
  <c r="L43" i="176" a="1"/>
  <c r="I13" i="176" a="1"/>
  <c r="D5" i="176" a="1"/>
  <c r="G31" i="176" a="1"/>
  <c r="M37" i="176" a="1"/>
  <c r="D16" i="176" a="1"/>
  <c r="H31" i="176" a="1"/>
  <c r="M33" i="176" a="1"/>
  <c r="F13" i="176" a="1"/>
  <c r="H18" i="176" a="1"/>
  <c r="N47" i="176" a="1"/>
  <c r="M43" i="176" a="1"/>
  <c r="J37" i="176" a="1"/>
  <c r="G7" i="176" a="1"/>
  <c r="N24" i="176" a="1"/>
  <c r="F8" i="176" a="1"/>
  <c r="J6" i="176" a="1"/>
  <c r="M7" i="176" a="1"/>
  <c r="E16" i="176" a="1"/>
  <c r="J17" i="176" a="1"/>
  <c r="I38" i="176" a="1"/>
  <c r="N25" i="176" a="1"/>
  <c r="G22" i="176" a="1"/>
  <c r="K50" i="176" a="1"/>
  <c r="J32" i="176" a="1"/>
  <c r="I26" i="176" a="1"/>
  <c r="H19" i="176" a="1"/>
  <c r="N16" i="176" a="1"/>
  <c r="I15" i="176" a="1"/>
  <c r="F7" i="176" a="1"/>
  <c r="C2" i="176" a="1"/>
  <c r="J50" i="176" a="1"/>
  <c r="E8" i="176" a="1"/>
  <c r="H3" i="176" a="1"/>
  <c r="AP2021" i="176" a="1"/>
  <c r="L44" i="176" a="1"/>
  <c r="E31" i="176" a="1"/>
  <c r="C36" i="176" a="1"/>
  <c r="I36" i="176" a="1"/>
  <c r="H24" i="176" a="1"/>
  <c r="E38" i="176" a="1"/>
  <c r="F50" i="176" a="1"/>
  <c r="E5" i="176" a="1"/>
  <c r="K6" i="176" a="1"/>
  <c r="E43" i="176" a="1"/>
  <c r="E27" i="176" a="1"/>
  <c r="Q26" i="176" a="1"/>
  <c r="F4" i="176" a="1"/>
  <c r="G30" i="176" a="1"/>
  <c r="I3" i="176" a="1"/>
  <c r="J39" i="176" a="1"/>
  <c r="G16" i="176" a="1"/>
  <c r="C12" i="176" a="1"/>
  <c r="J34" i="176" a="1"/>
  <c r="H20" i="176" a="1"/>
  <c r="H47" i="176" a="1"/>
  <c r="F31" i="176" a="1"/>
  <c r="L3" i="176" a="1"/>
  <c r="D20" i="176" a="1"/>
  <c r="K43" i="176" a="1"/>
  <c r="L30" i="176" a="1"/>
  <c r="K20" i="176" a="1"/>
  <c r="H44" i="176" a="1"/>
  <c r="Q30" i="176" a="1"/>
  <c r="M35" i="176" a="1"/>
  <c r="N39" i="176" a="1"/>
  <c r="D24" i="176" a="1"/>
  <c r="H37" i="176" a="1"/>
  <c r="J48" i="176" a="1"/>
  <c r="C8" i="176" a="1"/>
  <c r="K10" i="176" a="1"/>
  <c r="K5" i="176" a="1"/>
  <c r="L6" i="176" a="1"/>
  <c r="H13" i="176" a="1"/>
  <c r="L5" i="176" a="1"/>
  <c r="E21" i="176" a="1"/>
  <c r="H29" i="176" a="1"/>
  <c r="F11" i="176" a="1"/>
  <c r="AP1956" i="176" a="1"/>
  <c r="D46" i="176" a="1"/>
  <c r="D36" i="176" a="1"/>
  <c r="M25" i="176" a="1"/>
  <c r="E28" i="176" a="1"/>
  <c r="D21" i="176" a="1"/>
  <c r="K36" i="176" a="1"/>
  <c r="J25" i="176" a="1"/>
  <c r="P35" i="176" a="1"/>
  <c r="M46" i="176" a="1"/>
  <c r="K31" i="176" a="1"/>
  <c r="N23" i="176" a="1"/>
  <c r="L38" i="176" a="1"/>
  <c r="P49" i="176" a="1"/>
  <c r="I32" i="176" a="1"/>
  <c r="M50" i="176" a="1"/>
  <c r="C16" i="176" a="1"/>
  <c r="N30" i="176" a="1"/>
  <c r="P40" i="176" a="1"/>
  <c r="F5" i="176" a="1"/>
  <c r="G49" i="176" a="1"/>
  <c r="M17" i="176" a="1"/>
  <c r="J8" i="176" a="1"/>
  <c r="M51" i="176" a="1"/>
  <c r="Q4" i="176" a="1"/>
  <c r="L7" i="176" a="1"/>
  <c r="L31" i="176" a="1"/>
  <c r="C47" i="176" a="1"/>
  <c r="L41" i="176" a="1"/>
  <c r="D51" i="176" a="1"/>
  <c r="M31" i="176" a="1"/>
  <c r="E46" i="176" a="1"/>
  <c r="F14" i="176" a="1"/>
  <c r="C41" i="176" a="1"/>
  <c r="F38" i="176" a="1"/>
  <c r="J22" i="176" a="1"/>
  <c r="C4" i="176" a="1"/>
  <c r="J12" i="176" a="1"/>
  <c r="N4" i="176" a="1"/>
  <c r="I4" i="176" a="1"/>
  <c r="K12" i="176" a="1"/>
  <c r="J4" i="176" a="1"/>
  <c r="J18" i="176" a="1"/>
  <c r="M42" i="176" a="1"/>
  <c r="C3" i="176" a="1"/>
  <c r="I7" i="176" a="1"/>
  <c r="L33" i="176" a="1"/>
  <c r="K48" i="176" a="1"/>
  <c r="I20" i="176" a="1"/>
  <c r="I24" i="176" a="1"/>
  <c r="F15" i="176" a="1"/>
  <c r="I42" i="176" a="1"/>
  <c r="I6" i="176" a="1"/>
  <c r="F25" i="176" a="1"/>
  <c r="N9" i="176" a="1"/>
  <c r="J49" i="176" a="1"/>
  <c r="C49" i="176" a="1"/>
  <c r="G26" i="176" a="1"/>
  <c r="AQ1956" i="176" a="1"/>
  <c r="L42" i="176" a="1"/>
  <c r="F46" i="176" a="1"/>
  <c r="F29" i="176" a="1"/>
  <c r="M28" i="176" a="1"/>
  <c r="L21" i="176" a="1"/>
  <c r="N31" i="176" a="1"/>
  <c r="M29" i="176" a="1"/>
  <c r="K42" i="176" a="1"/>
  <c r="G2" i="176" a="1"/>
  <c r="C27" i="176" a="1"/>
  <c r="P37" i="176" a="1"/>
  <c r="I48" i="176" a="1"/>
  <c r="P43" i="176" a="1"/>
  <c r="C22" i="176" a="1"/>
  <c r="L17" i="176" a="1"/>
  <c r="D25" i="176" a="1"/>
  <c r="J10" i="176" a="1"/>
  <c r="Q12" i="176" a="1"/>
  <c r="C9" i="176" a="1"/>
  <c r="AR2020" i="176" a="1"/>
  <c r="H42" i="176" a="1"/>
  <c r="I45" i="176" a="1"/>
  <c r="Q27" i="176" a="1"/>
  <c r="L35" i="176" a="1"/>
  <c r="H21" i="176" a="1"/>
  <c r="E30" i="176" a="1"/>
  <c r="C26" i="176" a="1"/>
  <c r="D39" i="176" a="1"/>
  <c r="G6" i="176" a="1"/>
  <c r="Q41" i="176" a="1"/>
  <c r="Q35" i="176" a="1"/>
  <c r="G5" i="176" a="1"/>
  <c r="G27" i="176" a="1"/>
  <c r="I34" i="176" a="1"/>
  <c r="C40" i="176" a="1"/>
  <c r="K39" i="176" a="1"/>
  <c r="D44" i="176" a="1"/>
  <c r="N28" i="176" a="1"/>
  <c r="M23" i="176" a="1"/>
  <c r="K17" i="176" a="1"/>
  <c r="Q14" i="176" a="1"/>
  <c r="K29" i="176" a="1"/>
  <c r="H9" i="176" a="1"/>
  <c r="G10" i="176" a="1"/>
  <c r="H6" i="176" a="1"/>
  <c r="G45" i="176" a="1"/>
  <c r="H16" i="176" a="1"/>
  <c r="I16" i="176" a="1"/>
  <c r="P47" i="176" a="1"/>
  <c r="I30" i="176" a="1"/>
  <c r="E42" i="176" a="1"/>
  <c r="I51" i="176" a="1"/>
  <c r="D26" i="176" a="1"/>
  <c r="E36" i="176" a="1"/>
  <c r="I44" i="176" a="1"/>
  <c r="F28" i="176" a="1"/>
  <c r="L11" i="176" a="1"/>
  <c r="N6" i="176" a="1"/>
  <c r="M41" i="176" a="1"/>
  <c r="Q42" i="176" a="1"/>
  <c r="H51" i="176" a="1"/>
  <c r="Q34" i="176" a="1"/>
  <c r="N15" i="176" a="1"/>
  <c r="D49" i="176" a="1"/>
  <c r="Q49" i="176" a="1"/>
  <c r="N40" i="176" a="1"/>
  <c r="N48" i="176" a="1"/>
  <c r="H36" i="176" a="1"/>
  <c r="F34" i="176" a="1"/>
  <c r="Q15" i="176" a="1"/>
  <c r="E18" i="176" a="1"/>
  <c r="J7" i="176" a="1"/>
  <c r="G34" i="176" a="1"/>
  <c r="K2" i="176" a="1"/>
  <c r="J33" i="176" a="1"/>
  <c r="E51" i="176" a="1"/>
  <c r="L51" i="176" a="1"/>
  <c r="Q44" i="176" a="1"/>
  <c r="Q33" i="176" a="1"/>
  <c r="C25" i="176" a="1"/>
  <c r="D31" i="176" a="1"/>
  <c r="K46" i="176" a="1"/>
  <c r="D17" i="176" a="1"/>
  <c r="I22" i="176" a="1"/>
  <c r="Q46" i="176" a="1"/>
  <c r="L29" i="176" a="1"/>
  <c r="D37" i="176" a="1"/>
  <c r="H11" i="176" a="1"/>
  <c r="I8" i="176" a="1"/>
  <c r="I14" i="176" a="1"/>
  <c r="J14" i="176" a="1"/>
  <c r="AP1955" i="176" a="1"/>
  <c r="K32" i="176" a="1"/>
  <c r="F41" i="176" a="1"/>
  <c r="E26" i="176" a="1"/>
  <c r="D19" i="176" a="1"/>
  <c r="J16" i="176" a="1"/>
  <c r="N26" i="176" a="1"/>
  <c r="F12" i="176" a="1"/>
  <c r="J23" i="176" a="1"/>
  <c r="K26" i="176" a="1"/>
  <c r="G12" i="176" a="1"/>
  <c r="J41" i="176" a="1"/>
  <c r="H25" i="176" a="1"/>
  <c r="Q23" i="176" a="1"/>
  <c r="J47" i="176" a="1"/>
  <c r="P39" i="176" a="1"/>
  <c r="I29" i="176" a="1"/>
  <c r="N21" i="176" a="1"/>
  <c r="L4" i="176" a="1"/>
  <c r="K35" i="176" a="1"/>
  <c r="F44" i="176" a="1"/>
  <c r="C45" i="176" a="1"/>
  <c r="Q2" i="176" a="1"/>
  <c r="AO1955" i="176" a="1"/>
  <c r="G32" i="176" a="1"/>
  <c r="Q36" i="176" a="1"/>
  <c r="Q25" i="176" a="1"/>
  <c r="I28" i="176" a="1"/>
  <c r="F16" i="176" a="1"/>
  <c r="J26" i="176" a="1"/>
  <c r="L9" i="176" a="1"/>
  <c r="F22" i="176" a="1"/>
  <c r="I49" i="176" a="1"/>
  <c r="I9" i="176" a="1"/>
  <c r="K9" i="176" a="1"/>
  <c r="L12" i="176" a="1"/>
  <c r="G36" i="176" a="1"/>
  <c r="K37" i="176" a="1"/>
  <c r="E9" i="176" a="1"/>
  <c r="I2" i="176" a="1"/>
  <c r="Z2020" i="176"/>
  <c r="D42" i="176" a="1"/>
  <c r="M19" i="176" a="1"/>
  <c r="M21" i="176" a="1"/>
  <c r="F51" i="176" a="1"/>
  <c r="J46" i="176" a="1"/>
  <c r="F26" i="176" a="1"/>
  <c r="F3" i="176" a="1"/>
  <c r="M47" i="176" a="1"/>
  <c r="N34" i="176" a="1"/>
  <c r="G35" i="176" a="1"/>
  <c r="F18" i="176" a="1"/>
  <c r="H15" i="176" a="1"/>
  <c r="AR1955" i="176" a="1"/>
  <c r="P45" i="176" a="1"/>
  <c r="C44" i="176" a="1"/>
  <c r="J38" i="176" a="1"/>
  <c r="N42" i="176" a="1"/>
  <c r="H23" i="176" a="1"/>
  <c r="G29" i="176" a="1"/>
  <c r="D9" i="176" a="1"/>
  <c r="E23" i="176" a="1"/>
  <c r="Q38" i="176" a="1"/>
  <c r="C42" i="176" a="1"/>
  <c r="L18" i="176" a="1"/>
  <c r="H49" i="176" a="1"/>
  <c r="Q20" i="176" a="1"/>
  <c r="E14" i="176" a="1"/>
  <c r="D47" i="176" a="1"/>
  <c r="F42" i="176" a="1"/>
  <c r="P36" i="176" a="1"/>
  <c r="D41" i="176" a="1"/>
  <c r="L27" i="176" a="1"/>
  <c r="F20" i="176" a="1"/>
  <c r="Q10" i="176" a="1"/>
  <c r="C37" i="176" a="1"/>
  <c r="E2" i="176" a="1"/>
  <c r="L2" i="176" a="1"/>
  <c r="K3" i="176" a="1"/>
  <c r="C21" i="176" a="1"/>
  <c r="F23" i="176" a="1"/>
  <c r="L47" i="176" a="1"/>
  <c r="C29" i="176" a="1"/>
  <c r="Q24" i="176" a="1"/>
  <c r="P50" i="176" a="1"/>
  <c r="I33" i="176" a="1"/>
  <c r="Q11" i="176" a="1"/>
  <c r="D18" i="176" a="1"/>
  <c r="L40" i="176" a="1"/>
  <c r="N51" i="176" a="1"/>
  <c r="C7" i="176" a="1"/>
  <c r="F30" i="176" a="1"/>
  <c r="AO2021" i="176" a="1"/>
  <c r="J45" i="176" a="1"/>
  <c r="E37" i="176" a="1"/>
  <c r="H33" i="176" a="1"/>
  <c r="K30" i="176" a="1"/>
  <c r="G37" i="176" a="1"/>
  <c r="E24" i="176" a="1"/>
  <c r="Q13" i="176" a="1"/>
  <c r="F48" i="176" a="1"/>
  <c r="Q29" i="176" a="1"/>
  <c r="N3" i="176" a="1"/>
  <c r="D11" i="176" a="1"/>
  <c r="F49" i="176" a="1"/>
  <c r="G3" i="176" a="1"/>
  <c r="K23" i="176" a="1"/>
  <c r="M38" i="176" a="1"/>
  <c r="Q19" i="176" a="1"/>
  <c r="D7" i="176" a="1"/>
  <c r="G15" i="176" a="1"/>
  <c r="N45" i="176" a="1"/>
  <c r="AQ2021" i="176" a="1"/>
  <c r="Q22" i="176" a="1"/>
  <c r="N27" i="176" a="1"/>
  <c r="E44" i="176" a="1"/>
  <c r="K8" i="176" a="1"/>
  <c r="I31" i="176" a="1"/>
  <c r="K33" i="176" a="1"/>
  <c r="E22" i="176" a="1"/>
  <c r="J31" i="176" a="1"/>
  <c r="T286" i="176" l="1"/>
  <c r="O7" i="176"/>
  <c r="O15" i="176"/>
  <c r="O23" i="176"/>
  <c r="O32" i="176"/>
  <c r="O14" i="176"/>
  <c r="O22" i="176"/>
  <c r="O31" i="176"/>
  <c r="O6" i="176"/>
  <c r="O5" i="176"/>
  <c r="O13" i="176"/>
  <c r="O21" i="176"/>
  <c r="O30" i="176"/>
  <c r="O4" i="176"/>
  <c r="O12" i="176"/>
  <c r="O20" i="176"/>
  <c r="O29" i="176"/>
  <c r="O3" i="176"/>
  <c r="O11" i="176"/>
  <c r="O19" i="176"/>
  <c r="O28" i="176"/>
  <c r="O2" i="176"/>
  <c r="O10" i="176"/>
  <c r="O18" i="176"/>
  <c r="O26" i="176"/>
  <c r="O27" i="176"/>
  <c r="O17" i="176"/>
  <c r="O25" i="176"/>
  <c r="O9" i="176"/>
  <c r="O8" i="176"/>
  <c r="O16" i="176"/>
  <c r="O24" i="176"/>
  <c r="O33" i="176"/>
  <c r="T156" i="176"/>
  <c r="T676" i="176"/>
  <c r="T1196" i="176"/>
  <c r="T1781" i="176"/>
  <c r="T611" i="176"/>
  <c r="T1131" i="176"/>
  <c r="T1716" i="176"/>
  <c r="T91" i="176"/>
  <c r="T546" i="176"/>
  <c r="T1066" i="176"/>
  <c r="T1586" i="176"/>
  <c r="T1651" i="176"/>
  <c r="T481" i="176"/>
  <c r="T1001" i="176"/>
  <c r="T1521" i="176"/>
  <c r="T416" i="176"/>
  <c r="T936" i="176"/>
  <c r="T1456" i="176"/>
  <c r="T2041" i="176"/>
  <c r="T351" i="176"/>
  <c r="T871" i="176"/>
  <c r="T1391" i="176"/>
  <c r="T1976" i="176"/>
  <c r="T806" i="176"/>
  <c r="T1326" i="176"/>
  <c r="T1911" i="176"/>
  <c r="T221" i="176"/>
  <c r="T741" i="176"/>
  <c r="T1261" i="176"/>
  <c r="T1846" i="176"/>
  <c r="AK7" i="176"/>
  <c r="AK12" i="176"/>
  <c r="AK5" i="176"/>
  <c r="AK9" i="176"/>
  <c r="AK11" i="176"/>
  <c r="AK10" i="176"/>
  <c r="AK8" i="176"/>
  <c r="AH271" i="176"/>
  <c r="AI271" i="176"/>
  <c r="AH266" i="176"/>
  <c r="AH268" i="176"/>
  <c r="AI268" i="176"/>
  <c r="AH270" i="176"/>
  <c r="AI270" i="176"/>
  <c r="AI269" i="176"/>
  <c r="AH269" i="176"/>
  <c r="AH272" i="176"/>
  <c r="AI272" i="176"/>
  <c r="AH265" i="176"/>
  <c r="AI265" i="176"/>
  <c r="AI274" i="176"/>
  <c r="AH274" i="176"/>
  <c r="AH267" i="176"/>
  <c r="AI267" i="176"/>
  <c r="AH273" i="176"/>
  <c r="AI273" i="176"/>
  <c r="AH1313" i="176"/>
  <c r="AI1313" i="176"/>
  <c r="AH1312" i="176"/>
  <c r="AI1312" i="176"/>
  <c r="AH1305" i="176"/>
  <c r="AI1305" i="176"/>
  <c r="AH1306" i="176"/>
  <c r="AH1317" i="176"/>
  <c r="AI1317" i="176"/>
  <c r="AI1307" i="176"/>
  <c r="AH1307" i="176"/>
  <c r="AI1318" i="176"/>
  <c r="AH1318" i="176"/>
  <c r="AH1309" i="176"/>
  <c r="AI1309" i="176"/>
  <c r="AH1311" i="176"/>
  <c r="AI1311" i="176"/>
  <c r="AH1308" i="176"/>
  <c r="AI1308" i="176"/>
  <c r="AI1316" i="176"/>
  <c r="AH1316" i="176"/>
  <c r="AH1310" i="176"/>
  <c r="AI1310" i="176"/>
  <c r="AH1315" i="176"/>
  <c r="AI1315" i="176"/>
  <c r="AI1314" i="176"/>
  <c r="AH1314" i="176"/>
  <c r="AI214" i="176"/>
  <c r="AH214" i="176"/>
  <c r="AH211" i="176"/>
  <c r="AI211" i="176"/>
  <c r="AH212" i="176"/>
  <c r="AI212" i="176"/>
  <c r="AI213" i="176"/>
  <c r="AH213" i="176"/>
  <c r="AI207" i="176"/>
  <c r="AH207" i="176"/>
  <c r="AH206" i="176"/>
  <c r="AI206" i="176"/>
  <c r="AI204" i="176"/>
  <c r="AH204" i="176"/>
  <c r="AH200" i="176"/>
  <c r="AI200" i="176"/>
  <c r="AI205" i="176"/>
  <c r="AH205" i="176"/>
  <c r="AH218" i="176"/>
  <c r="AI218" i="176"/>
  <c r="AH215" i="176"/>
  <c r="AI215" i="176"/>
  <c r="AH216" i="176"/>
  <c r="AI216" i="176"/>
  <c r="AH217" i="176"/>
  <c r="AI217" i="176"/>
  <c r="AH210" i="176"/>
  <c r="AI210" i="176"/>
  <c r="AH208" i="176"/>
  <c r="AI208" i="176"/>
  <c r="AI203" i="176"/>
  <c r="AH203" i="176"/>
  <c r="AH201" i="176"/>
  <c r="AH202" i="176"/>
  <c r="AI202" i="176"/>
  <c r="AI209" i="176"/>
  <c r="AH209" i="176"/>
  <c r="AH723" i="176"/>
  <c r="AI723" i="176"/>
  <c r="AH721" i="176"/>
  <c r="AH724" i="176"/>
  <c r="AI724" i="176"/>
  <c r="AH720" i="176"/>
  <c r="AI720" i="176"/>
  <c r="AH722" i="176"/>
  <c r="AI722" i="176"/>
  <c r="AH1243" i="176"/>
  <c r="AI1243" i="176"/>
  <c r="AI1244" i="176"/>
  <c r="AH1244" i="176"/>
  <c r="AI1242" i="176"/>
  <c r="AH1242" i="176"/>
  <c r="AH1241" i="176"/>
  <c r="AI1246" i="176"/>
  <c r="AH1246" i="176"/>
  <c r="AH1240" i="176"/>
  <c r="AI1240" i="176"/>
  <c r="AH1245" i="176"/>
  <c r="AI1245" i="176"/>
  <c r="AH1838" i="176"/>
  <c r="AI1838" i="176"/>
  <c r="AH1836" i="176"/>
  <c r="AI1836" i="176"/>
  <c r="AH1837" i="176"/>
  <c r="AI1837" i="176"/>
  <c r="AH1826" i="176"/>
  <c r="AI1830" i="176"/>
  <c r="AH1830" i="176"/>
  <c r="AH1835" i="176"/>
  <c r="AI1835" i="176"/>
  <c r="AH1828" i="176"/>
  <c r="AI1828" i="176"/>
  <c r="AI1840" i="176"/>
  <c r="AH1840" i="176"/>
  <c r="AI1827" i="176"/>
  <c r="AH1827" i="176"/>
  <c r="AH1834" i="176"/>
  <c r="AI1834" i="176"/>
  <c r="AH1839" i="176"/>
  <c r="AI1839" i="176"/>
  <c r="AH1832" i="176"/>
  <c r="AI1832" i="176"/>
  <c r="AH1825" i="176"/>
  <c r="AI1825" i="176"/>
  <c r="AH1829" i="176"/>
  <c r="AI1829" i="176"/>
  <c r="AH1833" i="176"/>
  <c r="AI1833" i="176"/>
  <c r="AH1831" i="176"/>
  <c r="AI1831" i="176"/>
  <c r="AH792" i="176"/>
  <c r="AI792" i="176"/>
  <c r="AH787" i="176"/>
  <c r="AI787" i="176"/>
  <c r="AH793" i="176"/>
  <c r="AI793" i="176"/>
  <c r="AH786" i="176"/>
  <c r="AI785" i="176"/>
  <c r="AH785" i="176"/>
  <c r="AI790" i="176"/>
  <c r="AH790" i="176"/>
  <c r="AH791" i="176"/>
  <c r="AI791" i="176"/>
  <c r="AI789" i="176"/>
  <c r="AH789" i="176"/>
  <c r="AH788" i="176"/>
  <c r="AI788" i="176"/>
  <c r="AH1899" i="176"/>
  <c r="AI1899" i="176"/>
  <c r="AH1892" i="176"/>
  <c r="AI1892" i="176"/>
  <c r="AI1894" i="176"/>
  <c r="AH1894" i="176"/>
  <c r="AH1893" i="176"/>
  <c r="AI1893" i="176"/>
  <c r="AH1896" i="176"/>
  <c r="AI1896" i="176"/>
  <c r="AI1898" i="176"/>
  <c r="AH1898" i="176"/>
  <c r="AH1897" i="176"/>
  <c r="AI1897" i="176"/>
  <c r="AH1890" i="176"/>
  <c r="AI1890" i="176"/>
  <c r="AH1895" i="176"/>
  <c r="AI1895" i="176"/>
  <c r="AH1891" i="176"/>
  <c r="AH137" i="176"/>
  <c r="AI137" i="176"/>
  <c r="AI139" i="176"/>
  <c r="AH139" i="176"/>
  <c r="AH136" i="176"/>
  <c r="AI141" i="176"/>
  <c r="AH141" i="176"/>
  <c r="AI140" i="176"/>
  <c r="AH140" i="176"/>
  <c r="AH135" i="176"/>
  <c r="AI135" i="176"/>
  <c r="AI138" i="176"/>
  <c r="AH138" i="176"/>
  <c r="AI661" i="176"/>
  <c r="AH661" i="176"/>
  <c r="AH659" i="176"/>
  <c r="AI659" i="176"/>
  <c r="AH662" i="176"/>
  <c r="AI662" i="176"/>
  <c r="AI655" i="176"/>
  <c r="AH655" i="176"/>
  <c r="AI660" i="176"/>
  <c r="AH660" i="176"/>
  <c r="AH656" i="176"/>
  <c r="AH657" i="176"/>
  <c r="AI657" i="176"/>
  <c r="AH658" i="176"/>
  <c r="AI658" i="176"/>
  <c r="AH1192" i="176"/>
  <c r="AI1192" i="176"/>
  <c r="AH1184" i="176"/>
  <c r="AI1184" i="176"/>
  <c r="AH1190" i="176"/>
  <c r="AI1190" i="176"/>
  <c r="AH1177" i="176"/>
  <c r="AI1177" i="176"/>
  <c r="AH1187" i="176"/>
  <c r="AI1187" i="176"/>
  <c r="AH1178" i="176"/>
  <c r="AI1178" i="176"/>
  <c r="AH1188" i="176"/>
  <c r="AI1188" i="176"/>
  <c r="AH1176" i="176"/>
  <c r="AH1181" i="176"/>
  <c r="AI1181" i="176"/>
  <c r="AI1189" i="176"/>
  <c r="AH1189" i="176"/>
  <c r="AH1180" i="176"/>
  <c r="AI1180" i="176"/>
  <c r="AH1182" i="176"/>
  <c r="AI1182" i="176"/>
  <c r="AH1175" i="176"/>
  <c r="AI1175" i="176"/>
  <c r="AH1191" i="176"/>
  <c r="AI1191" i="176"/>
  <c r="AI1185" i="176"/>
  <c r="AH1185" i="176"/>
  <c r="AH1183" i="176"/>
  <c r="AI1183" i="176"/>
  <c r="AH1186" i="176"/>
  <c r="AI1186" i="176"/>
  <c r="AI1179" i="176"/>
  <c r="AH1179" i="176"/>
  <c r="AI1765" i="176"/>
  <c r="AH1765" i="176"/>
  <c r="AI1766" i="176"/>
  <c r="AH1766" i="176"/>
  <c r="AI1763" i="176"/>
  <c r="AH1763" i="176"/>
  <c r="AI1760" i="176"/>
  <c r="AH1760" i="176"/>
  <c r="AI1764" i="176"/>
  <c r="AH1764" i="176"/>
  <c r="AH1761" i="176"/>
  <c r="AH1762" i="176"/>
  <c r="AI1762" i="176"/>
  <c r="AH592" i="176"/>
  <c r="AI592" i="176"/>
  <c r="AH602" i="176"/>
  <c r="AI602" i="176"/>
  <c r="AH604" i="176"/>
  <c r="AI604" i="176"/>
  <c r="AH593" i="176"/>
  <c r="AI593" i="176"/>
  <c r="AH594" i="176"/>
  <c r="AI594" i="176"/>
  <c r="AH603" i="176"/>
  <c r="AI603" i="176"/>
  <c r="AH596" i="176"/>
  <c r="AI596" i="176"/>
  <c r="AH597" i="176"/>
  <c r="AI597" i="176"/>
  <c r="AI590" i="176"/>
  <c r="AH590" i="176"/>
  <c r="AI595" i="176"/>
  <c r="AH595" i="176"/>
  <c r="AH598" i="176"/>
  <c r="AI598" i="176"/>
  <c r="AH600" i="176"/>
  <c r="AI600" i="176"/>
  <c r="AH601" i="176"/>
  <c r="AI601" i="176"/>
  <c r="AH591" i="176"/>
  <c r="AH599" i="176"/>
  <c r="AI599" i="176"/>
  <c r="AI1113" i="176"/>
  <c r="AH1113" i="176"/>
  <c r="AH1114" i="176"/>
  <c r="AI1114" i="176"/>
  <c r="AH1115" i="176"/>
  <c r="AI1115" i="176"/>
  <c r="AH1116" i="176"/>
  <c r="AI1116" i="176"/>
  <c r="AI1117" i="176"/>
  <c r="AH1117" i="176"/>
  <c r="AH1110" i="176"/>
  <c r="AI1110" i="176"/>
  <c r="AH1118" i="176"/>
  <c r="AI1118" i="176"/>
  <c r="AH1111" i="176"/>
  <c r="AI1112" i="176"/>
  <c r="AH1112" i="176"/>
  <c r="AH12" i="176"/>
  <c r="AI12" i="176"/>
  <c r="AH5" i="176"/>
  <c r="AI5" i="176"/>
  <c r="AH6" i="176"/>
  <c r="AH8" i="176"/>
  <c r="AI8" i="176"/>
  <c r="AI9" i="176"/>
  <c r="AH9" i="176"/>
  <c r="AI10" i="176"/>
  <c r="AH10" i="176"/>
  <c r="AH11" i="176"/>
  <c r="AI11" i="176"/>
  <c r="AI7" i="176"/>
  <c r="AH7" i="176"/>
  <c r="AI528" i="176"/>
  <c r="AH528" i="176"/>
  <c r="AI529" i="176"/>
  <c r="AH529" i="176"/>
  <c r="AH530" i="176"/>
  <c r="AI530" i="176"/>
  <c r="AI527" i="176"/>
  <c r="AH527" i="176"/>
  <c r="AI532" i="176"/>
  <c r="AH532" i="176"/>
  <c r="AI525" i="176"/>
  <c r="AH525" i="176"/>
  <c r="AH531" i="176"/>
  <c r="AI531" i="176"/>
  <c r="AH526" i="176"/>
  <c r="AH1045" i="176"/>
  <c r="AI1045" i="176"/>
  <c r="AH1046" i="176"/>
  <c r="AH1631" i="176"/>
  <c r="AH1635" i="176"/>
  <c r="AI1635" i="176"/>
  <c r="AI1633" i="176"/>
  <c r="AH1633" i="176"/>
  <c r="AI1634" i="176"/>
  <c r="AH1634" i="176"/>
  <c r="AH1632" i="176"/>
  <c r="AI1632" i="176"/>
  <c r="AI1630" i="176"/>
  <c r="AH1630" i="176"/>
  <c r="AH461" i="176"/>
  <c r="AI466" i="176"/>
  <c r="AH466" i="176"/>
  <c r="AI464" i="176"/>
  <c r="AH464" i="176"/>
  <c r="AI467" i="176"/>
  <c r="AH467" i="176"/>
  <c r="AH465" i="176"/>
  <c r="AI465" i="176"/>
  <c r="AH460" i="176"/>
  <c r="AI460" i="176"/>
  <c r="AI462" i="176"/>
  <c r="AH462" i="176"/>
  <c r="AH468" i="176"/>
  <c r="AI468" i="176"/>
  <c r="AI463" i="176"/>
  <c r="AH463" i="176"/>
  <c r="AI986" i="176"/>
  <c r="AH986" i="176"/>
  <c r="AH990" i="176"/>
  <c r="AI990" i="176"/>
  <c r="AH983" i="176"/>
  <c r="AI983" i="176"/>
  <c r="AI984" i="176"/>
  <c r="AH984" i="176"/>
  <c r="AI987" i="176"/>
  <c r="AH987" i="176"/>
  <c r="AH980" i="176"/>
  <c r="AI980" i="176"/>
  <c r="AI988" i="176"/>
  <c r="AH988" i="176"/>
  <c r="AH981" i="176"/>
  <c r="AI989" i="176"/>
  <c r="AH989" i="176"/>
  <c r="AI982" i="176"/>
  <c r="AH982" i="176"/>
  <c r="AI985" i="176"/>
  <c r="AH985" i="176"/>
  <c r="AH1502" i="176"/>
  <c r="AI1502" i="176"/>
  <c r="AH1510" i="176"/>
  <c r="AI1510" i="176"/>
  <c r="AI1503" i="176"/>
  <c r="AH1503" i="176"/>
  <c r="AH1506" i="176"/>
  <c r="AI1506" i="176"/>
  <c r="AH1511" i="176"/>
  <c r="AI1511" i="176"/>
  <c r="AH1501" i="176"/>
  <c r="AH1507" i="176"/>
  <c r="AI1507" i="176"/>
  <c r="AI1500" i="176"/>
  <c r="AH1500" i="176"/>
  <c r="AI1504" i="176"/>
  <c r="AH1504" i="176"/>
  <c r="AH1505" i="176"/>
  <c r="AI1505" i="176"/>
  <c r="AH1508" i="176"/>
  <c r="AI1508" i="176"/>
  <c r="AH1509" i="176"/>
  <c r="AI1509" i="176"/>
  <c r="AH1570" i="176"/>
  <c r="AI1570" i="176"/>
  <c r="AH1568" i="176"/>
  <c r="AI1568" i="176"/>
  <c r="AH1569" i="176"/>
  <c r="AI1569" i="176"/>
  <c r="AI1565" i="176"/>
  <c r="AH1565" i="176"/>
  <c r="AH1566" i="176"/>
  <c r="AH1567" i="176"/>
  <c r="AI1567" i="176"/>
  <c r="AH1696" i="176"/>
  <c r="AI1702" i="176"/>
  <c r="AH1702" i="176"/>
  <c r="AI1695" i="176"/>
  <c r="AH1695" i="176"/>
  <c r="AI1707" i="176"/>
  <c r="AH1707" i="176"/>
  <c r="AH1708" i="176"/>
  <c r="AI1708" i="176"/>
  <c r="AI1697" i="176"/>
  <c r="AH1697" i="176"/>
  <c r="AH1706" i="176"/>
  <c r="AI1706" i="176"/>
  <c r="AI1699" i="176"/>
  <c r="AH1699" i="176"/>
  <c r="AI1701" i="176"/>
  <c r="AH1701" i="176"/>
  <c r="AI1700" i="176"/>
  <c r="AH1700" i="176"/>
  <c r="AH1698" i="176"/>
  <c r="AI1698" i="176"/>
  <c r="AI1709" i="176"/>
  <c r="AH1709" i="176"/>
  <c r="AH1704" i="176"/>
  <c r="AI1704" i="176"/>
  <c r="AH1705" i="176"/>
  <c r="AI1705" i="176"/>
  <c r="AI1703" i="176"/>
  <c r="AH1703" i="176"/>
  <c r="AI403" i="176"/>
  <c r="AH403" i="176"/>
  <c r="AI397" i="176"/>
  <c r="AH397" i="176"/>
  <c r="AI408" i="176"/>
  <c r="AH408" i="176"/>
  <c r="AI406" i="176"/>
  <c r="AH406" i="176"/>
  <c r="AH396" i="176"/>
  <c r="AI401" i="176"/>
  <c r="AH401" i="176"/>
  <c r="AH405" i="176"/>
  <c r="AI405" i="176"/>
  <c r="AI400" i="176"/>
  <c r="AH400" i="176"/>
  <c r="AH398" i="176"/>
  <c r="AI398" i="176"/>
  <c r="AI399" i="176"/>
  <c r="AH399" i="176"/>
  <c r="AI395" i="176"/>
  <c r="AH395" i="176"/>
  <c r="AI407" i="176"/>
  <c r="AH407" i="176"/>
  <c r="AH404" i="176"/>
  <c r="AI404" i="176"/>
  <c r="AH402" i="176"/>
  <c r="AI402" i="176"/>
  <c r="AH916" i="176"/>
  <c r="AI918" i="176"/>
  <c r="AH918" i="176"/>
  <c r="AH915" i="176"/>
  <c r="AI915" i="176"/>
  <c r="AH917" i="176"/>
  <c r="AI917" i="176"/>
  <c r="AH919" i="176"/>
  <c r="AI919" i="176"/>
  <c r="AH1436" i="176"/>
  <c r="AI1437" i="176"/>
  <c r="AH1437" i="176"/>
  <c r="AI1440" i="176"/>
  <c r="AH1440" i="176"/>
  <c r="AH1438" i="176"/>
  <c r="AI1438" i="176"/>
  <c r="AI1439" i="176"/>
  <c r="AH1439" i="176"/>
  <c r="AH1435" i="176"/>
  <c r="AI1435" i="176"/>
  <c r="AI341" i="176"/>
  <c r="AH341" i="176"/>
  <c r="AH346" i="176"/>
  <c r="AI346" i="176"/>
  <c r="AI347" i="176"/>
  <c r="AH347" i="176"/>
  <c r="AH340" i="176"/>
  <c r="AI340" i="176"/>
  <c r="AH333" i="176"/>
  <c r="AI333" i="176"/>
  <c r="AI338" i="176"/>
  <c r="AH338" i="176"/>
  <c r="AH331" i="176"/>
  <c r="AH339" i="176"/>
  <c r="AI339" i="176"/>
  <c r="AI332" i="176"/>
  <c r="AH332" i="176"/>
  <c r="AH345" i="176"/>
  <c r="AI345" i="176"/>
  <c r="AH350" i="176"/>
  <c r="AI350" i="176"/>
  <c r="AH344" i="176"/>
  <c r="AI344" i="176"/>
  <c r="AI337" i="176"/>
  <c r="AH337" i="176"/>
  <c r="AH330" i="176"/>
  <c r="AI330" i="176"/>
  <c r="AI342" i="176"/>
  <c r="AH342" i="176"/>
  <c r="AH343" i="176"/>
  <c r="AI343" i="176"/>
  <c r="AH336" i="176"/>
  <c r="AI336" i="176"/>
  <c r="AH349" i="176"/>
  <c r="AI349" i="176"/>
  <c r="AH348" i="176"/>
  <c r="AI348" i="176"/>
  <c r="AH334" i="176"/>
  <c r="AI334" i="176"/>
  <c r="AI335" i="176"/>
  <c r="AH335" i="176"/>
  <c r="AH851" i="176"/>
  <c r="AI854" i="176"/>
  <c r="AH854" i="176"/>
  <c r="AI855" i="176"/>
  <c r="AH855" i="176"/>
  <c r="AH850" i="176"/>
  <c r="AI850" i="176"/>
  <c r="AI856" i="176"/>
  <c r="AH856" i="176"/>
  <c r="AH853" i="176"/>
  <c r="AI853" i="176"/>
  <c r="AH852" i="176"/>
  <c r="AI852" i="176"/>
  <c r="AH1374" i="176"/>
  <c r="AI1374" i="176"/>
  <c r="AI1375" i="176"/>
  <c r="AH1375" i="176"/>
  <c r="AI1378" i="176"/>
  <c r="AH1378" i="176"/>
  <c r="AH1376" i="176"/>
  <c r="AI1376" i="176"/>
  <c r="AH1377" i="176"/>
  <c r="AI1377" i="176"/>
  <c r="AI1370" i="176"/>
  <c r="AH1370" i="176"/>
  <c r="AH1372" i="176"/>
  <c r="AI1372" i="176"/>
  <c r="AH1371" i="176"/>
  <c r="AH1379" i="176"/>
  <c r="AI1379" i="176"/>
  <c r="AH1373" i="176"/>
  <c r="AI1373" i="176"/>
  <c r="AI78" i="176"/>
  <c r="AH78" i="176"/>
  <c r="AH76" i="176"/>
  <c r="AI76" i="176"/>
  <c r="AH70" i="176"/>
  <c r="AI70" i="176"/>
  <c r="AH71" i="176"/>
  <c r="AH75" i="176"/>
  <c r="AI75" i="176"/>
  <c r="AI80" i="176"/>
  <c r="AH80" i="176"/>
  <c r="AI74" i="176"/>
  <c r="AH74" i="176"/>
  <c r="AI72" i="176"/>
  <c r="AH72" i="176"/>
  <c r="AH79" i="176"/>
  <c r="AI79" i="176"/>
  <c r="AI73" i="176"/>
  <c r="AH73" i="176"/>
  <c r="AH77" i="176"/>
  <c r="AI77" i="176"/>
  <c r="AI71" i="176"/>
  <c r="AI591" i="176"/>
  <c r="AI1241" i="176"/>
  <c r="AI1826" i="176"/>
  <c r="AI526" i="176"/>
  <c r="AI1176" i="176"/>
  <c r="AI1761" i="176"/>
  <c r="AI461" i="176"/>
  <c r="AI981" i="176"/>
  <c r="AI1046" i="176"/>
  <c r="AI1111" i="176"/>
  <c r="AI1696" i="176"/>
  <c r="AI396" i="176"/>
  <c r="AI916" i="176"/>
  <c r="AI1566" i="176"/>
  <c r="AI1631" i="176"/>
  <c r="AI331" i="176"/>
  <c r="AI851" i="176"/>
  <c r="AI1501" i="176"/>
  <c r="AI6" i="176"/>
  <c r="AK6" i="176"/>
  <c r="AI266" i="176"/>
  <c r="AI786" i="176"/>
  <c r="AI1436" i="176"/>
  <c r="AI201" i="176"/>
  <c r="AI721" i="176"/>
  <c r="AI1371" i="176"/>
  <c r="AI136" i="176"/>
  <c r="AI656" i="176"/>
  <c r="AI1306" i="176"/>
  <c r="AI1891" i="176"/>
  <c r="S781" i="176"/>
  <c r="U783" i="176" s="1"/>
  <c r="S456" i="176"/>
  <c r="U458" i="176" s="1"/>
  <c r="S261" i="176"/>
  <c r="U263" i="176" s="1"/>
  <c r="AR1956" i="176"/>
  <c r="S391" i="176"/>
  <c r="U393" i="176" s="1"/>
  <c r="S911" i="176"/>
  <c r="AP1955" i="176"/>
  <c r="S66" i="176"/>
  <c r="U68" i="176" s="1"/>
  <c r="S586" i="176"/>
  <c r="U588" i="176" s="1"/>
  <c r="S1431" i="176"/>
  <c r="U1433" i="176" s="1"/>
  <c r="S131" i="176"/>
  <c r="U133" i="176" s="1"/>
  <c r="S651" i="176"/>
  <c r="U653" i="176" s="1"/>
  <c r="S326" i="176"/>
  <c r="U328" i="176" s="1"/>
  <c r="S846" i="176"/>
  <c r="U848" i="176" s="1"/>
  <c r="S521" i="176"/>
  <c r="S196" i="176"/>
  <c r="S716" i="176"/>
  <c r="S1951" i="176"/>
  <c r="U1953" i="176" s="1"/>
  <c r="S1041" i="176"/>
  <c r="U1043" i="176" s="1"/>
  <c r="S1561" i="176"/>
  <c r="U1563" i="176" s="1"/>
  <c r="AO1955" i="176"/>
  <c r="AQ1956" i="176"/>
  <c r="S1236" i="176"/>
  <c r="U1238" i="176" s="1"/>
  <c r="S1756" i="176"/>
  <c r="U1758" i="176" s="1"/>
  <c r="AH1956" i="176"/>
  <c r="AI2020" i="176"/>
  <c r="AH2020" i="176"/>
  <c r="AR2020" i="176"/>
  <c r="AP2021" i="176"/>
  <c r="S1106" i="176"/>
  <c r="S1626" i="176"/>
  <c r="AO2020" i="176"/>
  <c r="AQ2021" i="176"/>
  <c r="S1301" i="176"/>
  <c r="U1303" i="176" s="1"/>
  <c r="S1821" i="176"/>
  <c r="U1823" i="176" s="1"/>
  <c r="AQ1955" i="176"/>
  <c r="AO1956" i="176"/>
  <c r="AI2021" i="176"/>
  <c r="AH2021" i="176"/>
  <c r="S976" i="176"/>
  <c r="U978" i="176" s="1"/>
  <c r="S1496" i="176"/>
  <c r="U1498" i="176" s="1"/>
  <c r="S2016" i="176"/>
  <c r="U2018" i="176" s="1"/>
  <c r="AP2020" i="176"/>
  <c r="AR2021" i="176"/>
  <c r="S1171" i="176"/>
  <c r="S1691" i="176"/>
  <c r="AH1955" i="176"/>
  <c r="AI1955" i="176"/>
  <c r="AR1955" i="176"/>
  <c r="AP1956" i="176"/>
  <c r="S1366" i="176"/>
  <c r="U1368" i="176" s="1"/>
  <c r="S1886" i="176"/>
  <c r="U1888" i="176" s="1"/>
  <c r="AQ2020" i="176"/>
  <c r="AO2021" i="176"/>
  <c r="T96" i="176"/>
  <c r="T616" i="176"/>
  <c r="AI1956" i="176"/>
  <c r="T486" i="176"/>
  <c r="L12" i="176"/>
  <c r="Q9" i="176"/>
  <c r="G3" i="176"/>
  <c r="C2" i="176"/>
  <c r="K3" i="176"/>
  <c r="H7" i="176"/>
  <c r="C3" i="176"/>
  <c r="D2" i="176"/>
  <c r="D7" i="176"/>
  <c r="G12" i="176"/>
  <c r="G21" i="176"/>
  <c r="K2" i="176"/>
  <c r="L7" i="176"/>
  <c r="E9" i="176"/>
  <c r="J18" i="176"/>
  <c r="I9" i="176"/>
  <c r="G2" i="176"/>
  <c r="K22" i="176"/>
  <c r="G26" i="176"/>
  <c r="D35" i="176"/>
  <c r="G36" i="176"/>
  <c r="N38" i="176"/>
  <c r="Q41" i="176"/>
  <c r="E43" i="176"/>
  <c r="E4" i="176"/>
  <c r="I4" i="176"/>
  <c r="M4" i="176"/>
  <c r="Q4" i="176"/>
  <c r="C5" i="176"/>
  <c r="G5" i="176"/>
  <c r="K5" i="176"/>
  <c r="F6" i="176"/>
  <c r="J6" i="176"/>
  <c r="N6" i="176"/>
  <c r="E8" i="176"/>
  <c r="I8" i="176"/>
  <c r="M8" i="176"/>
  <c r="Q8" i="176"/>
  <c r="F10" i="176"/>
  <c r="J10" i="176"/>
  <c r="N10" i="176"/>
  <c r="G11" i="176"/>
  <c r="L11" i="176"/>
  <c r="C13" i="176"/>
  <c r="H13" i="176"/>
  <c r="D14" i="176"/>
  <c r="L14" i="176"/>
  <c r="D15" i="176"/>
  <c r="L15" i="176"/>
  <c r="D16" i="176"/>
  <c r="L16" i="176"/>
  <c r="J17" i="176"/>
  <c r="C19" i="176"/>
  <c r="K19" i="176"/>
  <c r="C20" i="176"/>
  <c r="F23" i="176"/>
  <c r="J24" i="176"/>
  <c r="C25" i="176"/>
  <c r="N25" i="176"/>
  <c r="G27" i="176"/>
  <c r="D28" i="176"/>
  <c r="D29" i="176"/>
  <c r="J31" i="176"/>
  <c r="J35" i="176"/>
  <c r="M36" i="176"/>
  <c r="P37" i="176"/>
  <c r="C40" i="176"/>
  <c r="N43" i="176"/>
  <c r="N45" i="176"/>
  <c r="J47" i="176"/>
  <c r="F49" i="176"/>
  <c r="E51" i="176"/>
  <c r="L2" i="176"/>
  <c r="H3" i="176"/>
  <c r="Q7" i="176"/>
  <c r="N9" i="176"/>
  <c r="C11" i="176"/>
  <c r="K26" i="176"/>
  <c r="F30" i="176"/>
  <c r="G34" i="176"/>
  <c r="N36" i="176"/>
  <c r="Q37" i="176"/>
  <c r="J40" i="176"/>
  <c r="M47" i="176"/>
  <c r="I49" i="176"/>
  <c r="F4" i="176"/>
  <c r="J4" i="176"/>
  <c r="N4" i="176"/>
  <c r="D5" i="176"/>
  <c r="H5" i="176"/>
  <c r="L5" i="176"/>
  <c r="C6" i="176"/>
  <c r="G6" i="176"/>
  <c r="K6" i="176"/>
  <c r="F8" i="176"/>
  <c r="J8" i="176"/>
  <c r="N8" i="176"/>
  <c r="C10" i="176"/>
  <c r="G10" i="176"/>
  <c r="K10" i="176"/>
  <c r="H11" i="176"/>
  <c r="N11" i="176"/>
  <c r="D13" i="176"/>
  <c r="I13" i="176"/>
  <c r="G14" i="176"/>
  <c r="E15" i="176"/>
  <c r="M15" i="176"/>
  <c r="E16" i="176"/>
  <c r="M16" i="176"/>
  <c r="E17" i="176"/>
  <c r="M17" i="176"/>
  <c r="F19" i="176"/>
  <c r="N19" i="176"/>
  <c r="K21" i="176"/>
  <c r="F25" i="176"/>
  <c r="K27" i="176"/>
  <c r="H28" i="176"/>
  <c r="H29" i="176"/>
  <c r="M34" i="176"/>
  <c r="P35" i="176"/>
  <c r="C39" i="176"/>
  <c r="K40" i="176"/>
  <c r="J42" i="176"/>
  <c r="L3" i="176"/>
  <c r="I7" i="176"/>
  <c r="J9" i="176"/>
  <c r="C12" i="176"/>
  <c r="M18" i="176"/>
  <c r="N22" i="176"/>
  <c r="Q45" i="176"/>
  <c r="S1" i="176"/>
  <c r="U3" i="176" s="1"/>
  <c r="E2" i="176"/>
  <c r="I2" i="176"/>
  <c r="M2" i="176"/>
  <c r="Q2" i="176"/>
  <c r="E3" i="176"/>
  <c r="I3" i="176"/>
  <c r="Q3" i="176"/>
  <c r="F7" i="176"/>
  <c r="J7" i="176"/>
  <c r="N7" i="176"/>
  <c r="C9" i="176"/>
  <c r="G9" i="176"/>
  <c r="K9" i="176"/>
  <c r="D11" i="176"/>
  <c r="D12" i="176"/>
  <c r="J12" i="176"/>
  <c r="F18" i="176"/>
  <c r="N18" i="176"/>
  <c r="G20" i="176"/>
  <c r="F22" i="176"/>
  <c r="J23" i="176"/>
  <c r="C24" i="176"/>
  <c r="N24" i="176"/>
  <c r="G25" i="176"/>
  <c r="N34" i="176"/>
  <c r="Q35" i="176"/>
  <c r="D39" i="176"/>
  <c r="K42" i="176"/>
  <c r="H2" i="176"/>
  <c r="D3" i="176"/>
  <c r="F9" i="176"/>
  <c r="H12" i="176"/>
  <c r="G4" i="176"/>
  <c r="K4" i="176"/>
  <c r="E5" i="176"/>
  <c r="I5" i="176"/>
  <c r="M5" i="176"/>
  <c r="Q5" i="176"/>
  <c r="D6" i="176"/>
  <c r="H6" i="176"/>
  <c r="L6" i="176"/>
  <c r="C8" i="176"/>
  <c r="G8" i="176"/>
  <c r="K8" i="176"/>
  <c r="D10" i="176"/>
  <c r="H10" i="176"/>
  <c r="L10" i="176"/>
  <c r="J11" i="176"/>
  <c r="E13" i="176"/>
  <c r="K13" i="176"/>
  <c r="H14" i="176"/>
  <c r="H15" i="176"/>
  <c r="H16" i="176"/>
  <c r="F17" i="176"/>
  <c r="N17" i="176"/>
  <c r="G19" i="176"/>
  <c r="C21" i="176"/>
  <c r="N21" i="176"/>
  <c r="G22" i="176"/>
  <c r="K23" i="176"/>
  <c r="L28" i="176"/>
  <c r="F32" i="176"/>
  <c r="J33" i="176"/>
  <c r="C37" i="176"/>
  <c r="K39" i="176"/>
  <c r="G44" i="176"/>
  <c r="M46" i="176"/>
  <c r="I48" i="176"/>
  <c r="E50" i="176"/>
  <c r="E7" i="176"/>
  <c r="N12" i="176"/>
  <c r="E18" i="176"/>
  <c r="J21" i="176"/>
  <c r="C22" i="176"/>
  <c r="G23" i="176"/>
  <c r="K24" i="176"/>
  <c r="O43" i="176"/>
  <c r="C4" i="176"/>
  <c r="F2" i="176"/>
  <c r="J2" i="176"/>
  <c r="N2" i="176"/>
  <c r="F3" i="176"/>
  <c r="J3" i="176"/>
  <c r="N3" i="176"/>
  <c r="C7" i="176"/>
  <c r="G7" i="176"/>
  <c r="K7" i="176"/>
  <c r="D9" i="176"/>
  <c r="H9" i="176"/>
  <c r="L9" i="176"/>
  <c r="F12" i="176"/>
  <c r="K12" i="176"/>
  <c r="I18" i="176"/>
  <c r="Q18" i="176"/>
  <c r="F24" i="176"/>
  <c r="J25" i="176"/>
  <c r="C26" i="176"/>
  <c r="M29" i="176"/>
  <c r="D37" i="176"/>
  <c r="G38" i="176"/>
  <c r="L39" i="176"/>
  <c r="I41" i="176"/>
  <c r="I44" i="176"/>
  <c r="N46" i="176"/>
  <c r="J48" i="176"/>
  <c r="F50" i="176"/>
  <c r="M7" i="176"/>
  <c r="D4" i="176"/>
  <c r="H4" i="176"/>
  <c r="L4" i="176"/>
  <c r="F5" i="176"/>
  <c r="J5" i="176"/>
  <c r="N5" i="176"/>
  <c r="E6" i="176"/>
  <c r="I6" i="176"/>
  <c r="M6" i="176"/>
  <c r="Q6" i="176"/>
  <c r="D8" i="176"/>
  <c r="H8" i="176"/>
  <c r="L8" i="176"/>
  <c r="E10" i="176"/>
  <c r="I10" i="176"/>
  <c r="M10" i="176"/>
  <c r="Q10" i="176"/>
  <c r="F11" i="176"/>
  <c r="K11" i="176"/>
  <c r="G13" i="176"/>
  <c r="L13" i="176"/>
  <c r="C14" i="176"/>
  <c r="K14" i="176"/>
  <c r="I15" i="176"/>
  <c r="Q15" i="176"/>
  <c r="I16" i="176"/>
  <c r="Q16" i="176"/>
  <c r="I17" i="176"/>
  <c r="Q17" i="176"/>
  <c r="J19" i="176"/>
  <c r="K20" i="176"/>
  <c r="F21" i="176"/>
  <c r="J22" i="176"/>
  <c r="C23" i="176"/>
  <c r="N23" i="176"/>
  <c r="G24" i="176"/>
  <c r="K25" i="176"/>
  <c r="C27" i="176"/>
  <c r="Q29" i="176"/>
  <c r="C35" i="176"/>
  <c r="J37" i="176"/>
  <c r="M38" i="176"/>
  <c r="J41" i="176"/>
  <c r="C43" i="176"/>
  <c r="F26" i="176"/>
  <c r="J26" i="176"/>
  <c r="N26" i="176"/>
  <c r="F27" i="176"/>
  <c r="J27" i="176"/>
  <c r="N27" i="176"/>
  <c r="C29" i="176"/>
  <c r="G29" i="176"/>
  <c r="K29" i="176"/>
  <c r="E30" i="176"/>
  <c r="N31" i="176"/>
  <c r="N33" i="176"/>
  <c r="E34" i="176"/>
  <c r="K34" i="176"/>
  <c r="H35" i="176"/>
  <c r="E36" i="176"/>
  <c r="K36" i="176"/>
  <c r="H37" i="176"/>
  <c r="E38" i="176"/>
  <c r="K38" i="176"/>
  <c r="I39" i="176"/>
  <c r="Q39" i="176"/>
  <c r="H40" i="176"/>
  <c r="P40" i="176"/>
  <c r="G41" i="176"/>
  <c r="O41" i="176"/>
  <c r="G42" i="176"/>
  <c r="K43" i="176"/>
  <c r="E44" i="176"/>
  <c r="O44" i="176"/>
  <c r="J45" i="176"/>
  <c r="I46" i="176"/>
  <c r="F47" i="176"/>
  <c r="E48" i="176"/>
  <c r="Q50" i="176"/>
  <c r="N51" i="176"/>
  <c r="F20" i="176"/>
  <c r="J20" i="176"/>
  <c r="N20" i="176"/>
  <c r="C28" i="176"/>
  <c r="G28" i="176"/>
  <c r="K28" i="176"/>
  <c r="L29" i="176"/>
  <c r="F34" i="176"/>
  <c r="L34" i="176"/>
  <c r="I35" i="176"/>
  <c r="O35" i="176"/>
  <c r="F36" i="176"/>
  <c r="L36" i="176"/>
  <c r="I37" i="176"/>
  <c r="O37" i="176"/>
  <c r="F38" i="176"/>
  <c r="L38" i="176"/>
  <c r="J39" i="176"/>
  <c r="I40" i="176"/>
  <c r="Q40" i="176"/>
  <c r="H41" i="176"/>
  <c r="P41" i="176"/>
  <c r="I42" i="176"/>
  <c r="M43" i="176"/>
  <c r="F44" i="176"/>
  <c r="Q44" i="176"/>
  <c r="M45" i="176"/>
  <c r="J46" i="176"/>
  <c r="I47" i="176"/>
  <c r="F48" i="176"/>
  <c r="E49" i="176"/>
  <c r="Q51" i="176"/>
  <c r="E14" i="176"/>
  <c r="I14" i="176"/>
  <c r="M14" i="176"/>
  <c r="Q14" i="176"/>
  <c r="F16" i="176"/>
  <c r="J16" i="176"/>
  <c r="N16" i="176"/>
  <c r="C18" i="176"/>
  <c r="G18" i="176"/>
  <c r="K18" i="176"/>
  <c r="D21" i="176"/>
  <c r="H21" i="176"/>
  <c r="L21" i="176"/>
  <c r="D22" i="176"/>
  <c r="H22" i="176"/>
  <c r="L22" i="176"/>
  <c r="D23" i="176"/>
  <c r="H23" i="176"/>
  <c r="L23" i="176"/>
  <c r="D24" i="176"/>
  <c r="H24" i="176"/>
  <c r="L24" i="176"/>
  <c r="D25" i="176"/>
  <c r="H25" i="176"/>
  <c r="L25" i="176"/>
  <c r="D26" i="176"/>
  <c r="H26" i="176"/>
  <c r="L26" i="176"/>
  <c r="D27" i="176"/>
  <c r="H27" i="176"/>
  <c r="L27" i="176"/>
  <c r="E29" i="176"/>
  <c r="I29" i="176"/>
  <c r="N30" i="176"/>
  <c r="N32" i="176"/>
  <c r="H34" i="176"/>
  <c r="E35" i="176"/>
  <c r="K35" i="176"/>
  <c r="H36" i="176"/>
  <c r="E37" i="176"/>
  <c r="K37" i="176"/>
  <c r="H38" i="176"/>
  <c r="E39" i="176"/>
  <c r="M39" i="176"/>
  <c r="D40" i="176"/>
  <c r="L40" i="176"/>
  <c r="C41" i="176"/>
  <c r="K41" i="176"/>
  <c r="M42" i="176"/>
  <c r="F43" i="176"/>
  <c r="Q43" i="176"/>
  <c r="J44" i="176"/>
  <c r="C45" i="176"/>
  <c r="Q46" i="176"/>
  <c r="N47" i="176"/>
  <c r="M48" i="176"/>
  <c r="J49" i="176"/>
  <c r="I50" i="176"/>
  <c r="F51" i="176"/>
  <c r="M13" i="176"/>
  <c r="Q13" i="176"/>
  <c r="F15" i="176"/>
  <c r="J15" i="176"/>
  <c r="N15" i="176"/>
  <c r="C17" i="176"/>
  <c r="G17" i="176"/>
  <c r="K17" i="176"/>
  <c r="D19" i="176"/>
  <c r="H19" i="176"/>
  <c r="L19" i="176"/>
  <c r="D20" i="176"/>
  <c r="H20" i="176"/>
  <c r="L20" i="176"/>
  <c r="E28" i="176"/>
  <c r="I28" i="176"/>
  <c r="M28" i="176"/>
  <c r="Q28" i="176"/>
  <c r="N29" i="176"/>
  <c r="C30" i="176"/>
  <c r="I34" i="176"/>
  <c r="O34" i="176"/>
  <c r="F35" i="176"/>
  <c r="L35" i="176"/>
  <c r="I36" i="176"/>
  <c r="O36" i="176"/>
  <c r="F37" i="176"/>
  <c r="L37" i="176"/>
  <c r="I38" i="176"/>
  <c r="O38" i="176"/>
  <c r="F39" i="176"/>
  <c r="N39" i="176"/>
  <c r="E40" i="176"/>
  <c r="M40" i="176"/>
  <c r="D41" i="176"/>
  <c r="L41" i="176"/>
  <c r="C42" i="176"/>
  <c r="N42" i="176"/>
  <c r="G43" i="176"/>
  <c r="K44" i="176"/>
  <c r="E45" i="176"/>
  <c r="Q47" i="176"/>
  <c r="N48" i="176"/>
  <c r="M49" i="176"/>
  <c r="J50" i="176"/>
  <c r="I51" i="176"/>
  <c r="E12" i="176"/>
  <c r="I12" i="176"/>
  <c r="M12" i="176"/>
  <c r="Q12" i="176"/>
  <c r="F14" i="176"/>
  <c r="J14" i="176"/>
  <c r="N14" i="176"/>
  <c r="C16" i="176"/>
  <c r="G16" i="176"/>
  <c r="K16" i="176"/>
  <c r="D18" i="176"/>
  <c r="H18" i="176"/>
  <c r="L18" i="176"/>
  <c r="E21" i="176"/>
  <c r="I21" i="176"/>
  <c r="M21" i="176"/>
  <c r="Q21" i="176"/>
  <c r="E22" i="176"/>
  <c r="I22" i="176"/>
  <c r="M22" i="176"/>
  <c r="Q22" i="176"/>
  <c r="E23" i="176"/>
  <c r="I23" i="176"/>
  <c r="M23" i="176"/>
  <c r="Q23" i="176"/>
  <c r="E24" i="176"/>
  <c r="I24" i="176"/>
  <c r="M24" i="176"/>
  <c r="Q24" i="176"/>
  <c r="E25" i="176"/>
  <c r="I25" i="176"/>
  <c r="M25" i="176"/>
  <c r="Q25" i="176"/>
  <c r="E26" i="176"/>
  <c r="I26" i="176"/>
  <c r="M26" i="176"/>
  <c r="Q26" i="176"/>
  <c r="E27" i="176"/>
  <c r="I27" i="176"/>
  <c r="M27" i="176"/>
  <c r="Q27" i="176"/>
  <c r="F29" i="176"/>
  <c r="J29" i="176"/>
  <c r="F31" i="176"/>
  <c r="F33" i="176"/>
  <c r="C34" i="176"/>
  <c r="J34" i="176"/>
  <c r="P34" i="176"/>
  <c r="M35" i="176"/>
  <c r="C36" i="176"/>
  <c r="J36" i="176"/>
  <c r="P36" i="176"/>
  <c r="M37" i="176"/>
  <c r="C38" i="176"/>
  <c r="J38" i="176"/>
  <c r="P38" i="176"/>
  <c r="G39" i="176"/>
  <c r="O39" i="176"/>
  <c r="F40" i="176"/>
  <c r="N40" i="176"/>
  <c r="E41" i="176"/>
  <c r="M41" i="176"/>
  <c r="E42" i="176"/>
  <c r="O42" i="176"/>
  <c r="I43" i="176"/>
  <c r="M44" i="176"/>
  <c r="F45" i="176"/>
  <c r="E46" i="176"/>
  <c r="Q48" i="176"/>
  <c r="N49" i="176"/>
  <c r="M50" i="176"/>
  <c r="J51" i="176"/>
  <c r="E11" i="176"/>
  <c r="I11" i="176"/>
  <c r="Q11" i="176"/>
  <c r="F13" i="176"/>
  <c r="J13" i="176"/>
  <c r="N13" i="176"/>
  <c r="C15" i="176"/>
  <c r="G15" i="176"/>
  <c r="K15" i="176"/>
  <c r="D17" i="176"/>
  <c r="H17" i="176"/>
  <c r="L17" i="176"/>
  <c r="E19" i="176"/>
  <c r="I19" i="176"/>
  <c r="M19" i="176"/>
  <c r="Q19" i="176"/>
  <c r="E20" i="176"/>
  <c r="I20" i="176"/>
  <c r="M20" i="176"/>
  <c r="Q20" i="176"/>
  <c r="F28" i="176"/>
  <c r="J28" i="176"/>
  <c r="N28" i="176"/>
  <c r="J30" i="176"/>
  <c r="J32" i="176"/>
  <c r="D34" i="176"/>
  <c r="Q34" i="176"/>
  <c r="G35" i="176"/>
  <c r="N35" i="176"/>
  <c r="D36" i="176"/>
  <c r="Q36" i="176"/>
  <c r="G37" i="176"/>
  <c r="N37" i="176"/>
  <c r="D38" i="176"/>
  <c r="Q38" i="176"/>
  <c r="H39" i="176"/>
  <c r="P39" i="176"/>
  <c r="G40" i="176"/>
  <c r="O40" i="176"/>
  <c r="F41" i="176"/>
  <c r="N41" i="176"/>
  <c r="F42" i="176"/>
  <c r="Q42" i="176"/>
  <c r="J43" i="176"/>
  <c r="C44" i="176"/>
  <c r="N44" i="176"/>
  <c r="I45" i="176"/>
  <c r="F46" i="176"/>
  <c r="E47" i="176"/>
  <c r="Q49" i="176"/>
  <c r="N50" i="176"/>
  <c r="M51" i="176"/>
  <c r="I30" i="176"/>
  <c r="M30" i="176"/>
  <c r="Q30" i="176"/>
  <c r="E31" i="176"/>
  <c r="I31" i="176"/>
  <c r="M31" i="176"/>
  <c r="Q31" i="176"/>
  <c r="E32" i="176"/>
  <c r="I32" i="176"/>
  <c r="M32" i="176"/>
  <c r="Q32" i="176"/>
  <c r="E33" i="176"/>
  <c r="I33" i="176"/>
  <c r="M33" i="176"/>
  <c r="Q33" i="176"/>
  <c r="G45" i="176"/>
  <c r="K45" i="176"/>
  <c r="O45" i="176"/>
  <c r="C46" i="176"/>
  <c r="G46" i="176"/>
  <c r="K46" i="176"/>
  <c r="O46" i="176"/>
  <c r="C47" i="176"/>
  <c r="G47" i="176"/>
  <c r="K47" i="176"/>
  <c r="O47" i="176"/>
  <c r="C48" i="176"/>
  <c r="G48" i="176"/>
  <c r="K48" i="176"/>
  <c r="O48" i="176"/>
  <c r="C49" i="176"/>
  <c r="G49" i="176"/>
  <c r="K49" i="176"/>
  <c r="O49" i="176"/>
  <c r="C50" i="176"/>
  <c r="G50" i="176"/>
  <c r="K50" i="176"/>
  <c r="O50" i="176"/>
  <c r="C51" i="176"/>
  <c r="G51" i="176"/>
  <c r="K51" i="176"/>
  <c r="O51" i="176"/>
  <c r="G30" i="176"/>
  <c r="K30" i="176"/>
  <c r="C31" i="176"/>
  <c r="G31" i="176"/>
  <c r="K31" i="176"/>
  <c r="C32" i="176"/>
  <c r="G32" i="176"/>
  <c r="K32" i="176"/>
  <c r="C33" i="176"/>
  <c r="G33" i="176"/>
  <c r="K33" i="176"/>
  <c r="D42" i="176"/>
  <c r="H42" i="176"/>
  <c r="L42" i="176"/>
  <c r="P42" i="176"/>
  <c r="D43" i="176"/>
  <c r="H43" i="176"/>
  <c r="L43" i="176"/>
  <c r="P43" i="176"/>
  <c r="D44" i="176"/>
  <c r="H44" i="176"/>
  <c r="L44" i="176"/>
  <c r="P44" i="176"/>
  <c r="D45" i="176"/>
  <c r="H45" i="176"/>
  <c r="L45" i="176"/>
  <c r="P45" i="176"/>
  <c r="D46" i="176"/>
  <c r="H46" i="176"/>
  <c r="L46" i="176"/>
  <c r="P46" i="176"/>
  <c r="D47" i="176"/>
  <c r="H47" i="176"/>
  <c r="L47" i="176"/>
  <c r="P47" i="176"/>
  <c r="D48" i="176"/>
  <c r="H48" i="176"/>
  <c r="L48" i="176"/>
  <c r="P48" i="176"/>
  <c r="D49" i="176"/>
  <c r="H49" i="176"/>
  <c r="L49" i="176"/>
  <c r="P49" i="176"/>
  <c r="D50" i="176"/>
  <c r="H50" i="176"/>
  <c r="L50" i="176"/>
  <c r="P50" i="176"/>
  <c r="D51" i="176"/>
  <c r="H51" i="176"/>
  <c r="L51" i="176"/>
  <c r="P51" i="176"/>
  <c r="D30" i="176"/>
  <c r="H30" i="176"/>
  <c r="L30" i="176"/>
  <c r="D31" i="176"/>
  <c r="H31" i="176"/>
  <c r="L31" i="176"/>
  <c r="D32" i="176"/>
  <c r="H32" i="176"/>
  <c r="L32" i="176"/>
  <c r="D33" i="176"/>
  <c r="H33" i="176"/>
  <c r="L33" i="176"/>
  <c r="AJ272" i="176"/>
  <c r="AJ265" i="176"/>
  <c r="AJ269" i="176"/>
  <c r="AJ271" i="176"/>
  <c r="AJ266" i="176"/>
  <c r="AJ270" i="176"/>
  <c r="AJ273" i="176"/>
  <c r="AJ268" i="176"/>
  <c r="AJ274" i="176"/>
  <c r="AJ267" i="176"/>
  <c r="AJ70" i="176"/>
  <c r="AJ80" i="176"/>
  <c r="AJ77" i="176"/>
  <c r="AJ79" i="176"/>
  <c r="AJ78" i="176"/>
  <c r="AJ73" i="176"/>
  <c r="AJ71" i="176"/>
  <c r="AJ76" i="176"/>
  <c r="AJ75" i="176"/>
  <c r="AJ74" i="176"/>
  <c r="AJ72" i="176"/>
  <c r="AJ406" i="176"/>
  <c r="AJ407" i="176"/>
  <c r="AJ397" i="176"/>
  <c r="AJ398" i="176"/>
  <c r="AJ395" i="176"/>
  <c r="AJ403" i="176"/>
  <c r="AJ405" i="176"/>
  <c r="AJ400" i="176"/>
  <c r="AJ402" i="176"/>
  <c r="AJ408" i="176"/>
  <c r="AJ404" i="176"/>
  <c r="AJ399" i="176"/>
  <c r="AJ401" i="176"/>
  <c r="AJ396" i="176"/>
  <c r="AJ789" i="176"/>
  <c r="AJ787" i="176"/>
  <c r="AJ792" i="176"/>
  <c r="AJ788" i="176"/>
  <c r="AJ785" i="176"/>
  <c r="AJ790" i="176"/>
  <c r="AJ793" i="176"/>
  <c r="AJ791" i="176"/>
  <c r="AJ786" i="176"/>
  <c r="AJ139" i="176"/>
  <c r="AJ137" i="176"/>
  <c r="AJ140" i="176"/>
  <c r="AJ138" i="176"/>
  <c r="AJ136" i="176"/>
  <c r="AJ141" i="176"/>
  <c r="AJ135" i="176"/>
  <c r="AJ528" i="176"/>
  <c r="AJ531" i="176"/>
  <c r="AJ530" i="176"/>
  <c r="AJ529" i="176"/>
  <c r="AJ527" i="176"/>
  <c r="AJ526" i="176"/>
  <c r="AJ525" i="176"/>
  <c r="AJ532" i="176"/>
  <c r="AJ915" i="176"/>
  <c r="AJ918" i="176"/>
  <c r="AJ917" i="176"/>
  <c r="AJ916" i="176"/>
  <c r="AJ919" i="176"/>
  <c r="AJ1318" i="176"/>
  <c r="AJ1308" i="176"/>
  <c r="AJ1309" i="176"/>
  <c r="AJ1317" i="176"/>
  <c r="AJ1311" i="176"/>
  <c r="AJ1315" i="176"/>
  <c r="AJ1316" i="176"/>
  <c r="AJ1314" i="176"/>
  <c r="AJ1307" i="176"/>
  <c r="AJ1313" i="176"/>
  <c r="AJ1305" i="176"/>
  <c r="AJ1312" i="176"/>
  <c r="AJ1310" i="176"/>
  <c r="AJ1306" i="176"/>
  <c r="AJ660" i="176"/>
  <c r="AJ655" i="176"/>
  <c r="AJ662" i="176"/>
  <c r="AJ657" i="176"/>
  <c r="AJ659" i="176"/>
  <c r="AJ658" i="176"/>
  <c r="AJ661" i="176"/>
  <c r="AJ656" i="176"/>
  <c r="AJ1045" i="176"/>
  <c r="AJ1046" i="176"/>
  <c r="AJ1436" i="176"/>
  <c r="AJ1437" i="176"/>
  <c r="AJ1435" i="176"/>
  <c r="AJ1440" i="176"/>
  <c r="AJ1439" i="176"/>
  <c r="AJ1438" i="176"/>
  <c r="AJ1895" i="176"/>
  <c r="AJ1893" i="176"/>
  <c r="AJ1896" i="176"/>
  <c r="AJ1898" i="176"/>
  <c r="AJ1890" i="176"/>
  <c r="AJ1899" i="176"/>
  <c r="AJ1897" i="176"/>
  <c r="AJ1892" i="176"/>
  <c r="AJ1891" i="176"/>
  <c r="AJ1894" i="176"/>
  <c r="AJ1183" i="176"/>
  <c r="AJ1178" i="176"/>
  <c r="AJ1191" i="176"/>
  <c r="AJ1179" i="176"/>
  <c r="AJ1186" i="176"/>
  <c r="AJ1188" i="176"/>
  <c r="AJ1184" i="176"/>
  <c r="AJ1190" i="176"/>
  <c r="AJ1175" i="176"/>
  <c r="AJ1181" i="176"/>
  <c r="AJ1182" i="176"/>
  <c r="AJ1192" i="176"/>
  <c r="AJ1180" i="176"/>
  <c r="AJ1176" i="176"/>
  <c r="AJ1189" i="176"/>
  <c r="AJ1177" i="176"/>
  <c r="AJ1187" i="176"/>
  <c r="AJ1185" i="176"/>
  <c r="AJ1568" i="176"/>
  <c r="AJ1570" i="176"/>
  <c r="AJ1567" i="176"/>
  <c r="AJ1566" i="176"/>
  <c r="AJ1569" i="176"/>
  <c r="AJ1565" i="176"/>
  <c r="AJ2021" i="176" a="1"/>
  <c r="AJ2020" i="176" a="1"/>
  <c r="AJ206" i="176"/>
  <c r="AJ201" i="176"/>
  <c r="AJ214" i="176"/>
  <c r="AJ204" i="176"/>
  <c r="AJ213" i="176"/>
  <c r="AJ212" i="176"/>
  <c r="AJ215" i="176"/>
  <c r="AJ202" i="176"/>
  <c r="AJ203" i="176"/>
  <c r="AJ210" i="176"/>
  <c r="AJ209" i="176"/>
  <c r="AJ208" i="176"/>
  <c r="AJ211" i="176"/>
  <c r="AJ218" i="176"/>
  <c r="AJ217" i="176"/>
  <c r="AJ216" i="176"/>
  <c r="AJ200" i="176"/>
  <c r="AJ205" i="176"/>
  <c r="AJ207" i="176"/>
  <c r="AJ1760" i="176"/>
  <c r="AJ1763" i="176"/>
  <c r="AJ1765" i="176"/>
  <c r="AJ1761" i="176"/>
  <c r="AJ1762" i="176"/>
  <c r="AJ1764" i="176"/>
  <c r="AJ1766" i="176"/>
  <c r="AJ1630" i="176"/>
  <c r="AJ1632" i="176"/>
  <c r="AJ1634" i="176"/>
  <c r="AJ1631" i="176"/>
  <c r="AJ1633" i="176"/>
  <c r="AJ1635" i="176"/>
  <c r="AJ341" i="176"/>
  <c r="AJ348" i="176"/>
  <c r="AJ347" i="176"/>
  <c r="AJ342" i="176"/>
  <c r="AJ336" i="176"/>
  <c r="AJ335" i="176"/>
  <c r="AJ330" i="176"/>
  <c r="AJ349" i="176"/>
  <c r="AJ337" i="176"/>
  <c r="AJ344" i="176"/>
  <c r="AJ350" i="176"/>
  <c r="AJ343" i="176"/>
  <c r="AJ338" i="176"/>
  <c r="AJ332" i="176"/>
  <c r="AJ331" i="176"/>
  <c r="AJ345" i="176"/>
  <c r="AJ346" i="176"/>
  <c r="AJ333" i="176"/>
  <c r="AJ340" i="176"/>
  <c r="AJ339" i="176"/>
  <c r="AJ334" i="176"/>
  <c r="AJ724" i="176"/>
  <c r="AJ721" i="176"/>
  <c r="AJ723" i="176"/>
  <c r="AJ722" i="176"/>
  <c r="AJ720" i="176"/>
  <c r="AJ592" i="176"/>
  <c r="AJ594" i="176"/>
  <c r="AJ603" i="176"/>
  <c r="AJ593" i="176"/>
  <c r="AJ600" i="176"/>
  <c r="AJ602" i="176"/>
  <c r="AJ601" i="176"/>
  <c r="AJ599" i="176"/>
  <c r="AJ596" i="176"/>
  <c r="AJ598" i="176"/>
  <c r="AJ590" i="176"/>
  <c r="AJ591" i="176"/>
  <c r="AJ597" i="176"/>
  <c r="AJ604" i="176"/>
  <c r="AJ595" i="176"/>
  <c r="AJ468" i="176"/>
  <c r="AJ460" i="176"/>
  <c r="AJ466" i="176"/>
  <c r="AJ467" i="176"/>
  <c r="AJ461" i="176"/>
  <c r="AJ463" i="176"/>
  <c r="AJ462" i="176"/>
  <c r="AJ464" i="176"/>
  <c r="AJ465" i="176"/>
  <c r="AJ853" i="176"/>
  <c r="AJ855" i="176"/>
  <c r="AJ850" i="176"/>
  <c r="AJ852" i="176"/>
  <c r="AJ856" i="176"/>
  <c r="AJ854" i="176"/>
  <c r="AJ851" i="176"/>
  <c r="AJ1244" i="176"/>
  <c r="AJ1241" i="176"/>
  <c r="AJ1242" i="176"/>
  <c r="AJ1246" i="176"/>
  <c r="AJ1240" i="176"/>
  <c r="AJ1243" i="176"/>
  <c r="AJ1245" i="176"/>
  <c r="AJ1111" i="176"/>
  <c r="AJ1116" i="176"/>
  <c r="AJ1117" i="176"/>
  <c r="AJ1113" i="176"/>
  <c r="AJ1112" i="176"/>
  <c r="AJ1118" i="176"/>
  <c r="AJ1110" i="176"/>
  <c r="AJ1115" i="176"/>
  <c r="AJ1114" i="176"/>
  <c r="AJ984" i="176"/>
  <c r="AJ982" i="176"/>
  <c r="AJ985" i="176"/>
  <c r="AJ980" i="176"/>
  <c r="AJ990" i="176"/>
  <c r="AJ987" i="176"/>
  <c r="AJ989" i="176"/>
  <c r="AJ988" i="176"/>
  <c r="AJ986" i="176"/>
  <c r="AJ981" i="176"/>
  <c r="AJ983" i="176"/>
  <c r="AJ1376" i="176"/>
  <c r="AJ1374" i="176"/>
  <c r="AJ1373" i="176"/>
  <c r="AJ1375" i="176"/>
  <c r="AJ1370" i="176"/>
  <c r="AJ1372" i="176"/>
  <c r="AJ1371" i="176"/>
  <c r="AJ1378" i="176"/>
  <c r="AJ1377" i="176"/>
  <c r="AJ1379" i="176"/>
  <c r="AJ1837" i="176"/>
  <c r="AJ1839" i="176"/>
  <c r="AJ1825" i="176"/>
  <c r="AJ1832" i="176"/>
  <c r="AJ1827" i="176"/>
  <c r="AJ1834" i="176"/>
  <c r="AJ1833" i="176"/>
  <c r="AJ1840" i="176"/>
  <c r="AJ1835" i="176"/>
  <c r="AJ1828" i="176"/>
  <c r="AJ1830" i="176"/>
  <c r="AJ1829" i="176"/>
  <c r="AJ1826" i="176"/>
  <c r="AJ1836" i="176"/>
  <c r="AJ1831" i="176"/>
  <c r="AJ1838" i="176"/>
  <c r="AJ1695" i="176"/>
  <c r="AJ1697" i="176"/>
  <c r="AJ1696" i="176"/>
  <c r="AJ1706" i="176"/>
  <c r="AJ1708" i="176"/>
  <c r="AJ1703" i="176"/>
  <c r="AJ1705" i="176"/>
  <c r="AJ1699" i="176"/>
  <c r="AJ1704" i="176"/>
  <c r="AJ1702" i="176"/>
  <c r="AJ1701" i="176"/>
  <c r="AJ1698" i="176"/>
  <c r="AJ1700" i="176"/>
  <c r="AJ1707" i="176"/>
  <c r="AJ1709" i="176"/>
  <c r="AJ1501" i="176"/>
  <c r="AJ1508" i="176"/>
  <c r="AJ1511" i="176"/>
  <c r="AJ1503" i="176"/>
  <c r="AJ1510" i="176"/>
  <c r="AJ1507" i="176"/>
  <c r="AJ1506" i="176"/>
  <c r="AJ1505" i="176"/>
  <c r="AJ1500" i="176"/>
  <c r="AJ1509" i="176"/>
  <c r="AJ1502" i="176"/>
  <c r="AJ1504" i="176"/>
  <c r="AJ1956" i="176" a="1"/>
  <c r="AJ1955" i="176" a="1"/>
  <c r="AL271" i="176"/>
  <c r="AL269" i="176"/>
  <c r="AL1309" i="176"/>
  <c r="AL1310" i="176"/>
  <c r="AL211" i="176"/>
  <c r="AL206" i="176"/>
  <c r="AL218" i="176"/>
  <c r="AL210" i="176"/>
  <c r="AL720" i="176"/>
  <c r="AL1825" i="176"/>
  <c r="AL792" i="176"/>
  <c r="AL785" i="176"/>
  <c r="AL136" i="176"/>
  <c r="AL138" i="176"/>
  <c r="AL655" i="176"/>
  <c r="AL1192" i="176"/>
  <c r="AL1187" i="176"/>
  <c r="AL1763" i="176"/>
  <c r="AL592" i="176"/>
  <c r="AL594" i="176"/>
  <c r="AL601" i="176"/>
  <c r="AL5" i="176"/>
  <c r="AL10" i="176"/>
  <c r="AL529" i="176"/>
  <c r="AL525" i="176"/>
  <c r="AL1635" i="176"/>
  <c r="AL467" i="176"/>
  <c r="AL988" i="176"/>
  <c r="AL1502" i="176"/>
  <c r="AL1511" i="176"/>
  <c r="AL1504" i="176"/>
  <c r="AL1567" i="176"/>
  <c r="AL1707" i="176"/>
  <c r="AL1699" i="176"/>
  <c r="AL1709" i="176"/>
  <c r="AL403" i="176"/>
  <c r="AL402" i="176"/>
  <c r="AL1438" i="176"/>
  <c r="AL346" i="176"/>
  <c r="AL853" i="176"/>
  <c r="AL1372" i="176"/>
  <c r="AL78" i="176"/>
  <c r="AL272" i="176"/>
  <c r="AL273" i="176"/>
  <c r="AL1306" i="176"/>
  <c r="AL1242" i="176"/>
  <c r="AL1838" i="176"/>
  <c r="AL1830" i="176"/>
  <c r="AL1827" i="176"/>
  <c r="AL1899" i="176"/>
  <c r="AL1896" i="176"/>
  <c r="AL1895" i="176"/>
  <c r="AL1191" i="176"/>
  <c r="AL590" i="176"/>
  <c r="AL1115" i="176"/>
  <c r="AL1118" i="176"/>
  <c r="AL11" i="176"/>
  <c r="AL530" i="176"/>
  <c r="AL531" i="176"/>
  <c r="AL1630" i="176"/>
  <c r="AL465" i="176"/>
  <c r="AL981" i="176"/>
  <c r="AL1505" i="176"/>
  <c r="AL1568" i="176"/>
  <c r="AL1708" i="176"/>
  <c r="AL1704" i="176"/>
  <c r="AL401" i="176"/>
  <c r="AL399" i="176"/>
  <c r="AL919" i="176"/>
  <c r="AL338" i="176"/>
  <c r="AL350" i="176"/>
  <c r="AL348" i="176"/>
  <c r="AL854" i="176"/>
  <c r="AL1378" i="176"/>
  <c r="AL76" i="176"/>
  <c r="AL80" i="176"/>
  <c r="AL73" i="176"/>
  <c r="AL266" i="176"/>
  <c r="AL1317" i="176"/>
  <c r="AL1311" i="176"/>
  <c r="AL1315" i="176"/>
  <c r="AL212" i="176"/>
  <c r="AL215" i="176"/>
  <c r="AL208" i="176"/>
  <c r="AL209" i="176"/>
  <c r="AL722" i="176"/>
  <c r="AL1241" i="176"/>
  <c r="AL1835" i="176"/>
  <c r="AL1834" i="176"/>
  <c r="AL1829" i="176"/>
  <c r="AL787" i="176"/>
  <c r="AL790" i="176"/>
  <c r="AL141" i="176"/>
  <c r="AL661" i="176"/>
  <c r="AL660" i="176"/>
  <c r="AL1184" i="176"/>
  <c r="AL1178" i="176"/>
  <c r="AL1189" i="176"/>
  <c r="AL1179" i="176"/>
  <c r="AL1760" i="176"/>
  <c r="AL602" i="176"/>
  <c r="AL603" i="176"/>
  <c r="AL591" i="176"/>
  <c r="AL6" i="176"/>
  <c r="AL461" i="176"/>
  <c r="AL463" i="176"/>
  <c r="AL984" i="176"/>
  <c r="AL1510" i="176"/>
  <c r="AL1501" i="176"/>
  <c r="AL1696" i="176"/>
  <c r="AL1701" i="176"/>
  <c r="AL397" i="176"/>
  <c r="AL405" i="176"/>
  <c r="AL916" i="176"/>
  <c r="AL331" i="176"/>
  <c r="AL342" i="176"/>
  <c r="AL852" i="176"/>
  <c r="AL1376" i="176"/>
  <c r="AL1371" i="176"/>
  <c r="AL77" i="176"/>
  <c r="AL268" i="176"/>
  <c r="AL265" i="176"/>
  <c r="AL1313" i="176"/>
  <c r="AL204" i="176"/>
  <c r="AL723" i="176"/>
  <c r="AL1836" i="176"/>
  <c r="AL791" i="176"/>
  <c r="AL1892" i="176"/>
  <c r="AL1891" i="176"/>
  <c r="AL659" i="176"/>
  <c r="AL656" i="176"/>
  <c r="AL1180" i="176"/>
  <c r="AL595" i="176"/>
  <c r="AL599" i="176"/>
  <c r="AL1116" i="176"/>
  <c r="AL1111" i="176"/>
  <c r="AL8" i="176"/>
  <c r="AL526" i="176"/>
  <c r="AL1633" i="176"/>
  <c r="AL460" i="176"/>
  <c r="AL989" i="176"/>
  <c r="AL1507" i="176"/>
  <c r="AL1508" i="176"/>
  <c r="AL1569" i="176"/>
  <c r="AL1705" i="176"/>
  <c r="AL395" i="176"/>
  <c r="AL1436" i="176"/>
  <c r="AL1439" i="176"/>
  <c r="AL347" i="176"/>
  <c r="AL339" i="176"/>
  <c r="AL344" i="176"/>
  <c r="AL343" i="176"/>
  <c r="AL334" i="176"/>
  <c r="AL855" i="176"/>
  <c r="AL1379" i="176"/>
  <c r="AL70" i="176"/>
  <c r="AL74" i="176"/>
  <c r="AL1308" i="176"/>
  <c r="AL200" i="176"/>
  <c r="AL216" i="176"/>
  <c r="AL1243" i="176"/>
  <c r="AL1246" i="176"/>
  <c r="AL1828" i="176"/>
  <c r="AL1839" i="176"/>
  <c r="AL1833" i="176"/>
  <c r="AL793" i="176"/>
  <c r="AL1898" i="176"/>
  <c r="AL137" i="176"/>
  <c r="AL140" i="176"/>
  <c r="AL657" i="176"/>
  <c r="AL1190" i="176"/>
  <c r="AL1188" i="176"/>
  <c r="AL1185" i="176"/>
  <c r="AL1765" i="176"/>
  <c r="AL1764" i="176"/>
  <c r="AL604" i="176"/>
  <c r="AL596" i="176"/>
  <c r="AL598" i="176"/>
  <c r="AL7" i="176"/>
  <c r="AL527" i="176"/>
  <c r="AL1045" i="176"/>
  <c r="AL466" i="176"/>
  <c r="AL986" i="176"/>
  <c r="AL987" i="176"/>
  <c r="AL1702" i="176"/>
  <c r="AL1697" i="176"/>
  <c r="AL1700" i="176"/>
  <c r="AL408" i="176"/>
  <c r="AL918" i="176"/>
  <c r="AL1435" i="176"/>
  <c r="AL340" i="176"/>
  <c r="AL850" i="176"/>
  <c r="AL1374" i="176"/>
  <c r="AL1377" i="176"/>
  <c r="AL270" i="176"/>
  <c r="AL1312" i="176"/>
  <c r="AL1307" i="176"/>
  <c r="AL1314" i="176"/>
  <c r="AL213" i="176"/>
  <c r="AL203" i="176"/>
  <c r="AL721" i="176"/>
  <c r="AL1240" i="176"/>
  <c r="AL1837" i="176"/>
  <c r="AL1897" i="176"/>
  <c r="AL135" i="176"/>
  <c r="AL662" i="176"/>
  <c r="AL1182" i="176"/>
  <c r="AL1183" i="176"/>
  <c r="AL1761" i="176"/>
  <c r="AL1112" i="176"/>
  <c r="AL1634" i="176"/>
  <c r="AL990" i="176"/>
  <c r="AL980" i="176"/>
  <c r="AL982" i="176"/>
  <c r="AL1503" i="176"/>
  <c r="AL1509" i="176"/>
  <c r="AL1706" i="176"/>
  <c r="AL1698" i="176"/>
  <c r="AL400" i="176"/>
  <c r="AL407" i="176"/>
  <c r="AL915" i="176"/>
  <c r="AL1437" i="176"/>
  <c r="AL336" i="176"/>
  <c r="AL1373" i="176"/>
  <c r="AL71" i="176"/>
  <c r="AL72" i="176"/>
  <c r="AL274" i="176"/>
  <c r="AL217" i="176"/>
  <c r="AL201" i="176"/>
  <c r="AL724" i="176"/>
  <c r="AL1832" i="176"/>
  <c r="AL1831" i="176"/>
  <c r="AL786" i="176"/>
  <c r="AL789" i="176"/>
  <c r="AL1894" i="176"/>
  <c r="AL658" i="176"/>
  <c r="AL1177" i="176"/>
  <c r="AL1176" i="176"/>
  <c r="AL1766" i="176"/>
  <c r="AL1762" i="176"/>
  <c r="AL593" i="176"/>
  <c r="AL597" i="176"/>
  <c r="AL600" i="176"/>
  <c r="AL1113" i="176"/>
  <c r="AL1117" i="176"/>
  <c r="AL12" i="176"/>
  <c r="AL9" i="176"/>
  <c r="AL528" i="176"/>
  <c r="AL532" i="176"/>
  <c r="AL1046" i="176"/>
  <c r="AL1632" i="176"/>
  <c r="AL464" i="176"/>
  <c r="AL462" i="176"/>
  <c r="AL1506" i="176"/>
  <c r="AL1500" i="176"/>
  <c r="AL1565" i="176"/>
  <c r="AL1695" i="176"/>
  <c r="AL1703" i="176"/>
  <c r="AL406" i="176"/>
  <c r="AL398" i="176"/>
  <c r="AL404" i="176"/>
  <c r="AL333" i="176"/>
  <c r="AL332" i="176"/>
  <c r="AL337" i="176"/>
  <c r="AL335" i="176"/>
  <c r="AL75" i="176"/>
  <c r="AL79" i="176"/>
  <c r="AL267" i="176"/>
  <c r="AL1305" i="176"/>
  <c r="AL1318" i="176"/>
  <c r="AL1316" i="176"/>
  <c r="AL214" i="176"/>
  <c r="AL207" i="176"/>
  <c r="AL205" i="176"/>
  <c r="AL202" i="176"/>
  <c r="AL1244" i="176"/>
  <c r="AL1245" i="176"/>
  <c r="AL1826" i="176"/>
  <c r="AL1840" i="176"/>
  <c r="AL788" i="176"/>
  <c r="AL1893" i="176"/>
  <c r="AL1890" i="176"/>
  <c r="AL139" i="176"/>
  <c r="AL1181" i="176"/>
  <c r="AL1175" i="176"/>
  <c r="AL1186" i="176"/>
  <c r="AL1114" i="176"/>
  <c r="AL1110" i="176"/>
  <c r="AL1631" i="176"/>
  <c r="AL468" i="176"/>
  <c r="AL983" i="176"/>
  <c r="AL985" i="176"/>
  <c r="AL1570" i="176"/>
  <c r="AL1566" i="176"/>
  <c r="AL396" i="176"/>
  <c r="AL917" i="176"/>
  <c r="AL1440" i="176"/>
  <c r="AL341" i="176"/>
  <c r="AL345" i="176"/>
  <c r="AL330" i="176"/>
  <c r="AL349" i="176"/>
  <c r="AL851" i="176"/>
  <c r="AL856" i="176"/>
  <c r="AL1375" i="176"/>
  <c r="AL1370" i="176"/>
  <c r="AB1757" i="176"/>
  <c r="P29" i="176" s="1" a="1"/>
  <c r="AB1432" i="176"/>
  <c r="P24" i="176" s="1" a="1"/>
  <c r="AB1302" i="176"/>
  <c r="P22" i="176" s="1" a="1"/>
  <c r="AB457" i="176"/>
  <c r="P9" i="176" s="1" a="1"/>
  <c r="AB2" i="176"/>
  <c r="P2" i="176" s="1" a="1"/>
  <c r="AB652" i="176"/>
  <c r="P12" i="176" s="1" a="1"/>
  <c r="AB1042" i="176"/>
  <c r="P18" i="176" s="1" a="1"/>
  <c r="AB132" i="176"/>
  <c r="P4" i="176" s="1" a="1"/>
  <c r="AB1822" i="176"/>
  <c r="P30" i="176" s="1" a="1"/>
  <c r="AB1952" i="176"/>
  <c r="P32" i="176" s="1" a="1"/>
  <c r="AB67" i="176"/>
  <c r="P3" i="176" s="1" a="1"/>
  <c r="AB1497" i="176"/>
  <c r="P25" i="176" s="1" a="1"/>
  <c r="AB847" i="176"/>
  <c r="P15" i="176" s="1" a="1"/>
  <c r="AB327" i="176"/>
  <c r="P7" i="176" s="1" a="1"/>
  <c r="AB1562" i="176"/>
  <c r="P26" i="176" s="1" a="1"/>
  <c r="AB1367" i="176"/>
  <c r="P23" i="176" s="1" a="1"/>
  <c r="AB977" i="176"/>
  <c r="P17" i="176" s="1" a="1"/>
  <c r="AB1237" i="176"/>
  <c r="P21" i="176" s="1" a="1"/>
  <c r="AB392" i="176"/>
  <c r="P8" i="176" s="1" a="1"/>
  <c r="AB1887" i="176"/>
  <c r="P31" i="176" s="1" a="1"/>
  <c r="AB587" i="176"/>
  <c r="P11" i="176" s="1" a="1"/>
  <c r="AB782" i="176"/>
  <c r="P14" i="176" s="1" a="1"/>
  <c r="U1955" i="176"/>
  <c r="U1956" i="176"/>
  <c r="U2021" i="176"/>
  <c r="U2020" i="176"/>
  <c r="AL2020" i="176" a="1"/>
  <c r="M11" i="176" a="1"/>
  <c r="AL2021" i="176" a="1"/>
  <c r="M3" i="176" a="1"/>
  <c r="M9" i="176" a="1"/>
  <c r="AL1955" i="176" a="1"/>
  <c r="AL1956" i="176" a="1"/>
  <c r="AK267" i="176" l="1"/>
  <c r="AK274" i="176"/>
  <c r="AK268" i="176"/>
  <c r="AK273" i="176"/>
  <c r="AK270" i="176"/>
  <c r="AK266" i="176"/>
  <c r="AK271" i="176"/>
  <c r="AK269" i="176"/>
  <c r="AK265" i="176"/>
  <c r="AK272" i="176"/>
  <c r="AJ1955" i="176"/>
  <c r="AK1955" i="176" s="1"/>
  <c r="AJ1956" i="176"/>
  <c r="AK1956" i="176" s="1"/>
  <c r="AK1504" i="176"/>
  <c r="AK1502" i="176"/>
  <c r="AK1509" i="176"/>
  <c r="AK1500" i="176"/>
  <c r="AK1505" i="176"/>
  <c r="AK1506" i="176"/>
  <c r="AK1507" i="176"/>
  <c r="AK1510" i="176"/>
  <c r="AK1503" i="176"/>
  <c r="AK1511" i="176"/>
  <c r="AK1508" i="176"/>
  <c r="AK1501" i="176"/>
  <c r="AK1709" i="176"/>
  <c r="AK1707" i="176"/>
  <c r="AK1700" i="176"/>
  <c r="AK1698" i="176"/>
  <c r="AK1701" i="176"/>
  <c r="AK1702" i="176"/>
  <c r="AK1704" i="176"/>
  <c r="AK1699" i="176"/>
  <c r="AK1705" i="176"/>
  <c r="AK1703" i="176"/>
  <c r="AK1708" i="176"/>
  <c r="AK1706" i="176"/>
  <c r="AK1696" i="176"/>
  <c r="AK1697" i="176"/>
  <c r="AK1695" i="176"/>
  <c r="AK1838" i="176"/>
  <c r="AK1831" i="176"/>
  <c r="AK1836" i="176"/>
  <c r="AK1826" i="176"/>
  <c r="AK1829" i="176"/>
  <c r="AK1830" i="176"/>
  <c r="AK1828" i="176"/>
  <c r="AK1835" i="176"/>
  <c r="AK1840" i="176"/>
  <c r="AK1833" i="176"/>
  <c r="AK1834" i="176"/>
  <c r="AK1827" i="176"/>
  <c r="AK1832" i="176"/>
  <c r="AK1825" i="176"/>
  <c r="AK1839" i="176"/>
  <c r="AK1837" i="176"/>
  <c r="AK1379" i="176"/>
  <c r="AK1377" i="176"/>
  <c r="AK1378" i="176"/>
  <c r="AK1371" i="176"/>
  <c r="AK1372" i="176"/>
  <c r="AK1370" i="176"/>
  <c r="AK1375" i="176"/>
  <c r="AK1373" i="176"/>
  <c r="AK1374" i="176"/>
  <c r="AK1376" i="176"/>
  <c r="AK983" i="176"/>
  <c r="AK981" i="176"/>
  <c r="AK986" i="176"/>
  <c r="AK988" i="176"/>
  <c r="AK989" i="176"/>
  <c r="AK987" i="176"/>
  <c r="AK990" i="176"/>
  <c r="AK980" i="176"/>
  <c r="AK985" i="176"/>
  <c r="AK982" i="176"/>
  <c r="AK984" i="176"/>
  <c r="AK1114" i="176"/>
  <c r="AK1115" i="176"/>
  <c r="AK1110" i="176"/>
  <c r="AK1118" i="176"/>
  <c r="AK1112" i="176"/>
  <c r="AK1113" i="176"/>
  <c r="AK1117" i="176"/>
  <c r="AK1116" i="176"/>
  <c r="AK1111" i="176"/>
  <c r="AK1245" i="176"/>
  <c r="AK1243" i="176"/>
  <c r="AK1240" i="176"/>
  <c r="AK1246" i="176"/>
  <c r="AK1242" i="176"/>
  <c r="AK1241" i="176"/>
  <c r="AK1244" i="176"/>
  <c r="AK851" i="176"/>
  <c r="AK854" i="176"/>
  <c r="AK856" i="176"/>
  <c r="AK852" i="176"/>
  <c r="AK850" i="176"/>
  <c r="AK855" i="176"/>
  <c r="AK853" i="176"/>
  <c r="AK465" i="176"/>
  <c r="AK464" i="176"/>
  <c r="AK462" i="176"/>
  <c r="AK463" i="176"/>
  <c r="AK461" i="176"/>
  <c r="AK467" i="176"/>
  <c r="AK466" i="176"/>
  <c r="AK460" i="176"/>
  <c r="AK468" i="176"/>
  <c r="AK595" i="176"/>
  <c r="AK604" i="176"/>
  <c r="AK597" i="176"/>
  <c r="AK591" i="176"/>
  <c r="AK590" i="176"/>
  <c r="AK598" i="176"/>
  <c r="AK596" i="176"/>
  <c r="AK599" i="176"/>
  <c r="AK601" i="176"/>
  <c r="AK602" i="176"/>
  <c r="AK600" i="176"/>
  <c r="AK593" i="176"/>
  <c r="AK603" i="176"/>
  <c r="AK594" i="176"/>
  <c r="AK592" i="176"/>
  <c r="AK720" i="176"/>
  <c r="AK722" i="176"/>
  <c r="AK723" i="176"/>
  <c r="AK721" i="176"/>
  <c r="AK724" i="176"/>
  <c r="AK334" i="176"/>
  <c r="AK339" i="176"/>
  <c r="AK340" i="176"/>
  <c r="AK333" i="176"/>
  <c r="AK346" i="176"/>
  <c r="AK345" i="176"/>
  <c r="AK331" i="176"/>
  <c r="AK332" i="176"/>
  <c r="AK338" i="176"/>
  <c r="AK343" i="176"/>
  <c r="AK350" i="176"/>
  <c r="AK344" i="176"/>
  <c r="AK337" i="176"/>
  <c r="AK349" i="176"/>
  <c r="AK330" i="176"/>
  <c r="AK335" i="176"/>
  <c r="AK336" i="176"/>
  <c r="AK342" i="176"/>
  <c r="AK347" i="176"/>
  <c r="AK348" i="176"/>
  <c r="AK341" i="176"/>
  <c r="AK1635" i="176"/>
  <c r="AK1633" i="176"/>
  <c r="AK1631" i="176"/>
  <c r="AK1634" i="176"/>
  <c r="AK1632" i="176"/>
  <c r="AK1630" i="176"/>
  <c r="AK1766" i="176"/>
  <c r="AK1764" i="176"/>
  <c r="AK1762" i="176"/>
  <c r="AK1761" i="176"/>
  <c r="AK1765" i="176"/>
  <c r="AK1763" i="176"/>
  <c r="AK1760" i="176"/>
  <c r="AK207" i="176"/>
  <c r="AK205" i="176"/>
  <c r="AK200" i="176"/>
  <c r="AK216" i="176"/>
  <c r="AK217" i="176"/>
  <c r="AK218" i="176"/>
  <c r="AK211" i="176"/>
  <c r="AK208" i="176"/>
  <c r="AK209" i="176"/>
  <c r="AK210" i="176"/>
  <c r="AK203" i="176"/>
  <c r="AK202" i="176"/>
  <c r="AK215" i="176"/>
  <c r="AK212" i="176"/>
  <c r="AK213" i="176"/>
  <c r="AK204" i="176"/>
  <c r="AK214" i="176"/>
  <c r="AK201" i="176"/>
  <c r="AK206" i="176"/>
  <c r="AJ2020" i="176"/>
  <c r="AK2020" i="176" s="1"/>
  <c r="AJ2021" i="176"/>
  <c r="AK2021" i="176" s="1"/>
  <c r="AK1565" i="176"/>
  <c r="AK1569" i="176"/>
  <c r="AK1566" i="176"/>
  <c r="AK1567" i="176"/>
  <c r="AK1570" i="176"/>
  <c r="AK1568" i="176"/>
  <c r="AK1185" i="176"/>
  <c r="AK1187" i="176"/>
  <c r="AK1177" i="176"/>
  <c r="AK1189" i="176"/>
  <c r="AK1176" i="176"/>
  <c r="AK1180" i="176"/>
  <c r="AK1192" i="176"/>
  <c r="AK1182" i="176"/>
  <c r="AK1181" i="176"/>
  <c r="AK1175" i="176"/>
  <c r="AK1190" i="176"/>
  <c r="AK1184" i="176"/>
  <c r="AK1188" i="176"/>
  <c r="AK1186" i="176"/>
  <c r="AK1179" i="176"/>
  <c r="AK1191" i="176"/>
  <c r="AK1178" i="176"/>
  <c r="AK1183" i="176"/>
  <c r="AK1894" i="176"/>
  <c r="AK1891" i="176"/>
  <c r="AK1892" i="176"/>
  <c r="AK1897" i="176"/>
  <c r="AK1899" i="176"/>
  <c r="AK1890" i="176"/>
  <c r="AK1898" i="176"/>
  <c r="AK1896" i="176"/>
  <c r="AK1893" i="176"/>
  <c r="AK1895" i="176"/>
  <c r="AK1438" i="176"/>
  <c r="AK1439" i="176"/>
  <c r="AK1440" i="176"/>
  <c r="AK1435" i="176"/>
  <c r="AK1437" i="176"/>
  <c r="AK1436" i="176"/>
  <c r="AK1046" i="176"/>
  <c r="AK1045" i="176"/>
  <c r="AK656" i="176"/>
  <c r="AK661" i="176"/>
  <c r="AK658" i="176"/>
  <c r="AK659" i="176"/>
  <c r="AK657" i="176"/>
  <c r="AK662" i="176"/>
  <c r="AK655" i="176"/>
  <c r="AK660" i="176"/>
  <c r="AK1306" i="176"/>
  <c r="AK1310" i="176"/>
  <c r="AK1312" i="176"/>
  <c r="AK1305" i="176"/>
  <c r="AK1313" i="176"/>
  <c r="AK1307" i="176"/>
  <c r="AK1314" i="176"/>
  <c r="AK1316" i="176"/>
  <c r="AK1315" i="176"/>
  <c r="AK1311" i="176"/>
  <c r="AK1317" i="176"/>
  <c r="AK1309" i="176"/>
  <c r="AK1308" i="176"/>
  <c r="AK1318" i="176"/>
  <c r="AK919" i="176"/>
  <c r="AK916" i="176"/>
  <c r="AK917" i="176"/>
  <c r="AK918" i="176"/>
  <c r="AK915" i="176"/>
  <c r="AK532" i="176"/>
  <c r="AK525" i="176"/>
  <c r="AK526" i="176"/>
  <c r="AK527" i="176"/>
  <c r="AK529" i="176"/>
  <c r="AK530" i="176"/>
  <c r="AK531" i="176"/>
  <c r="AK528" i="176"/>
  <c r="AK135" i="176"/>
  <c r="AK141" i="176"/>
  <c r="AK136" i="176"/>
  <c r="AK138" i="176"/>
  <c r="AK140" i="176"/>
  <c r="AK137" i="176"/>
  <c r="AK139" i="176"/>
  <c r="AK786" i="176"/>
  <c r="AK791" i="176"/>
  <c r="AK793" i="176"/>
  <c r="AK790" i="176"/>
  <c r="AK785" i="176"/>
  <c r="AK788" i="176"/>
  <c r="AK792" i="176"/>
  <c r="AK787" i="176"/>
  <c r="AK789" i="176"/>
  <c r="AK396" i="176"/>
  <c r="AK401" i="176"/>
  <c r="AK399" i="176"/>
  <c r="AK404" i="176"/>
  <c r="AK408" i="176"/>
  <c r="AK402" i="176"/>
  <c r="AK400" i="176"/>
  <c r="AK405" i="176"/>
  <c r="AK403" i="176"/>
  <c r="AK395" i="176"/>
  <c r="AK398" i="176"/>
  <c r="AK397" i="176"/>
  <c r="AK407" i="176"/>
  <c r="AK406" i="176"/>
  <c r="AK72" i="176"/>
  <c r="AK74" i="176"/>
  <c r="AK75" i="176"/>
  <c r="AK76" i="176"/>
  <c r="AK71" i="176"/>
  <c r="AK73" i="176"/>
  <c r="AK78" i="176"/>
  <c r="AK79" i="176"/>
  <c r="AK77" i="176"/>
  <c r="AK80" i="176"/>
  <c r="AK70" i="176"/>
  <c r="AM1370" i="176"/>
  <c r="AM1375" i="176"/>
  <c r="AM856" i="176"/>
  <c r="AM851" i="176"/>
  <c r="AM349" i="176"/>
  <c r="AM330" i="176"/>
  <c r="AM345" i="176"/>
  <c r="AM341" i="176"/>
  <c r="AM1440" i="176"/>
  <c r="AM917" i="176"/>
  <c r="AM396" i="176"/>
  <c r="AM1566" i="176"/>
  <c r="AM1570" i="176"/>
  <c r="AM985" i="176"/>
  <c r="AM983" i="176"/>
  <c r="AM468" i="176"/>
  <c r="AM1631" i="176"/>
  <c r="AM1110" i="176"/>
  <c r="AM1114" i="176"/>
  <c r="AM1186" i="176"/>
  <c r="AM1175" i="176"/>
  <c r="AM1181" i="176"/>
  <c r="AM139" i="176"/>
  <c r="AM1890" i="176"/>
  <c r="AM1893" i="176"/>
  <c r="AM788" i="176"/>
  <c r="AM1840" i="176"/>
  <c r="AM1826" i="176"/>
  <c r="AM1245" i="176"/>
  <c r="AM1244" i="176"/>
  <c r="AM202" i="176"/>
  <c r="AM205" i="176"/>
  <c r="AM207" i="176"/>
  <c r="AM214" i="176"/>
  <c r="AM1316" i="176"/>
  <c r="AM1318" i="176"/>
  <c r="AM1305" i="176"/>
  <c r="AM267" i="176"/>
  <c r="AM79" i="176"/>
  <c r="AM75" i="176"/>
  <c r="AM335" i="176"/>
  <c r="AM337" i="176"/>
  <c r="AM332" i="176"/>
  <c r="AM333" i="176"/>
  <c r="AM404" i="176"/>
  <c r="AM398" i="176"/>
  <c r="AM406" i="176"/>
  <c r="AM1703" i="176"/>
  <c r="AM1695" i="176"/>
  <c r="AM1565" i="176"/>
  <c r="AM1500" i="176"/>
  <c r="AM1506" i="176"/>
  <c r="AM462" i="176"/>
  <c r="AM464" i="176"/>
  <c r="AM1632" i="176"/>
  <c r="AM1046" i="176"/>
  <c r="AM532" i="176"/>
  <c r="AM528" i="176"/>
  <c r="AM9" i="176"/>
  <c r="AM12" i="176"/>
  <c r="AM1117" i="176"/>
  <c r="AM1113" i="176"/>
  <c r="AM600" i="176"/>
  <c r="AM597" i="176"/>
  <c r="AM593" i="176"/>
  <c r="AM1762" i="176"/>
  <c r="AM1766" i="176"/>
  <c r="AM1176" i="176"/>
  <c r="AM1177" i="176"/>
  <c r="AM658" i="176"/>
  <c r="AM1894" i="176"/>
  <c r="AM789" i="176"/>
  <c r="AM786" i="176"/>
  <c r="AM1831" i="176"/>
  <c r="AM1832" i="176"/>
  <c r="AM724" i="176"/>
  <c r="AM201" i="176"/>
  <c r="AM217" i="176"/>
  <c r="AM274" i="176"/>
  <c r="AM72" i="176"/>
  <c r="AM71" i="176"/>
  <c r="AM1373" i="176"/>
  <c r="AM336" i="176"/>
  <c r="AM1437" i="176"/>
  <c r="AM915" i="176"/>
  <c r="AM407" i="176"/>
  <c r="AM400" i="176"/>
  <c r="AM1698" i="176"/>
  <c r="AM1706" i="176"/>
  <c r="AM1509" i="176"/>
  <c r="AM1503" i="176"/>
  <c r="AM982" i="176"/>
  <c r="AM980" i="176"/>
  <c r="AM990" i="176"/>
  <c r="AM1634" i="176"/>
  <c r="AM1112" i="176"/>
  <c r="AM1761" i="176"/>
  <c r="AM1183" i="176"/>
  <c r="AM1182" i="176"/>
  <c r="AM662" i="176"/>
  <c r="AM135" i="176"/>
  <c r="AM1897" i="176"/>
  <c r="AM1837" i="176"/>
  <c r="AM1240" i="176"/>
  <c r="AM721" i="176"/>
  <c r="AM203" i="176"/>
  <c r="AM213" i="176"/>
  <c r="AM1314" i="176"/>
  <c r="AM1307" i="176"/>
  <c r="AM1312" i="176"/>
  <c r="AM270" i="176"/>
  <c r="AM1377" i="176"/>
  <c r="AM1374" i="176"/>
  <c r="AM850" i="176"/>
  <c r="AM340" i="176"/>
  <c r="AM1435" i="176"/>
  <c r="AM918" i="176"/>
  <c r="AM408" i="176"/>
  <c r="AM1700" i="176"/>
  <c r="AM1697" i="176"/>
  <c r="AM1702" i="176"/>
  <c r="AM987" i="176"/>
  <c r="AM986" i="176"/>
  <c r="AM466" i="176"/>
  <c r="AM1045" i="176"/>
  <c r="AM527" i="176"/>
  <c r="AM7" i="176"/>
  <c r="AM598" i="176"/>
  <c r="AM596" i="176"/>
  <c r="AM604" i="176"/>
  <c r="AM1764" i="176"/>
  <c r="AM1765" i="176"/>
  <c r="AM1185" i="176"/>
  <c r="AM1188" i="176"/>
  <c r="AM1190" i="176"/>
  <c r="AM657" i="176"/>
  <c r="AM140" i="176"/>
  <c r="AM137" i="176"/>
  <c r="AM1898" i="176"/>
  <c r="AM793" i="176"/>
  <c r="AM1833" i="176"/>
  <c r="AM1839" i="176"/>
  <c r="AM1828" i="176"/>
  <c r="AM1246" i="176"/>
  <c r="AM1243" i="176"/>
  <c r="AM216" i="176"/>
  <c r="AM200" i="176"/>
  <c r="AM1308" i="176"/>
  <c r="AM74" i="176"/>
  <c r="AM70" i="176"/>
  <c r="AM1379" i="176"/>
  <c r="AM855" i="176"/>
  <c r="AM334" i="176"/>
  <c r="AM343" i="176"/>
  <c r="AM344" i="176"/>
  <c r="AM339" i="176"/>
  <c r="AM347" i="176"/>
  <c r="AM1439" i="176"/>
  <c r="AM1436" i="176"/>
  <c r="AM395" i="176"/>
  <c r="AM1705" i="176"/>
  <c r="AM1569" i="176"/>
  <c r="AM1508" i="176"/>
  <c r="AM1507" i="176"/>
  <c r="AM989" i="176"/>
  <c r="AM460" i="176"/>
  <c r="AM1633" i="176"/>
  <c r="AM526" i="176"/>
  <c r="AM8" i="176"/>
  <c r="AM1111" i="176"/>
  <c r="AM1116" i="176"/>
  <c r="AM599" i="176"/>
  <c r="AM595" i="176"/>
  <c r="AM1180" i="176"/>
  <c r="AM656" i="176"/>
  <c r="AM659" i="176"/>
  <c r="AM1891" i="176"/>
  <c r="AM1892" i="176"/>
  <c r="AM791" i="176"/>
  <c r="AM1836" i="176"/>
  <c r="AM723" i="176"/>
  <c r="AM204" i="176"/>
  <c r="AM1313" i="176"/>
  <c r="AM265" i="176"/>
  <c r="AM268" i="176"/>
  <c r="AM77" i="176"/>
  <c r="AM1371" i="176"/>
  <c r="AM1376" i="176"/>
  <c r="AM852" i="176"/>
  <c r="AM342" i="176"/>
  <c r="AM331" i="176"/>
  <c r="AM916" i="176"/>
  <c r="AM405" i="176"/>
  <c r="AM397" i="176"/>
  <c r="AM1701" i="176"/>
  <c r="AM1696" i="176"/>
  <c r="AM1501" i="176"/>
  <c r="AM1510" i="176"/>
  <c r="AM984" i="176"/>
  <c r="AM463" i="176"/>
  <c r="AM461" i="176"/>
  <c r="AM6" i="176"/>
  <c r="AM591" i="176"/>
  <c r="AM603" i="176"/>
  <c r="AM602" i="176"/>
  <c r="AM1760" i="176"/>
  <c r="AM1179" i="176"/>
  <c r="AM1189" i="176"/>
  <c r="AM1178" i="176"/>
  <c r="AM1184" i="176"/>
  <c r="AM660" i="176"/>
  <c r="AM661" i="176"/>
  <c r="AM141" i="176"/>
  <c r="AM790" i="176"/>
  <c r="AM787" i="176"/>
  <c r="AM1829" i="176"/>
  <c r="AM1834" i="176"/>
  <c r="AM1835" i="176"/>
  <c r="AM1241" i="176"/>
  <c r="AM722" i="176"/>
  <c r="AM209" i="176"/>
  <c r="AM208" i="176"/>
  <c r="AM215" i="176"/>
  <c r="AM212" i="176"/>
  <c r="AM1315" i="176"/>
  <c r="AM1311" i="176"/>
  <c r="AM1317" i="176"/>
  <c r="AM266" i="176"/>
  <c r="AM73" i="176"/>
  <c r="AM80" i="176"/>
  <c r="AM76" i="176"/>
  <c r="AM1378" i="176"/>
  <c r="AM854" i="176"/>
  <c r="AM348" i="176"/>
  <c r="AM350" i="176"/>
  <c r="AM338" i="176"/>
  <c r="AM919" i="176"/>
  <c r="AM399" i="176"/>
  <c r="AM401" i="176"/>
  <c r="AM1704" i="176"/>
  <c r="AM1708" i="176"/>
  <c r="AM1568" i="176"/>
  <c r="AM1505" i="176"/>
  <c r="AM981" i="176"/>
  <c r="AM465" i="176"/>
  <c r="AM1630" i="176"/>
  <c r="AM531" i="176"/>
  <c r="AM530" i="176"/>
  <c r="AM11" i="176"/>
  <c r="AM1118" i="176"/>
  <c r="AM1115" i="176"/>
  <c r="AM590" i="176"/>
  <c r="AM1191" i="176"/>
  <c r="AM1895" i="176"/>
  <c r="AM1896" i="176"/>
  <c r="AM1899" i="176"/>
  <c r="AM1827" i="176"/>
  <c r="AM1830" i="176"/>
  <c r="AM1838" i="176"/>
  <c r="AM1242" i="176"/>
  <c r="AM1306" i="176"/>
  <c r="AM273" i="176"/>
  <c r="AM272" i="176"/>
  <c r="AM78" i="176"/>
  <c r="AM1372" i="176"/>
  <c r="AM853" i="176"/>
  <c r="AM346" i="176"/>
  <c r="AM1438" i="176"/>
  <c r="AM402" i="176"/>
  <c r="AM403" i="176"/>
  <c r="AM1709" i="176"/>
  <c r="AM1699" i="176"/>
  <c r="AM1707" i="176"/>
  <c r="AM1567" i="176"/>
  <c r="AM1504" i="176"/>
  <c r="AM1511" i="176"/>
  <c r="AM1502" i="176"/>
  <c r="AM988" i="176"/>
  <c r="AM467" i="176"/>
  <c r="AM1635" i="176"/>
  <c r="AM525" i="176"/>
  <c r="AM529" i="176"/>
  <c r="AM10" i="176"/>
  <c r="AM5" i="176"/>
  <c r="AM601" i="176"/>
  <c r="AM594" i="176"/>
  <c r="AM592" i="176"/>
  <c r="AM1763" i="176"/>
  <c r="AM1187" i="176"/>
  <c r="AM1192" i="176"/>
  <c r="AM655" i="176"/>
  <c r="AM138" i="176"/>
  <c r="AM136" i="176"/>
  <c r="AM785" i="176"/>
  <c r="AM792" i="176"/>
  <c r="AM1825" i="176"/>
  <c r="AM720" i="176"/>
  <c r="AM210" i="176"/>
  <c r="AM218" i="176"/>
  <c r="AM206" i="176"/>
  <c r="AM211" i="176"/>
  <c r="AM1310" i="176"/>
  <c r="AM1309" i="176"/>
  <c r="AM269" i="176"/>
  <c r="AM271" i="176"/>
  <c r="P14" i="176"/>
  <c r="P11" i="176"/>
  <c r="P31" i="176"/>
  <c r="P8" i="176"/>
  <c r="P21" i="176"/>
  <c r="P17" i="176"/>
  <c r="P23" i="176"/>
  <c r="P26" i="176"/>
  <c r="P7" i="176"/>
  <c r="P15" i="176"/>
  <c r="P25" i="176"/>
  <c r="P3" i="176"/>
  <c r="P32" i="176"/>
  <c r="P30" i="176"/>
  <c r="P4" i="176"/>
  <c r="P18" i="176"/>
  <c r="P12" i="176"/>
  <c r="P2" i="176"/>
  <c r="P9" i="176"/>
  <c r="P22" i="176"/>
  <c r="P24" i="176"/>
  <c r="P29" i="176"/>
  <c r="T615" i="176"/>
  <c r="T680" i="176"/>
  <c r="AL1955" i="176"/>
  <c r="AM1955" i="176" s="1"/>
  <c r="T1265" i="176"/>
  <c r="T1850" i="176"/>
  <c r="T550" i="176"/>
  <c r="T1005" i="176"/>
  <c r="T1720" i="176"/>
  <c r="T1785" i="176"/>
  <c r="T1525" i="176"/>
  <c r="T875" i="176"/>
  <c r="T95" i="176"/>
  <c r="T1330" i="176"/>
  <c r="T420" i="176"/>
  <c r="T355" i="176"/>
  <c r="T940" i="176"/>
  <c r="M11" i="176"/>
  <c r="T1135" i="176"/>
  <c r="AL2021" i="176"/>
  <c r="AM2021" i="176" s="1"/>
  <c r="T225" i="176"/>
  <c r="T1200" i="176"/>
  <c r="T1655" i="176"/>
  <c r="T2045" i="176"/>
  <c r="M9" i="176"/>
  <c r="T1395" i="176"/>
  <c r="AL2020" i="176"/>
  <c r="AM2020" i="176" s="1"/>
  <c r="T290" i="176"/>
  <c r="M3" i="176"/>
  <c r="T1460" i="176"/>
  <c r="T1070" i="176"/>
  <c r="T485" i="176"/>
  <c r="T810" i="176"/>
  <c r="T1980" i="176"/>
  <c r="T1590" i="176"/>
  <c r="T1915" i="176"/>
  <c r="AL1956" i="176"/>
  <c r="AM1956" i="176" s="1"/>
  <c r="T160" i="176"/>
  <c r="T745" i="176"/>
  <c r="U1693" i="176"/>
  <c r="U718" i="176"/>
  <c r="U1628" i="176"/>
  <c r="U523" i="176"/>
  <c r="U913" i="176"/>
  <c r="U198" i="176"/>
  <c r="U1173" i="176"/>
  <c r="U1108" i="176"/>
  <c r="T30" i="176"/>
  <c r="AB1172" i="176"/>
  <c r="P20" i="176" s="1" a="1"/>
  <c r="AB197" i="176"/>
  <c r="P5" i="176" s="1" a="1"/>
  <c r="AB1692" i="176"/>
  <c r="P28" i="176" s="1" a="1"/>
  <c r="AB717" i="176"/>
  <c r="P13" i="176" s="1" a="1"/>
  <c r="AB1627" i="176"/>
  <c r="P27" i="176" s="1" a="1"/>
  <c r="AB262" i="176"/>
  <c r="P6" i="176" s="1" a="1"/>
  <c r="AB912" i="176"/>
  <c r="P16" i="176" s="1" a="1"/>
  <c r="AB2017" i="176"/>
  <c r="P33" i="176" s="1" a="1"/>
  <c r="AB522" i="176"/>
  <c r="P10" i="176" s="1" a="1"/>
  <c r="AB1107" i="176"/>
  <c r="P19" i="176" s="1" a="1"/>
  <c r="P19" i="176" l="1"/>
  <c r="P10" i="176"/>
  <c r="P33" i="176"/>
  <c r="P16" i="176"/>
  <c r="P6" i="176"/>
  <c r="P27" i="176"/>
  <c r="P13" i="176"/>
  <c r="P28" i="176"/>
  <c r="P5" i="176"/>
  <c r="P20" i="176"/>
  <c r="S324" i="175" l="1"/>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2" i="175"/>
  <c r="AN269" i="175"/>
  <c r="AN266" i="175"/>
  <c r="AN268" i="175"/>
  <c r="AN271" i="175"/>
  <c r="AN273" i="175"/>
  <c r="AN265" i="175"/>
  <c r="AN267" i="175"/>
  <c r="AN270" i="175"/>
  <c r="Z265" i="175"/>
  <c r="AR271" i="175" a="1"/>
  <c r="Z268" i="175"/>
  <c r="AQ267" i="175" a="1"/>
  <c r="AP270" i="175" a="1"/>
  <c r="AJ267" i="175" a="1"/>
  <c r="AO267" i="175" a="1"/>
  <c r="Z267" i="175"/>
  <c r="AO265" i="175" a="1"/>
  <c r="AP267" i="175" a="1"/>
  <c r="AP273" i="175" a="1"/>
  <c r="AJ273" i="175" a="1"/>
  <c r="AJ272" i="175" a="1"/>
  <c r="AJ268" i="175" a="1"/>
  <c r="AJ270" i="175" a="1"/>
  <c r="AO268" i="175" a="1"/>
  <c r="AJ265" i="175" a="1"/>
  <c r="AR273" i="175" a="1"/>
  <c r="AR272" i="175" a="1"/>
  <c r="AP266" i="175" a="1"/>
  <c r="AQ268" i="175" a="1"/>
  <c r="Z271" i="175"/>
  <c r="AO273" i="175" a="1"/>
  <c r="Z270" i="175"/>
  <c r="AJ269" i="175" a="1"/>
  <c r="AQ266" i="175" a="1"/>
  <c r="AR267" i="175" a="1"/>
  <c r="AQ271" i="175" a="1"/>
  <c r="AP268" i="175" a="1"/>
  <c r="AQ270" i="175" a="1"/>
  <c r="AR270" i="175" a="1"/>
  <c r="AR268" i="175" a="1"/>
  <c r="AP271" i="175" a="1"/>
  <c r="AR266" i="175" a="1"/>
  <c r="AO269" i="175" a="1"/>
  <c r="AQ273" i="175" a="1"/>
  <c r="AR265" i="175" a="1"/>
  <c r="Z266" i="175"/>
  <c r="AP269" i="175" a="1"/>
  <c r="AQ265" i="175" a="1"/>
  <c r="AO272" i="175" a="1"/>
  <c r="Z273" i="175"/>
  <c r="AO271" i="175" a="1"/>
  <c r="AO270" i="175" a="1"/>
  <c r="AP265" i="175" a="1"/>
  <c r="AJ266" i="175" a="1"/>
  <c r="Z272" i="175"/>
  <c r="AQ269" i="175" a="1"/>
  <c r="AO266" i="175" a="1"/>
  <c r="AR269" i="175" a="1"/>
  <c r="AP272" i="175" a="1"/>
  <c r="Z269" i="175"/>
  <c r="AQ272" i="175" a="1"/>
  <c r="AJ271"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5" i="175"/>
  <c r="U267" i="175"/>
  <c r="U271" i="175"/>
  <c r="U269" i="175"/>
  <c r="U270" i="175"/>
  <c r="U268" i="175"/>
  <c r="U266" i="175"/>
  <c r="U273" i="175"/>
  <c r="U272" i="175"/>
  <c r="AR5" i="175" a="1"/>
  <c r="AL266" i="175" a="1"/>
  <c r="AL270" i="175" a="1"/>
  <c r="AL273" i="175" a="1"/>
  <c r="AL268" i="175" a="1"/>
  <c r="AL265" i="175" a="1"/>
  <c r="AL269" i="175" a="1"/>
  <c r="AL267" i="175" a="1"/>
  <c r="AL271" i="175" a="1"/>
  <c r="AL272"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AB262" i="175"/>
  <c r="S131" i="175" a="1"/>
  <c r="S391" i="175" a="1"/>
  <c r="S326" i="175" a="1"/>
  <c r="S196" i="175" a="1"/>
  <c r="AN332" i="175"/>
  <c r="AN338" i="175"/>
  <c r="AN409" i="175"/>
  <c r="AN339" i="175"/>
  <c r="AN396" i="175"/>
  <c r="AN401" i="175"/>
  <c r="AN340" i="175"/>
  <c r="AN405" i="175"/>
  <c r="AN342" i="175"/>
  <c r="AN410" i="175"/>
  <c r="AN136" i="175"/>
  <c r="AN399" i="175"/>
  <c r="AN337" i="175"/>
  <c r="AN331" i="175"/>
  <c r="AN404" i="175"/>
  <c r="AN400" i="175"/>
  <c r="AN335" i="175"/>
  <c r="AN395" i="175"/>
  <c r="AN330" i="175"/>
  <c r="AN406" i="175"/>
  <c r="AN334" i="175"/>
  <c r="AN403" i="175"/>
  <c r="AN139" i="175"/>
  <c r="AN412" i="175"/>
  <c r="AN336" i="175"/>
  <c r="AN135" i="175"/>
  <c r="AN201" i="175"/>
  <c r="AN408" i="175"/>
  <c r="AN343" i="175"/>
  <c r="AN204" i="175"/>
  <c r="AN333" i="175"/>
  <c r="AN397" i="175"/>
  <c r="AN202" i="175"/>
  <c r="AN402" i="175"/>
  <c r="AN203" i="175"/>
  <c r="AN200" i="175"/>
  <c r="AN137" i="175"/>
  <c r="AN341" i="175"/>
  <c r="AN398" i="175"/>
  <c r="AN411" i="175"/>
  <c r="AN407" i="175"/>
  <c r="AN138" i="175"/>
  <c r="AN413" i="175"/>
  <c r="AQ339" i="175" a="1"/>
  <c r="AO411" i="175" a="1"/>
  <c r="AO203" i="175" a="1"/>
  <c r="AQ342" i="175" a="1"/>
  <c r="AQ338" i="175" a="1"/>
  <c r="AJ201" i="175" a="1"/>
  <c r="Z409" i="175"/>
  <c r="AO342" i="175" a="1"/>
  <c r="AJ410" i="175" a="1"/>
  <c r="AJ407" i="175" a="1"/>
  <c r="AO397" i="175" a="1"/>
  <c r="AQ337" i="175" a="1"/>
  <c r="AR340" i="175" a="1"/>
  <c r="AO410" i="175" a="1"/>
  <c r="AR138" i="175" a="1"/>
  <c r="AO136" i="175" a="1"/>
  <c r="Z404" i="175"/>
  <c r="AO337" i="175" a="1"/>
  <c r="AJ406" i="175" a="1"/>
  <c r="AP341" i="175" a="1"/>
  <c r="AJ412" i="175" a="1"/>
  <c r="AJ139" i="175" a="1"/>
  <c r="AQ403" i="175" a="1"/>
  <c r="Z136" i="175"/>
  <c r="AR343" i="175" a="1"/>
  <c r="AR403" i="175" a="1"/>
  <c r="AJ411" i="175" a="1"/>
  <c r="AP139" i="175" a="1"/>
  <c r="AQ135" i="175" a="1"/>
  <c r="AP332" i="175" a="1"/>
  <c r="AQ398" i="175" a="1"/>
  <c r="AQ406" i="175" a="1"/>
  <c r="Z342" i="175"/>
  <c r="AR397" i="175" a="1"/>
  <c r="AR396" i="175" a="1"/>
  <c r="AP202" i="175" a="1"/>
  <c r="AR203" i="175" a="1"/>
  <c r="Z405" i="175"/>
  <c r="AR398" i="175" a="1"/>
  <c r="Z410" i="175"/>
  <c r="AQ340" i="175" a="1"/>
  <c r="AQ202" i="175" a="1"/>
  <c r="AO332" i="175" a="1"/>
  <c r="AP203" i="175" a="1"/>
  <c r="AO343" i="175" a="1"/>
  <c r="Z201" i="175"/>
  <c r="AR405" i="175" a="1"/>
  <c r="AQ137" i="175" a="1"/>
  <c r="AP399" i="175" a="1"/>
  <c r="AO407" i="175" a="1"/>
  <c r="AO340" i="175" a="1"/>
  <c r="AR341" i="175" a="1"/>
  <c r="AJ138" i="175" a="1"/>
  <c r="AO339" i="175" a="1"/>
  <c r="AJ396" i="175" a="1"/>
  <c r="Z330" i="175"/>
  <c r="AO341" i="175" a="1"/>
  <c r="Z333" i="175"/>
  <c r="AJ137" i="175" a="1"/>
  <c r="AP413" i="175" a="1"/>
  <c r="AR411" i="175" a="1"/>
  <c r="AJ408" i="175" a="1"/>
  <c r="AR337" i="175" a="1"/>
  <c r="AJ339" i="175" a="1"/>
  <c r="AO395" i="175" a="1"/>
  <c r="AP200" i="175" a="1"/>
  <c r="AP335" i="175" a="1"/>
  <c r="AR404" i="175" a="1"/>
  <c r="AR401" i="175" a="1"/>
  <c r="AP409" i="175" a="1"/>
  <c r="AP331" i="175" a="1"/>
  <c r="AO201" i="175" a="1"/>
  <c r="AO135" i="175" a="1"/>
  <c r="AJ401" i="175" a="1"/>
  <c r="AJ331" i="175" a="1"/>
  <c r="AO330" i="175" a="1"/>
  <c r="AP397" i="175" a="1"/>
  <c r="Z395" i="175"/>
  <c r="Z403" i="175"/>
  <c r="AR395" i="175" a="1"/>
  <c r="AJ202" i="175" a="1"/>
  <c r="AQ408" i="175" a="1"/>
  <c r="AO331" i="175" a="1"/>
  <c r="AQ410" i="175" a="1"/>
  <c r="AJ399" i="175" a="1"/>
  <c r="AP342" i="175" a="1"/>
  <c r="AP333" i="175" a="1"/>
  <c r="AP201" i="175" a="1"/>
  <c r="AQ411" i="175" a="1"/>
  <c r="AQ407" i="175" a="1"/>
  <c r="AP137" i="175" a="1"/>
  <c r="AR410" i="175" a="1"/>
  <c r="AJ333" i="175" a="1"/>
  <c r="Z402" i="175"/>
  <c r="AP395" i="175" a="1"/>
  <c r="AR412" i="175" a="1"/>
  <c r="AO400" i="175" a="1"/>
  <c r="AP405" i="175" a="1"/>
  <c r="AQ341" i="175" a="1"/>
  <c r="AJ334" i="175" a="1"/>
  <c r="AQ332" i="175" a="1"/>
  <c r="AP398" i="175" a="1"/>
  <c r="AO406" i="175" a="1"/>
  <c r="AR200" i="175" a="1"/>
  <c r="AQ200" i="175" a="1"/>
  <c r="Z399" i="175"/>
  <c r="AQ402" i="175" a="1"/>
  <c r="Z135" i="175"/>
  <c r="AJ409" i="175" a="1"/>
  <c r="AJ337" i="175" a="1"/>
  <c r="AQ334" i="175" a="1"/>
  <c r="AQ136" i="175" a="1"/>
  <c r="AP334" i="175" a="1"/>
  <c r="AJ136" i="175" a="1"/>
  <c r="AP136" i="175" a="1"/>
  <c r="AQ399" i="175" a="1"/>
  <c r="AO396" i="175" a="1"/>
  <c r="AO338" i="175" a="1"/>
  <c r="Z204" i="175"/>
  <c r="AP336" i="175" a="1"/>
  <c r="AO200" i="175" a="1"/>
  <c r="AR335" i="175" a="1"/>
  <c r="AJ340" i="175" a="1"/>
  <c r="AR330" i="175" a="1"/>
  <c r="AO403" i="175" a="1"/>
  <c r="AJ336" i="175" a="1"/>
  <c r="AQ204" i="175" a="1"/>
  <c r="AJ397" i="175" a="1"/>
  <c r="AO398" i="175" a="1"/>
  <c r="AO137" i="175" a="1"/>
  <c r="Z396" i="175"/>
  <c r="AO402" i="175" a="1"/>
  <c r="AR139" i="175" a="1"/>
  <c r="Z332" i="175"/>
  <c r="AP337" i="175" a="1"/>
  <c r="AQ397" i="175" a="1"/>
  <c r="AP403" i="175" a="1"/>
  <c r="AP138" i="175" a="1"/>
  <c r="Z138" i="175"/>
  <c r="Z336" i="175"/>
  <c r="AQ331" i="175" a="1"/>
  <c r="AQ401" i="175" a="1"/>
  <c r="AJ330" i="175" a="1"/>
  <c r="AO334" i="175" a="1"/>
  <c r="Z413" i="175"/>
  <c r="AR201" i="175" a="1"/>
  <c r="Z400" i="175"/>
  <c r="AJ200" i="175" a="1"/>
  <c r="AO412" i="175" a="1"/>
  <c r="AQ400" i="175" a="1"/>
  <c r="AQ335" i="175" a="1"/>
  <c r="AJ398" i="175" a="1"/>
  <c r="AJ400" i="175" a="1"/>
  <c r="AP400" i="175" a="1"/>
  <c r="AO202" i="175" a="1"/>
  <c r="AJ341" i="175" a="1"/>
  <c r="AJ135" i="175" a="1"/>
  <c r="Z334" i="175"/>
  <c r="AO401" i="175" a="1"/>
  <c r="AP411" i="175" a="1"/>
  <c r="AJ204" i="175" a="1"/>
  <c r="AQ343" i="175" a="1"/>
  <c r="AQ330" i="175" a="1"/>
  <c r="AJ335" i="175" a="1"/>
  <c r="AQ405" i="175" a="1"/>
  <c r="AR202" i="175" a="1"/>
  <c r="AP406" i="175" a="1"/>
  <c r="Z411" i="175"/>
  <c r="AR136" i="175" a="1"/>
  <c r="Z335" i="175"/>
  <c r="AP396" i="175" a="1"/>
  <c r="AO204" i="175" a="1"/>
  <c r="AP401" i="175" a="1"/>
  <c r="AO409" i="175" a="1"/>
  <c r="AO335" i="175" a="1"/>
  <c r="AR137" i="175" a="1"/>
  <c r="Z407" i="175"/>
  <c r="AJ395" i="175" a="1"/>
  <c r="AJ203" i="175" a="1"/>
  <c r="Z412" i="175"/>
  <c r="AR336" i="175" a="1"/>
  <c r="AR400" i="175" a="1"/>
  <c r="AP343" i="175" a="1"/>
  <c r="AJ402" i="175" a="1"/>
  <c r="AR342" i="175" a="1"/>
  <c r="AQ395" i="175" a="1"/>
  <c r="AR204" i="175" a="1"/>
  <c r="Z406" i="175"/>
  <c r="Z200" i="175"/>
  <c r="AJ404" i="175" a="1"/>
  <c r="AJ343" i="175" a="1"/>
  <c r="AO404" i="175" a="1"/>
  <c r="AJ403" i="175" a="1"/>
  <c r="Z331" i="175"/>
  <c r="AP330" i="175" a="1"/>
  <c r="AQ333" i="175" a="1"/>
  <c r="Z203" i="175"/>
  <c r="Z343" i="175"/>
  <c r="AO138" i="175" a="1"/>
  <c r="AR409" i="175" a="1"/>
  <c r="AP407" i="175" a="1"/>
  <c r="AO413" i="175" a="1"/>
  <c r="Z340" i="175"/>
  <c r="Z398" i="175"/>
  <c r="AR399" i="175" a="1"/>
  <c r="AQ409" i="175" a="1"/>
  <c r="Z408" i="175"/>
  <c r="AO333" i="175" a="1"/>
  <c r="AR339" i="175" a="1"/>
  <c r="AQ336" i="175" a="1"/>
  <c r="AP338" i="175" a="1"/>
  <c r="AR408" i="175" a="1"/>
  <c r="AP339" i="175" a="1"/>
  <c r="AO336" i="175" a="1"/>
  <c r="AP135" i="175" a="1"/>
  <c r="AQ413" i="175" a="1"/>
  <c r="AR331" i="175" a="1"/>
  <c r="AO408" i="175" a="1"/>
  <c r="Z338" i="175"/>
  <c r="AJ332" i="175" a="1"/>
  <c r="AR332" i="175" a="1"/>
  <c r="Z337" i="175"/>
  <c r="AP408" i="175" a="1"/>
  <c r="AR402" i="175" a="1"/>
  <c r="AP410" i="175" a="1"/>
  <c r="AQ201" i="175" a="1"/>
  <c r="AO399" i="175" a="1"/>
  <c r="Z341" i="175"/>
  <c r="AP204" i="175" a="1"/>
  <c r="Z139" i="175"/>
  <c r="AP412" i="175" a="1"/>
  <c r="AR135" i="175" a="1"/>
  <c r="Z397" i="175"/>
  <c r="AQ203" i="175" a="1"/>
  <c r="Z202" i="175"/>
  <c r="AO405" i="175" a="1"/>
  <c r="Z401" i="175"/>
  <c r="AP402" i="175" a="1"/>
  <c r="AJ342" i="175" a="1"/>
  <c r="AR338" i="175" a="1"/>
  <c r="AQ412" i="175" a="1"/>
  <c r="AJ413" i="175" a="1"/>
  <c r="AR333" i="175" a="1"/>
  <c r="AO139" i="175" a="1"/>
  <c r="AQ404" i="175" a="1"/>
  <c r="AR334" i="175" a="1"/>
  <c r="AJ338" i="175" a="1"/>
  <c r="AP404" i="175" a="1"/>
  <c r="AQ139" i="175" a="1"/>
  <c r="Z339" i="175"/>
  <c r="AP340" i="175" a="1"/>
  <c r="AR407" i="175" a="1"/>
  <c r="AJ405" i="175" a="1"/>
  <c r="Z137" i="175"/>
  <c r="AQ138" i="175" a="1"/>
  <c r="AR406" i="175" a="1"/>
  <c r="AR413" i="175" a="1"/>
  <c r="AQ396"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4" i="169" a="1"/>
  <c r="O29" i="169" a="1"/>
  <c r="O8" i="169" a="1"/>
  <c r="O17" i="169" a="1"/>
  <c r="O42" i="175" a="1"/>
  <c r="O8" i="175" a="1"/>
  <c r="O6" i="169" a="1"/>
  <c r="O9" i="166" a="1"/>
  <c r="O38" i="169" a="1"/>
  <c r="O33" i="169" a="1"/>
  <c r="O3" i="169" a="1"/>
  <c r="O12" i="169" a="1"/>
  <c r="O21" i="169" a="1"/>
  <c r="O28" i="175" a="1"/>
  <c r="O41" i="175" a="1"/>
  <c r="O16" i="175" a="1"/>
  <c r="O31" i="175" a="1"/>
  <c r="O5" i="175" a="1"/>
  <c r="O12" i="175" a="1"/>
  <c r="S1" i="175" a="1"/>
  <c r="O3" i="166" a="1"/>
  <c r="O46" i="175" a="1"/>
  <c r="O6" i="175" a="1"/>
  <c r="O6" i="166" a="1"/>
  <c r="O27" i="169" a="1"/>
  <c r="O37" i="169" a="1"/>
  <c r="O7" i="169" a="1"/>
  <c r="O16" i="169" a="1"/>
  <c r="O25" i="169" a="1"/>
  <c r="O29" i="175" a="1"/>
  <c r="O40" i="175" a="1"/>
  <c r="O37" i="175" a="1"/>
  <c r="O9" i="175" a="1"/>
  <c r="O27" i="175" a="1"/>
  <c r="O4" i="175" a="1"/>
  <c r="O3" i="175" a="1"/>
  <c r="O15" i="169" a="1"/>
  <c r="O30" i="175" a="1"/>
  <c r="S66" i="175" a="1"/>
  <c r="O10" i="166" a="1"/>
  <c r="O31" i="169" a="1"/>
  <c r="O2" i="169" a="1"/>
  <c r="O11" i="169" a="1"/>
  <c r="O20" i="169" a="1"/>
  <c r="O2" i="160" a="1"/>
  <c r="O47" i="175" a="1"/>
  <c r="O39" i="175" a="1"/>
  <c r="O17" i="175" a="1"/>
  <c r="O33" i="175" a="1"/>
  <c r="O2" i="175" a="1"/>
  <c r="O32" i="175" a="1"/>
  <c r="O24" i="169" a="1"/>
  <c r="O7" i="166" a="1"/>
  <c r="O5" i="168" a="1"/>
  <c r="O28" i="169" a="1"/>
  <c r="O10" i="169" a="1"/>
  <c r="O19" i="169" a="1"/>
  <c r="O5" i="169" a="1"/>
  <c r="O51" i="175" a="1"/>
  <c r="O45" i="175" a="1"/>
  <c r="O23" i="175" a="1"/>
  <c r="O24" i="175" a="1"/>
  <c r="O20" i="175" a="1"/>
  <c r="O21" i="175" a="1"/>
  <c r="O14" i="175" a="1"/>
  <c r="O4" i="166" a="1"/>
  <c r="O26" i="169" a="1"/>
  <c r="O32" i="169" a="1"/>
  <c r="O14" i="169" a="1"/>
  <c r="O23" i="169" a="1"/>
  <c r="O9" i="169" a="1"/>
  <c r="O49" i="175" a="1"/>
  <c r="O44" i="175" a="1"/>
  <c r="O26" i="175" a="1"/>
  <c r="O18" i="175" a="1"/>
  <c r="O50" i="175" a="1"/>
  <c r="O13" i="175" a="1"/>
  <c r="O10" i="175" a="1"/>
  <c r="O5" i="166" a="1"/>
  <c r="O22" i="169" a="1"/>
  <c r="O11" i="175" a="1"/>
  <c r="O19" i="175" a="1"/>
  <c r="O34" i="175" a="1"/>
  <c r="O2" i="166" a="1"/>
  <c r="O38" i="175" a="1"/>
  <c r="O8" i="166" a="1"/>
  <c r="O30" i="169" a="1"/>
  <c r="O36" i="169" a="1"/>
  <c r="O18" i="169" a="1"/>
  <c r="O4" i="169" a="1"/>
  <c r="O13" i="169" a="1"/>
  <c r="O25" i="175" a="1"/>
  <c r="O43" i="175" a="1"/>
  <c r="O15" i="175" a="1"/>
  <c r="O35" i="175" a="1"/>
  <c r="O22" i="175" a="1"/>
  <c r="O7" i="175" a="1"/>
  <c r="S2341" i="169" a="1"/>
  <c r="O48" i="175" a="1"/>
  <c r="S2276" i="169" a="1"/>
  <c r="O35" i="169" a="1"/>
  <c r="O36" i="175" a="1"/>
  <c r="AN70" i="175"/>
  <c r="U331" i="175"/>
  <c r="AN2353" i="169"/>
  <c r="U404" i="175"/>
  <c r="U406" i="175"/>
  <c r="U343" i="175"/>
  <c r="AN2350" i="169"/>
  <c r="U342" i="175"/>
  <c r="U402" i="175"/>
  <c r="AN2345" i="169"/>
  <c r="AN2354" i="169"/>
  <c r="AN2291" i="169"/>
  <c r="U201" i="175"/>
  <c r="U403" i="175"/>
  <c r="AN14" i="175"/>
  <c r="U409" i="175"/>
  <c r="AN2349" i="169"/>
  <c r="U400" i="175"/>
  <c r="U135" i="175"/>
  <c r="U332" i="175"/>
  <c r="U407" i="175"/>
  <c r="AN2283" i="169"/>
  <c r="AN2289" i="169"/>
  <c r="AN7" i="175"/>
  <c r="AN13" i="175"/>
  <c r="AN72" i="175"/>
  <c r="U398" i="175"/>
  <c r="U413" i="175"/>
  <c r="AN2286" i="169"/>
  <c r="U340" i="175"/>
  <c r="AN8" i="175"/>
  <c r="AN10" i="175"/>
  <c r="U408" i="175"/>
  <c r="AN2284" i="169"/>
  <c r="AN2355" i="169"/>
  <c r="U399" i="175"/>
  <c r="U336" i="175"/>
  <c r="AN2346" i="169"/>
  <c r="U405" i="175"/>
  <c r="AN2280" i="169"/>
  <c r="U395" i="175"/>
  <c r="U137" i="175"/>
  <c r="AN11" i="175"/>
  <c r="AN6" i="175"/>
  <c r="AN2281" i="169"/>
  <c r="AN2288" i="169"/>
  <c r="U341" i="175"/>
  <c r="U330" i="175"/>
  <c r="U200" i="175"/>
  <c r="U202" i="175"/>
  <c r="AN71" i="175"/>
  <c r="AN2357" i="169"/>
  <c r="AN2348" i="169"/>
  <c r="AN2351" i="169"/>
  <c r="U410" i="175"/>
  <c r="U333" i="175"/>
  <c r="AN73" i="175"/>
  <c r="AN5" i="175"/>
  <c r="AN2282" i="169"/>
  <c r="AN2347" i="169"/>
  <c r="AN2356" i="169"/>
  <c r="U411" i="175"/>
  <c r="U138" i="175"/>
  <c r="U337" i="175"/>
  <c r="U204" i="175"/>
  <c r="U334" i="175"/>
  <c r="AN2290" i="169"/>
  <c r="U335" i="175"/>
  <c r="U401" i="175"/>
  <c r="AN2352" i="169"/>
  <c r="U396" i="175"/>
  <c r="U139" i="175"/>
  <c r="U136" i="175"/>
  <c r="U412" i="175"/>
  <c r="U397" i="175"/>
  <c r="AN2287" i="169"/>
  <c r="AN9" i="175"/>
  <c r="U339" i="175"/>
  <c r="U338" i="175"/>
  <c r="U203" i="175"/>
  <c r="AN2285" i="169"/>
  <c r="AN12" i="175"/>
  <c r="I6" i="175" a="1"/>
  <c r="M17" i="175" a="1"/>
  <c r="C40" i="175" a="1"/>
  <c r="D4" i="175" a="1"/>
  <c r="D28" i="175" a="1"/>
  <c r="Z6" i="175"/>
  <c r="Q50" i="175" a="1"/>
  <c r="N15" i="175" a="1"/>
  <c r="AQ2346" i="169"/>
  <c r="P44" i="175" a="1"/>
  <c r="F39" i="175" a="1"/>
  <c r="N41" i="175" a="1"/>
  <c r="D19" i="175" a="1"/>
  <c r="Q29" i="175" a="1"/>
  <c r="G39" i="175" a="1"/>
  <c r="C44" i="175" a="1"/>
  <c r="Q18" i="175" a="1"/>
  <c r="E10" i="175" a="1"/>
  <c r="Z2290" i="169"/>
  <c r="J32" i="175" a="1"/>
  <c r="AP2280" i="169"/>
  <c r="C35" i="175" a="1"/>
  <c r="G44" i="175" a="1"/>
  <c r="P18" i="175" a="1"/>
  <c r="J4" i="175" a="1"/>
  <c r="D34" i="175" a="1"/>
  <c r="AP2289" i="169"/>
  <c r="G14" i="175" a="1"/>
  <c r="Q27" i="175" a="1"/>
  <c r="P29" i="175" a="1"/>
  <c r="N36" i="175" a="1"/>
  <c r="Q38" i="175" a="1"/>
  <c r="L5" i="175" a="1"/>
  <c r="K48" i="175" a="1"/>
  <c r="C16" i="175" a="1"/>
  <c r="AO2357" i="169"/>
  <c r="F19" i="175" a="1"/>
  <c r="M45" i="175" a="1"/>
  <c r="AJ2288" i="169"/>
  <c r="AO2352" i="169"/>
  <c r="F40" i="175" a="1"/>
  <c r="C38" i="175" a="1"/>
  <c r="AO2285" i="169"/>
  <c r="E25" i="175" a="1"/>
  <c r="Q39" i="175" a="1"/>
  <c r="G30" i="175" a="1"/>
  <c r="N31" i="175" a="1"/>
  <c r="D21" i="175" a="1"/>
  <c r="K12" i="175" a="1"/>
  <c r="Z2349" i="169"/>
  <c r="Z10" i="175"/>
  <c r="AR2281" i="169"/>
  <c r="H5" i="175" a="1"/>
  <c r="AP73" i="175" a="1"/>
  <c r="H27" i="175" a="1"/>
  <c r="Q22" i="175" a="1"/>
  <c r="Q13" i="175" a="1"/>
  <c r="G35" i="175" a="1"/>
  <c r="AJ11" i="175" a="1"/>
  <c r="P27" i="175" a="1"/>
  <c r="D47" i="175" a="1"/>
  <c r="AQ73" i="175" a="1"/>
  <c r="I45" i="175" a="1"/>
  <c r="K37" i="175" a="1"/>
  <c r="E36" i="175" a="1"/>
  <c r="P32" i="175" a="1"/>
  <c r="Z73" i="175"/>
  <c r="P26" i="175" a="1"/>
  <c r="AL202" i="175" a="1"/>
  <c r="AP2290" i="169"/>
  <c r="AO2286" i="169"/>
  <c r="K21" i="175" a="1"/>
  <c r="K33" i="175" a="1"/>
  <c r="M51" i="175" a="1"/>
  <c r="M41" i="175" a="1"/>
  <c r="AJ13" i="175" a="1"/>
  <c r="AQ2355" i="169"/>
  <c r="C3" i="175" a="1"/>
  <c r="H10" i="175" a="1"/>
  <c r="AO14" i="175" a="1"/>
  <c r="AL342" i="175" a="1"/>
  <c r="AO2289" i="169"/>
  <c r="C22" i="175" a="1"/>
  <c r="Z72" i="175"/>
  <c r="F3" i="175" a="1"/>
  <c r="H11" i="175" a="1"/>
  <c r="AQ2352" i="169"/>
  <c r="M20" i="175" a="1"/>
  <c r="Q35" i="175" a="1"/>
  <c r="Q41" i="175" a="1"/>
  <c r="AL412" i="175" a="1"/>
  <c r="AR72" i="175" a="1"/>
  <c r="E7" i="175" a="1"/>
  <c r="F31" i="175" a="1"/>
  <c r="F49" i="175" a="1"/>
  <c r="Z2287" i="169"/>
  <c r="M35" i="175" a="1"/>
  <c r="N7" i="175" a="1"/>
  <c r="H40" i="175" a="1"/>
  <c r="AQ5" i="175" a="1"/>
  <c r="Q48" i="175" a="1"/>
  <c r="Z71" i="175"/>
  <c r="Q4" i="175" a="1"/>
  <c r="J40" i="175" a="1"/>
  <c r="N32" i="175" a="1"/>
  <c r="AQ14" i="175" a="1"/>
  <c r="K45" i="175" a="1"/>
  <c r="K3" i="175" a="1"/>
  <c r="D27" i="175" a="1"/>
  <c r="AL403" i="175" a="1"/>
  <c r="N21" i="175" a="1"/>
  <c r="AO13" i="175" a="1"/>
  <c r="AQ6" i="175" a="1"/>
  <c r="C31" i="175" a="1"/>
  <c r="E5" i="175" a="1"/>
  <c r="Q14" i="175" a="1"/>
  <c r="H17" i="175" a="1"/>
  <c r="N30" i="175" a="1"/>
  <c r="J37" i="175" a="1"/>
  <c r="AL401" i="175" a="1"/>
  <c r="N4" i="175" a="1"/>
  <c r="AL396" i="175" a="1"/>
  <c r="E26" i="175" a="1"/>
  <c r="N51" i="175" a="1"/>
  <c r="N25" i="175" a="1"/>
  <c r="AR71" i="175" a="1"/>
  <c r="C25" i="175" a="1"/>
  <c r="AQ71" i="175" a="1"/>
  <c r="D12" i="175" a="1"/>
  <c r="Q11" i="175" a="1"/>
  <c r="C46" i="175" a="1"/>
  <c r="F2" i="175" a="1"/>
  <c r="H21" i="175" a="1"/>
  <c r="N38" i="175" a="1"/>
  <c r="J19" i="175" a="1"/>
  <c r="J5" i="175" a="1"/>
  <c r="AL339" i="175" a="1"/>
  <c r="I47" i="175" a="1"/>
  <c r="J18" i="175" a="1"/>
  <c r="C30" i="175" a="1"/>
  <c r="D48" i="175" a="1"/>
  <c r="E51" i="175" a="1"/>
  <c r="Z2356" i="169"/>
  <c r="M15" i="175" a="1"/>
  <c r="Z2283" i="169"/>
  <c r="AO2290" i="169"/>
  <c r="D43" i="175" a="1"/>
  <c r="C39" i="175" a="1"/>
  <c r="E31" i="175" a="1"/>
  <c r="AO70" i="175" a="1"/>
  <c r="L20" i="175" a="1"/>
  <c r="C14" i="175" a="1"/>
  <c r="F37" i="175" a="1"/>
  <c r="AR2282" i="169"/>
  <c r="AP11" i="175" a="1"/>
  <c r="K11" i="175" a="1"/>
  <c r="AL398" i="175" a="1"/>
  <c r="H32" i="175" a="1"/>
  <c r="G2" i="175" a="1"/>
  <c r="C23" i="175" a="1"/>
  <c r="AR2287" i="169"/>
  <c r="G23" i="175" a="1"/>
  <c r="G27" i="175" a="1"/>
  <c r="Z2286" i="169"/>
  <c r="I12" i="175" a="1"/>
  <c r="K17" i="175" a="1"/>
  <c r="AR13" i="175" a="1"/>
  <c r="AR2345" i="169"/>
  <c r="D49" i="175" a="1"/>
  <c r="N40" i="175" a="1"/>
  <c r="E38" i="175" a="1"/>
  <c r="H43" i="175" a="1"/>
  <c r="I46" i="175" a="1"/>
  <c r="F17" i="175" a="1"/>
  <c r="F47" i="175" a="1"/>
  <c r="Q25" i="175" a="1"/>
  <c r="L14" i="175" a="1"/>
  <c r="E23" i="175" a="1"/>
  <c r="N17" i="175" a="1"/>
  <c r="AR2280" i="169"/>
  <c r="AJ2282" i="169"/>
  <c r="M49" i="175" a="1"/>
  <c r="L11" i="175" a="1"/>
  <c r="G38" i="175" a="1"/>
  <c r="K19" i="175" a="1"/>
  <c r="I26" i="175" a="1"/>
  <c r="AQ2284" i="169"/>
  <c r="J47" i="175" a="1"/>
  <c r="N13" i="175" a="1"/>
  <c r="H51" i="175" a="1"/>
  <c r="Z14" i="175"/>
  <c r="L32" i="175" a="1"/>
  <c r="N50" i="175" a="1"/>
  <c r="L9" i="175" a="1"/>
  <c r="J46" i="175" a="1"/>
  <c r="Q2" i="175" a="1"/>
  <c r="J33" i="175" a="1"/>
  <c r="AJ2281" i="169"/>
  <c r="N46" i="175" a="1"/>
  <c r="C8" i="175" a="1"/>
  <c r="M50" i="175" a="1"/>
  <c r="D30" i="175" a="1"/>
  <c r="M39" i="175" a="1"/>
  <c r="AP2291" i="169"/>
  <c r="F15" i="175" a="1"/>
  <c r="AR2348" i="169"/>
  <c r="F45" i="175" a="1"/>
  <c r="AJ2345" i="169"/>
  <c r="AJ2349" i="169"/>
  <c r="H3" i="175" a="1"/>
  <c r="P30" i="175" a="1"/>
  <c r="AO71" i="175" a="1"/>
  <c r="D9" i="175" a="1"/>
  <c r="K50" i="175" a="1"/>
  <c r="AP5" i="175" a="1"/>
  <c r="AO2280" i="169"/>
  <c r="P20" i="175" a="1"/>
  <c r="M34" i="175" a="1"/>
  <c r="H41" i="175" a="1"/>
  <c r="Q15" i="175" a="1"/>
  <c r="M47" i="175" a="1"/>
  <c r="AJ2286" i="169"/>
  <c r="E34" i="175" a="1"/>
  <c r="I22" i="175" a="1"/>
  <c r="J45" i="175" a="1"/>
  <c r="M25" i="175" a="1"/>
  <c r="H12" i="175" a="1"/>
  <c r="M18" i="175" a="1"/>
  <c r="J25" i="175" a="1"/>
  <c r="K36" i="175" a="1"/>
  <c r="AQ7" i="175" a="1"/>
  <c r="L4" i="175" a="1"/>
  <c r="N5" i="175" a="1"/>
  <c r="AO2288" i="169"/>
  <c r="E28" i="175" a="1"/>
  <c r="Q17" i="175" a="1"/>
  <c r="L25" i="175" a="1"/>
  <c r="L29" i="175" a="1"/>
  <c r="K31" i="175" a="1"/>
  <c r="L13" i="175" a="1"/>
  <c r="L42" i="175" a="1"/>
  <c r="AR2291" i="169"/>
  <c r="F20" i="175" a="1"/>
  <c r="I3" i="175" a="1"/>
  <c r="I34" i="175" a="1"/>
  <c r="G34" i="175" a="1"/>
  <c r="AR10" i="175" a="1"/>
  <c r="D51" i="175" a="1"/>
  <c r="AR2285" i="169"/>
  <c r="C29" i="175" a="1"/>
  <c r="G21" i="175" a="1"/>
  <c r="J24" i="175" a="1"/>
  <c r="D32" i="175" a="1"/>
  <c r="P17" i="175" a="1"/>
  <c r="Q7" i="175" a="1"/>
  <c r="M8" i="175" a="1"/>
  <c r="K5" i="175" a="1"/>
  <c r="Q34" i="175" a="1"/>
  <c r="K16" i="175" a="1"/>
  <c r="H44" i="175" a="1"/>
  <c r="Z2354" i="169"/>
  <c r="N35" i="175" a="1"/>
  <c r="G50" i="175" a="1"/>
  <c r="H38" i="175" a="1"/>
  <c r="L30" i="175" a="1"/>
  <c r="C21" i="175" a="1"/>
  <c r="M11" i="175" a="1"/>
  <c r="AJ2346" i="169"/>
  <c r="AQ11" i="175" a="1"/>
  <c r="F36" i="175" a="1"/>
  <c r="I8" i="175" a="1"/>
  <c r="AJ2353" i="169"/>
  <c r="AR14" i="175" a="1"/>
  <c r="H20" i="175" a="1"/>
  <c r="C27" i="175" a="1"/>
  <c r="Q23" i="175" a="1"/>
  <c r="AJ10" i="175" a="1"/>
  <c r="AR11" i="175" a="1"/>
  <c r="AL408" i="175" a="1"/>
  <c r="J14" i="175" a="1"/>
  <c r="D11" i="175" a="1"/>
  <c r="K42" i="175" a="1"/>
  <c r="AQ10" i="175" a="1"/>
  <c r="I20" i="175" a="1"/>
  <c r="L6" i="175" a="1"/>
  <c r="E50" i="175" a="1"/>
  <c r="F41" i="175" a="1"/>
  <c r="E9" i="175" a="1"/>
  <c r="AP70" i="175" a="1"/>
  <c r="Z2289" i="169"/>
  <c r="P35" i="175" a="1"/>
  <c r="AO2345" i="169"/>
  <c r="Q5" i="175" a="1"/>
  <c r="D33" i="175" a="1"/>
  <c r="AO2351" i="169"/>
  <c r="Q9" i="175" a="1"/>
  <c r="D13" i="175" a="1"/>
  <c r="F4" i="175" a="1"/>
  <c r="Q8" i="175" a="1"/>
  <c r="E41" i="175" a="1"/>
  <c r="H19" i="175" a="1"/>
  <c r="K14" i="175" a="1"/>
  <c r="AR2290" i="169"/>
  <c r="M6" i="175" a="1"/>
  <c r="AL139" i="175" a="1"/>
  <c r="E27" i="175" a="1"/>
  <c r="G3" i="175" a="1"/>
  <c r="G41" i="175" a="1"/>
  <c r="L36" i="175" a="1"/>
  <c r="E14" i="175" a="1"/>
  <c r="P24" i="175" a="1"/>
  <c r="I15" i="175" a="1"/>
  <c r="E49" i="175" a="1"/>
  <c r="J29" i="175" a="1"/>
  <c r="AJ7" i="175" a="1"/>
  <c r="M16" i="175" a="1"/>
  <c r="H39" i="175" a="1"/>
  <c r="H24" i="175" a="1"/>
  <c r="Q24" i="175" a="1"/>
  <c r="F46" i="175" a="1"/>
  <c r="Q28" i="175" a="1"/>
  <c r="AR2288" i="169"/>
  <c r="M43" i="175" a="1"/>
  <c r="AJ2283" i="169"/>
  <c r="Q16" i="175" a="1"/>
  <c r="J34" i="175" a="1"/>
  <c r="K20" i="175" a="1"/>
  <c r="I38" i="175" a="1"/>
  <c r="E40" i="175" a="1"/>
  <c r="D8" i="175" a="1"/>
  <c r="E15" i="175" a="1"/>
  <c r="I11" i="175" a="1"/>
  <c r="D18" i="175" a="1"/>
  <c r="Z2282" i="169"/>
  <c r="J6" i="175" a="1"/>
  <c r="AP6" i="175" a="1"/>
  <c r="H50" i="175" a="1"/>
  <c r="J48" i="175" a="1"/>
  <c r="AL137" i="175" a="1"/>
  <c r="AR2289" i="169"/>
  <c r="M26" i="175" a="1"/>
  <c r="N10" i="175" a="1"/>
  <c r="AJ9" i="175" a="1"/>
  <c r="G20" i="175" a="1"/>
  <c r="G12" i="175" a="1"/>
  <c r="L23" i="175" a="1"/>
  <c r="AO2281" i="169"/>
  <c r="D40" i="175" a="1"/>
  <c r="AQ2288" i="169"/>
  <c r="AO2355" i="169"/>
  <c r="L50" i="175" a="1"/>
  <c r="AJ8" i="175" a="1"/>
  <c r="AL203" i="175" a="1"/>
  <c r="P51" i="175" a="1"/>
  <c r="I40" i="175" a="1"/>
  <c r="I16" i="175" a="1"/>
  <c r="AL407" i="175" a="1"/>
  <c r="E3" i="175" a="1"/>
  <c r="D16" i="175" a="1"/>
  <c r="AP2282" i="169"/>
  <c r="P45" i="175" a="1"/>
  <c r="AJ2287" i="169"/>
  <c r="AJ2291" i="169"/>
  <c r="AQ2357" i="169"/>
  <c r="J8" i="175" a="1"/>
  <c r="K35" i="175" a="1"/>
  <c r="G46" i="175" a="1"/>
  <c r="AR2347" i="169"/>
  <c r="G10" i="175" a="1"/>
  <c r="AJ2289" i="169"/>
  <c r="M32" i="175" a="1"/>
  <c r="N47" i="175" a="1"/>
  <c r="M31" i="175" a="1"/>
  <c r="C10" i="175" a="1"/>
  <c r="AO10" i="175" a="1"/>
  <c r="P25" i="175" a="1"/>
  <c r="AO2350" i="169"/>
  <c r="AR2350" i="169"/>
  <c r="H6" i="175" a="1"/>
  <c r="AJ2357" i="169"/>
  <c r="G43" i="175" a="1"/>
  <c r="F7" i="175" a="1"/>
  <c r="AL338" i="175" a="1"/>
  <c r="G29" i="175" a="1"/>
  <c r="AR8" i="175" a="1"/>
  <c r="M2" i="175" a="1"/>
  <c r="F30" i="175" a="1"/>
  <c r="AO2354" i="169"/>
  <c r="H4" i="175" a="1"/>
  <c r="D31" i="175" a="1"/>
  <c r="AQ2286" i="169"/>
  <c r="Z70" i="175"/>
  <c r="I17" i="175" a="1"/>
  <c r="F8" i="175" a="1"/>
  <c r="AP2285" i="169"/>
  <c r="P19" i="175" a="1"/>
  <c r="F14" i="175" a="1"/>
  <c r="N22" i="175" a="1"/>
  <c r="K40" i="175" a="1"/>
  <c r="Q46" i="175" a="1"/>
  <c r="G5" i="175" a="1"/>
  <c r="H37" i="175" a="1"/>
  <c r="Z13" i="175"/>
  <c r="D45" i="175" a="1"/>
  <c r="AP2356" i="169"/>
  <c r="P33" i="175" a="1"/>
  <c r="AP2283" i="169"/>
  <c r="J51" i="175" a="1"/>
  <c r="Z2281" i="169"/>
  <c r="F27" i="175" a="1"/>
  <c r="D37" i="175" a="1"/>
  <c r="K24" i="175" a="1"/>
  <c r="P42" i="175" a="1"/>
  <c r="AP2346" i="169"/>
  <c r="AP2281" i="169"/>
  <c r="G4" i="175" a="1"/>
  <c r="K23" i="175" a="1"/>
  <c r="M46" i="175" a="1"/>
  <c r="J13" i="175" a="1"/>
  <c r="AJ70" i="175" a="1"/>
  <c r="M36" i="175" a="1"/>
  <c r="F12" i="175" a="1"/>
  <c r="K28" i="175" a="1"/>
  <c r="AP2355" i="169"/>
  <c r="AQ2280" i="169"/>
  <c r="E12" i="175" a="1"/>
  <c r="AQ72" i="175" a="1"/>
  <c r="L40" i="175" a="1"/>
  <c r="AO12" i="175" a="1"/>
  <c r="AP2286" i="169"/>
  <c r="E18" i="175" a="1"/>
  <c r="E47" i="175" a="1"/>
  <c r="AP2287" i="169"/>
  <c r="L45" i="175" a="1"/>
  <c r="I21" i="175" a="1"/>
  <c r="AR2286" i="169"/>
  <c r="G13" i="175" a="1"/>
  <c r="J43" i="175" a="1"/>
  <c r="Q20" i="175" a="1"/>
  <c r="I9" i="175" a="1"/>
  <c r="AJ2351" i="169"/>
  <c r="AJ2350" i="169"/>
  <c r="G11" i="175" a="1"/>
  <c r="C50" i="175" a="1"/>
  <c r="D22" i="175" a="1"/>
  <c r="M14" i="175" a="1"/>
  <c r="H22" i="175" a="1"/>
  <c r="Q32" i="175" a="1"/>
  <c r="G49" i="175" a="1"/>
  <c r="C34" i="175" a="1"/>
  <c r="G19" i="175" a="1"/>
  <c r="H31" i="175" a="1"/>
  <c r="K2" i="175" a="1"/>
  <c r="P21" i="175" a="1"/>
  <c r="AR2353" i="169"/>
  <c r="G42" i="175" a="1"/>
  <c r="M10" i="175" a="1"/>
  <c r="I36" i="175" a="1"/>
  <c r="E17" i="175" a="1"/>
  <c r="L35" i="175" a="1"/>
  <c r="C42" i="175" a="1"/>
  <c r="I50" i="175" a="1"/>
  <c r="M3" i="175" a="1"/>
  <c r="H33" i="175" a="1"/>
  <c r="H28" i="175" a="1"/>
  <c r="I25" i="175" a="1"/>
  <c r="L48" i="175" a="1"/>
  <c r="M13" i="175" a="1"/>
  <c r="D6" i="175" a="1"/>
  <c r="C48" i="175" a="1"/>
  <c r="G7" i="175" a="1"/>
  <c r="Z2352" i="169"/>
  <c r="L8" i="175" a="1"/>
  <c r="AO2291" i="169"/>
  <c r="D17" i="175" a="1"/>
  <c r="L2" i="175" a="1"/>
  <c r="N3" i="175" a="1"/>
  <c r="F23" i="175" a="1"/>
  <c r="I49" i="175" a="1"/>
  <c r="Z9" i="175"/>
  <c r="P34" i="175" a="1"/>
  <c r="I14" i="175" a="1"/>
  <c r="E22" i="175" a="1"/>
  <c r="AL411" i="175" a="1"/>
  <c r="E42" i="175" a="1"/>
  <c r="F22" i="175" a="1"/>
  <c r="K15" i="175" a="1"/>
  <c r="H7" i="175" a="1"/>
  <c r="L41" i="175" a="1"/>
  <c r="AL397" i="175" a="1"/>
  <c r="Q6" i="175" a="1"/>
  <c r="AL340" i="175" a="1"/>
  <c r="L49" i="175" a="1"/>
  <c r="AR2283" i="169"/>
  <c r="K47" i="175" a="1"/>
  <c r="N49" i="175" a="1"/>
  <c r="AQ2351" i="169"/>
  <c r="AJ2285" i="169"/>
  <c r="H2" i="175" a="1"/>
  <c r="L18" i="175" a="1"/>
  <c r="F42" i="175" a="1"/>
  <c r="E44" i="175" a="1"/>
  <c r="K8" i="175" a="1"/>
  <c r="Q47" i="175" a="1"/>
  <c r="F33" i="175" a="1"/>
  <c r="Z2353" i="169"/>
  <c r="M4" i="175" a="1"/>
  <c r="C19" i="175" a="1"/>
  <c r="C28" i="175" a="1"/>
  <c r="J41" i="175" a="1"/>
  <c r="I19" i="175" a="1"/>
  <c r="K22" i="175" a="1"/>
  <c r="D23" i="175" a="1"/>
  <c r="L16" i="175" a="1"/>
  <c r="L7" i="175" a="1"/>
  <c r="E21" i="175" a="1"/>
  <c r="AL336" i="175" a="1"/>
  <c r="I41" i="175" a="1"/>
  <c r="K7" i="175" a="1"/>
  <c r="AL337" i="175" a="1"/>
  <c r="AJ2290" i="169"/>
  <c r="M27" i="175" a="1"/>
  <c r="J44" i="175" a="1"/>
  <c r="N24" i="175" a="1"/>
  <c r="K9" i="175" a="1"/>
  <c r="D20" i="175" a="1"/>
  <c r="AO9" i="175" a="1"/>
  <c r="L27" i="175" a="1"/>
  <c r="Q31" i="175" a="1"/>
  <c r="J31" i="175" a="1"/>
  <c r="AP7" i="175" a="1"/>
  <c r="N23" i="175" a="1"/>
  <c r="L46" i="175" a="1"/>
  <c r="C5" i="175" a="1"/>
  <c r="F18" i="175" a="1"/>
  <c r="N6" i="175" a="1"/>
  <c r="Q12" i="175" a="1"/>
  <c r="AJ6" i="175" a="1"/>
  <c r="AR7" i="175" a="1"/>
  <c r="J17" i="175" a="1"/>
  <c r="Z2291" i="169"/>
  <c r="Q37" i="175" a="1"/>
  <c r="J2" i="175" a="1"/>
  <c r="Q44" i="175" a="1"/>
  <c r="I48" i="175" a="1"/>
  <c r="C45" i="175" a="1"/>
  <c r="C2" i="175" a="1"/>
  <c r="D14" i="175" a="1"/>
  <c r="P12" i="175" a="1"/>
  <c r="L17" i="175" a="1"/>
  <c r="I29" i="175" a="1"/>
  <c r="AL136" i="175" a="1"/>
  <c r="E30" i="175" a="1"/>
  <c r="L33" i="175" a="1"/>
  <c r="N9" i="175" a="1"/>
  <c r="C36" i="175" a="1"/>
  <c r="L31" i="175" a="1"/>
  <c r="AQ2348" i="169"/>
  <c r="D36" i="175" a="1"/>
  <c r="P50" i="175" a="1"/>
  <c r="E37" i="175" a="1"/>
  <c r="G18" i="175" a="1"/>
  <c r="N48" i="175" a="1"/>
  <c r="J30" i="175" a="1"/>
  <c r="C24" i="175" a="1"/>
  <c r="AJ2347" i="169"/>
  <c r="AP2352" i="169"/>
  <c r="AQ2350" i="169"/>
  <c r="G15" i="175" a="1"/>
  <c r="I39" i="175" a="1"/>
  <c r="Q33" i="175" a="1"/>
  <c r="AQ2354" i="169"/>
  <c r="AP2354" i="169"/>
  <c r="K39" i="175" a="1"/>
  <c r="N2" i="175" a="1"/>
  <c r="K18" i="175" a="1"/>
  <c r="AO2353" i="169"/>
  <c r="F35" i="175" a="1"/>
  <c r="AQ9" i="175" a="1"/>
  <c r="H9" i="175" a="1"/>
  <c r="N11" i="175" a="1"/>
  <c r="AJ2280" i="169"/>
  <c r="P28" i="175" a="1"/>
  <c r="AQ2282" i="169"/>
  <c r="M44" i="175" a="1"/>
  <c r="D50" i="175" a="1"/>
  <c r="H8" i="175" a="1"/>
  <c r="D2" i="175" a="1"/>
  <c r="J39" i="175" a="1"/>
  <c r="Z2346" i="169"/>
  <c r="M28" i="175" a="1"/>
  <c r="I44" i="175" a="1"/>
  <c r="AO2347" i="169"/>
  <c r="K43" i="175" a="1"/>
  <c r="AL343" i="175" a="1"/>
  <c r="Z2284" i="169"/>
  <c r="G33" i="175" a="1"/>
  <c r="AO2356" i="169"/>
  <c r="Z11" i="175"/>
  <c r="M30" i="175" a="1"/>
  <c r="AR70" i="175" a="1"/>
  <c r="M5" i="175" a="1"/>
  <c r="I37" i="175" a="1"/>
  <c r="L28" i="175" a="1"/>
  <c r="H42" i="175" a="1"/>
  <c r="M33" i="175" a="1"/>
  <c r="L10" i="175" a="1"/>
  <c r="J42" i="175" a="1"/>
  <c r="I7" i="175" a="1"/>
  <c r="E4" i="175" a="1"/>
  <c r="J27" i="175" a="1"/>
  <c r="M40" i="175" a="1"/>
  <c r="F51" i="175" a="1"/>
  <c r="J36" i="175" a="1"/>
  <c r="E2" i="175" a="1"/>
  <c r="AO2349" i="169"/>
  <c r="J23" i="175" a="1"/>
  <c r="E16" i="175" a="1"/>
  <c r="AP2351" i="169"/>
  <c r="N33" i="175" a="1"/>
  <c r="I5" i="175" a="1"/>
  <c r="AP14" i="175" a="1"/>
  <c r="D10" i="175" a="1"/>
  <c r="E39" i="175" a="1"/>
  <c r="K34" i="175" a="1"/>
  <c r="Z12" i="175"/>
  <c r="M19" i="175" a="1"/>
  <c r="AQ2347" i="169"/>
  <c r="AR2352" i="169"/>
  <c r="H15" i="175" a="1"/>
  <c r="K32" i="175" a="1"/>
  <c r="Q45" i="175" a="1"/>
  <c r="AP2349" i="169"/>
  <c r="F28" i="175" a="1"/>
  <c r="AP2357" i="169"/>
  <c r="H14" i="175" a="1"/>
  <c r="Z2285" i="169"/>
  <c r="E29" i="175" a="1"/>
  <c r="D38" i="175" a="1"/>
  <c r="AO2284" i="169"/>
  <c r="I51" i="175" a="1"/>
  <c r="AO5" i="175" a="1"/>
  <c r="AJ2284" i="169"/>
  <c r="L19" i="175" a="1"/>
  <c r="AJ2356" i="169"/>
  <c r="M48" i="175" a="1"/>
  <c r="L26" i="175" a="1"/>
  <c r="Z2288" i="169"/>
  <c r="AO11" i="175" a="1"/>
  <c r="P41" i="175" a="1"/>
  <c r="F11" i="175" a="1"/>
  <c r="AL410" i="175" a="1"/>
  <c r="N43" i="175" a="1"/>
  <c r="H35" i="175" a="1"/>
  <c r="M22" i="175" a="1"/>
  <c r="AR2357" i="169"/>
  <c r="M23" i="175" a="1"/>
  <c r="J22" i="175" a="1"/>
  <c r="AR2355" i="169"/>
  <c r="H36" i="175" a="1"/>
  <c r="M12" i="175" a="1"/>
  <c r="J26" i="175" a="1"/>
  <c r="I42" i="175" a="1"/>
  <c r="D41" i="175" a="1"/>
  <c r="C32" i="175" a="1"/>
  <c r="F32" i="175" a="1"/>
  <c r="N27" i="175" a="1"/>
  <c r="Z2347" i="169"/>
  <c r="C6" i="175" a="1"/>
  <c r="J50" i="175" a="1"/>
  <c r="AL135" i="175" a="1"/>
  <c r="E32" i="175" a="1"/>
  <c r="D29" i="175" a="1"/>
  <c r="C37" i="175" a="1"/>
  <c r="AO72" i="175" a="1"/>
  <c r="F44" i="175" a="1"/>
  <c r="C49" i="175" a="1"/>
  <c r="AQ2290" i="169"/>
  <c r="N45" i="175" a="1"/>
  <c r="C20" i="175" a="1"/>
  <c r="L38" i="175" a="1"/>
  <c r="J10" i="175" a="1"/>
  <c r="AQ12" i="175" a="1"/>
  <c r="D35" i="175" a="1"/>
  <c r="AO2348" i="169"/>
  <c r="G47" i="175" a="1"/>
  <c r="N34" i="175" a="1"/>
  <c r="AP10" i="175" a="1"/>
  <c r="AL395" i="175" a="1"/>
  <c r="I13" i="175" a="1"/>
  <c r="AO7" i="175" a="1"/>
  <c r="J20" i="175" a="1"/>
  <c r="C13" i="175" a="1"/>
  <c r="J3" i="175" a="1"/>
  <c r="G24" i="175" a="1"/>
  <c r="D26" i="175" a="1"/>
  <c r="Q19" i="175" a="1"/>
  <c r="N37" i="175" a="1"/>
  <c r="AO8" i="175" a="1"/>
  <c r="AQ2285" i="169"/>
  <c r="C33" i="175" a="1"/>
  <c r="E46" i="175" a="1"/>
  <c r="I23" i="175" a="1"/>
  <c r="F50" i="175" a="1"/>
  <c r="N29" i="175" a="1"/>
  <c r="F25" i="175" a="1"/>
  <c r="K13" i="175" a="1"/>
  <c r="AJ71" i="175" a="1"/>
  <c r="N39" i="175" a="1"/>
  <c r="AR2346" i="169"/>
  <c r="E48" i="175" a="1"/>
  <c r="AP9" i="175" a="1"/>
  <c r="F13" i="175" a="1"/>
  <c r="AL400" i="175" a="1"/>
  <c r="AL330" i="175" a="1"/>
  <c r="J9" i="175" a="1"/>
  <c r="F43" i="175" a="1"/>
  <c r="AL405" i="175" a="1"/>
  <c r="Z7" i="175"/>
  <c r="AQ2356" i="169"/>
  <c r="AL331" i="175" a="1"/>
  <c r="I28" i="175" a="1"/>
  <c r="F29" i="175" a="1"/>
  <c r="M38" i="175" a="1"/>
  <c r="AR2356" i="169"/>
  <c r="I30" i="175" a="1"/>
  <c r="P39" i="175" a="1"/>
  <c r="C7" i="175" a="1"/>
  <c r="G31" i="175" a="1"/>
  <c r="F5" i="175" a="1"/>
  <c r="I4" i="175" a="1"/>
  <c r="J7" i="175" a="1"/>
  <c r="G25" i="175" a="1"/>
  <c r="F38" i="175" a="1"/>
  <c r="AR73" i="175" a="1"/>
  <c r="AQ2283" i="169"/>
  <c r="P48" i="175" a="1"/>
  <c r="G45" i="175" a="1"/>
  <c r="D24" i="175" a="1"/>
  <c r="H25" i="175" a="1"/>
  <c r="C47" i="175" a="1"/>
  <c r="J35" i="175" a="1"/>
  <c r="AL204" i="175" a="1"/>
  <c r="N44" i="175" a="1"/>
  <c r="N42" i="175" a="1"/>
  <c r="F34" i="175" a="1"/>
  <c r="K30" i="175" a="1"/>
  <c r="N16" i="175" a="1"/>
  <c r="G37" i="175" a="1"/>
  <c r="H30" i="175" a="1"/>
  <c r="AP71" i="175" a="1"/>
  <c r="F16" i="175" a="1"/>
  <c r="L21" i="175" a="1"/>
  <c r="Q40" i="175" a="1"/>
  <c r="G51" i="175" a="1"/>
  <c r="I32" i="175" a="1"/>
  <c r="AR2351" i="169"/>
  <c r="P49" i="175" a="1"/>
  <c r="AR6" i="175" a="1"/>
  <c r="M24" i="175" a="1"/>
  <c r="L15" i="175" a="1"/>
  <c r="F24" i="175" a="1"/>
  <c r="J15" i="175" a="1"/>
  <c r="N28" i="175" a="1"/>
  <c r="P10" i="175" a="1"/>
  <c r="AQ2281" i="169"/>
  <c r="AP2345" i="169"/>
  <c r="AJ73" i="175" a="1"/>
  <c r="G6" i="175" a="1"/>
  <c r="AP2347" i="169"/>
  <c r="P37" i="175" a="1"/>
  <c r="I43" i="175" a="1"/>
  <c r="Q21" i="175" a="1"/>
  <c r="K27" i="175" a="1"/>
  <c r="AJ12" i="175" a="1"/>
  <c r="K4" i="175" a="1"/>
  <c r="AJ72" i="175" a="1"/>
  <c r="M7" i="175" a="1"/>
  <c r="F26" i="175" a="1"/>
  <c r="D7" i="175" a="1"/>
  <c r="H34" i="175" a="1"/>
  <c r="E13" i="175" a="1"/>
  <c r="N14" i="175" a="1"/>
  <c r="AJ2348" i="169"/>
  <c r="D5" i="175" a="1"/>
  <c r="M9" i="175" a="1"/>
  <c r="AP2348" i="169"/>
  <c r="M21" i="175" a="1"/>
  <c r="C17" i="175" a="1"/>
  <c r="P23" i="175" a="1"/>
  <c r="L43" i="175" a="1"/>
  <c r="K46" i="175" a="1"/>
  <c r="K41" i="175" a="1"/>
  <c r="AP8" i="175" a="1"/>
  <c r="AP13" i="175" a="1"/>
  <c r="H29" i="175" a="1"/>
  <c r="M37" i="175" a="1"/>
  <c r="H13" i="175" a="1"/>
  <c r="AL200" i="175" a="1"/>
  <c r="Q49" i="175" a="1"/>
  <c r="D39" i="175" a="1"/>
  <c r="AR12" i="175" a="1"/>
  <c r="G48" i="175" a="1"/>
  <c r="G40" i="175" a="1"/>
  <c r="P40" i="175" a="1"/>
  <c r="AQ2345" i="169"/>
  <c r="AO2287" i="169"/>
  <c r="E45" i="175" a="1"/>
  <c r="D3" i="175" a="1"/>
  <c r="AL335" i="175" a="1"/>
  <c r="J16" i="175" a="1"/>
  <c r="P15" i="175" a="1"/>
  <c r="K49" i="175" a="1"/>
  <c r="Z5" i="175"/>
  <c r="L3" i="175" a="1"/>
  <c r="I31" i="175" a="1"/>
  <c r="L39" i="175" a="1"/>
  <c r="K38" i="175" a="1"/>
  <c r="I35" i="175" a="1"/>
  <c r="F21" i="175" a="1"/>
  <c r="L24" i="175" a="1"/>
  <c r="Q42" i="175" a="1"/>
  <c r="N12" i="175" a="1"/>
  <c r="C51" i="175" a="1"/>
  <c r="G32" i="175" a="1"/>
  <c r="G36" i="175" a="1"/>
  <c r="Z2350" i="169"/>
  <c r="E20" i="175" a="1"/>
  <c r="Z2357" i="169"/>
  <c r="K51" i="175" a="1"/>
  <c r="H45" i="175" a="1"/>
  <c r="N26" i="175" a="1"/>
  <c r="E43" i="175" a="1"/>
  <c r="F6" i="175" a="1"/>
  <c r="P22" i="175" a="1"/>
  <c r="L22" i="175" a="1"/>
  <c r="G28" i="175" a="1"/>
  <c r="H26" i="175" a="1"/>
  <c r="M29" i="175" a="1"/>
  <c r="M42" i="175" a="1"/>
  <c r="AL402" i="175" a="1"/>
  <c r="L51" i="175" a="1"/>
  <c r="P11" i="175" a="1"/>
  <c r="L12" i="175" a="1"/>
  <c r="H48" i="175" a="1"/>
  <c r="J11" i="175" a="1"/>
  <c r="Q10" i="175" a="1"/>
  <c r="AL399" i="175" a="1"/>
  <c r="N20" i="175" a="1"/>
  <c r="AO73" i="175" a="1"/>
  <c r="D46" i="175" a="1"/>
  <c r="P9" i="175" a="1"/>
  <c r="K44" i="175" a="1"/>
  <c r="AJ5" i="175" a="1"/>
  <c r="N18" i="175" a="1"/>
  <c r="Z2351" i="169"/>
  <c r="F48" i="175" a="1"/>
  <c r="I24" i="175" a="1"/>
  <c r="P46" i="175" a="1"/>
  <c r="P47" i="175" a="1"/>
  <c r="H46" i="175" a="1"/>
  <c r="I2" i="175" a="1"/>
  <c r="E8" i="175" a="1"/>
  <c r="D15" i="175" a="1"/>
  <c r="AL406" i="175" a="1"/>
  <c r="AR2349" i="169"/>
  <c r="C9" i="175" a="1"/>
  <c r="L37" i="175" a="1"/>
  <c r="G16" i="175" a="1"/>
  <c r="P14" i="175" a="1"/>
  <c r="P16" i="175" a="1"/>
  <c r="C41" i="175" a="1"/>
  <c r="H49" i="175" a="1"/>
  <c r="P13" i="175" a="1"/>
  <c r="K29" i="175" a="1"/>
  <c r="Q36" i="175" a="1"/>
  <c r="J28" i="175" a="1"/>
  <c r="AQ2291" i="169"/>
  <c r="AQ8" i="175" a="1"/>
  <c r="E24" i="175" a="1"/>
  <c r="AJ14" i="175" a="1"/>
  <c r="E11" i="175" a="1"/>
  <c r="AP2288" i="169"/>
  <c r="N19" i="175" a="1"/>
  <c r="G8" i="175" a="1"/>
  <c r="AL404" i="175" a="1"/>
  <c r="K6" i="175" a="1"/>
  <c r="AO2283" i="169"/>
  <c r="L44" i="175" a="1"/>
  <c r="Q26" i="175" a="1"/>
  <c r="AL409" i="175" a="1"/>
  <c r="P31" i="175" a="1"/>
  <c r="AQ13" i="175" a="1"/>
  <c r="AQ2353" i="169"/>
  <c r="C11" i="175" a="1"/>
  <c r="AQ2287" i="169"/>
  <c r="F10" i="175" a="1"/>
  <c r="E35" i="175" a="1"/>
  <c r="Z2355" i="169"/>
  <c r="AQ2289" i="169"/>
  <c r="P43" i="175" a="1"/>
  <c r="J12" i="175" a="1"/>
  <c r="Z2345" i="169"/>
  <c r="AQ70" i="175" a="1"/>
  <c r="AQ2349" i="169"/>
  <c r="Z2280" i="169"/>
  <c r="L34" i="175" a="1"/>
  <c r="AO2282" i="169"/>
  <c r="Q30" i="175" a="1"/>
  <c r="C15" i="175" a="1"/>
  <c r="Q3" i="175" a="1"/>
  <c r="D25" i="175" a="1"/>
  <c r="P36" i="175" a="1"/>
  <c r="J38" i="175" a="1"/>
  <c r="AL413" i="175" a="1"/>
  <c r="AJ2354" i="169"/>
  <c r="I27" i="175" a="1"/>
  <c r="L47" i="175" a="1"/>
  <c r="N8" i="175" a="1"/>
  <c r="AR2354" i="169"/>
  <c r="E19" i="175" a="1"/>
  <c r="AR9" i="175" a="1"/>
  <c r="AP2350" i="169"/>
  <c r="I33" i="175" a="1"/>
  <c r="C4" i="175" a="1"/>
  <c r="E33" i="175" a="1"/>
  <c r="AP72" i="175" a="1"/>
  <c r="H16" i="175" a="1"/>
  <c r="AP2284" i="169"/>
  <c r="Z8" i="175"/>
  <c r="AJ2352" i="169"/>
  <c r="J21" i="175" a="1"/>
  <c r="AJ2355" i="169"/>
  <c r="E6" i="175" a="1"/>
  <c r="H23" i="175" a="1"/>
  <c r="AO6" i="175" a="1"/>
  <c r="G22" i="175" a="1"/>
  <c r="D42" i="175" a="1"/>
  <c r="J49" i="175" a="1"/>
  <c r="C18" i="175" a="1"/>
  <c r="G26" i="175" a="1"/>
  <c r="D44" i="175" a="1"/>
  <c r="H18" i="175" a="1"/>
  <c r="K25" i="175" a="1"/>
  <c r="K26" i="175" a="1"/>
  <c r="AO2346" i="169"/>
  <c r="AL334" i="175" a="1"/>
  <c r="Q51" i="175" a="1"/>
  <c r="AL341" i="175" a="1"/>
  <c r="AL333" i="175" a="1"/>
  <c r="AL138" i="175" a="1"/>
  <c r="G17" i="175" a="1"/>
  <c r="AR2284" i="169"/>
  <c r="P38" i="175" a="1"/>
  <c r="AL201" i="175" a="1"/>
  <c r="H47" i="175" a="1"/>
  <c r="C26" i="175" a="1"/>
  <c r="Z2348" i="169"/>
  <c r="Q43" i="175" a="1"/>
  <c r="K10" i="175" a="1"/>
  <c r="AP12" i="175" a="1"/>
  <c r="I18" i="175" a="1"/>
  <c r="G9" i="175" a="1"/>
  <c r="F9" i="175" a="1"/>
  <c r="I10" i="175" a="1"/>
  <c r="AP2353" i="169"/>
  <c r="C12" i="175" a="1"/>
  <c r="C43" i="175" a="1"/>
  <c r="AL332"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97" i="175"/>
  <c r="AB392" i="175"/>
  <c r="AB327" i="175"/>
  <c r="AB132" i="175"/>
  <c r="AB2342" i="169"/>
  <c r="U13" i="175"/>
  <c r="U2287" i="169"/>
  <c r="U12" i="175"/>
  <c r="U2349" i="169"/>
  <c r="U2350" i="169"/>
  <c r="U2351" i="169"/>
  <c r="U5" i="175"/>
  <c r="U2281" i="169"/>
  <c r="U2357" i="169"/>
  <c r="U2356" i="169"/>
  <c r="U2355" i="169"/>
  <c r="U2286" i="169"/>
  <c r="U9" i="175"/>
  <c r="U2285" i="169"/>
  <c r="U2346" i="169"/>
  <c r="U7" i="175"/>
  <c r="U2352" i="169"/>
  <c r="U2345" i="169"/>
  <c r="U2291" i="169"/>
  <c r="U6" i="175"/>
  <c r="U70" i="175"/>
  <c r="U2347" i="169"/>
  <c r="U14" i="175"/>
  <c r="U2280" i="169"/>
  <c r="U2348" i="169"/>
  <c r="U2353" i="169"/>
  <c r="U2283" i="169"/>
  <c r="U11" i="175"/>
  <c r="U2288" i="169"/>
  <c r="U72" i="175"/>
  <c r="U73" i="175"/>
  <c r="U2290" i="169"/>
  <c r="U2289" i="169"/>
  <c r="U2282" i="169"/>
  <c r="U10" i="175"/>
  <c r="U2284" i="169"/>
  <c r="U8" i="175"/>
  <c r="U2354" i="169"/>
  <c r="U71" i="175"/>
  <c r="AL2345" i="169"/>
  <c r="AL2357" i="169"/>
  <c r="AL2290" i="169"/>
  <c r="AL9" i="175" a="1"/>
  <c r="AL2291" i="169"/>
  <c r="AL2288" i="169"/>
  <c r="P5" i="175" a="1"/>
  <c r="AL2280" i="169"/>
  <c r="AL2353" i="169"/>
  <c r="AL2283" i="169"/>
  <c r="AL2355" i="169"/>
  <c r="P6" i="175" a="1"/>
  <c r="AL2349" i="169"/>
  <c r="AL2356" i="169"/>
  <c r="AL71" i="175" a="1"/>
  <c r="AL72" i="175" a="1"/>
  <c r="AL2286" i="169"/>
  <c r="P7" i="175" a="1"/>
  <c r="AL12" i="175" a="1"/>
  <c r="AL73" i="175" a="1"/>
  <c r="AL2348" i="169"/>
  <c r="AL13" i="175" a="1"/>
  <c r="AL2346" i="169"/>
  <c r="P4" i="175" a="1"/>
  <c r="AL2352" i="169"/>
  <c r="AL10" i="175" a="1"/>
  <c r="AL2285" i="169"/>
  <c r="P8" i="175" a="1"/>
  <c r="AL6" i="175" a="1"/>
  <c r="AL2350" i="169"/>
  <c r="AL8" i="175" a="1"/>
  <c r="AL2347" i="169"/>
  <c r="AL14" i="175" a="1"/>
  <c r="AL2354" i="169"/>
  <c r="AL2289" i="169"/>
  <c r="AL2281" i="169"/>
  <c r="AL11" i="175" a="1"/>
  <c r="AL2282" i="169"/>
  <c r="AL5" i="175" a="1"/>
  <c r="AL2287" i="169"/>
  <c r="AL70" i="175" a="1"/>
  <c r="AL2351" i="169"/>
  <c r="AL7" i="175" a="1"/>
  <c r="AL2284" i="169"/>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67" i="175"/>
  <c r="AB2"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 i="171" a="1"/>
  <c r="Q24" i="169"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261" i="173" a="1"/>
  <c r="S716" i="173" a="1"/>
  <c r="S846" i="173" a="1"/>
  <c r="S391" i="173" a="1"/>
  <c r="S521" i="173" a="1"/>
  <c r="S651" i="173" a="1"/>
  <c r="S586" i="173" a="1"/>
  <c r="S781" i="173" a="1"/>
  <c r="S456" i="173" a="1"/>
  <c r="S326" i="173" a="1"/>
  <c r="AN530" i="173"/>
  <c r="AN273" i="173"/>
  <c r="AN213" i="173"/>
  <c r="AN785" i="173"/>
  <c r="AN331" i="173"/>
  <c r="AN527" i="173"/>
  <c r="AN595" i="173"/>
  <c r="AN792" i="173"/>
  <c r="AN590" i="173"/>
  <c r="AN336" i="173"/>
  <c r="AN345" i="173"/>
  <c r="AN534" i="173"/>
  <c r="AN204" i="173"/>
  <c r="AN401" i="173"/>
  <c r="AN333" i="173"/>
  <c r="AN218" i="173"/>
  <c r="AN330" i="173"/>
  <c r="AN334" i="173"/>
  <c r="AN332" i="173"/>
  <c r="AN203" i="173"/>
  <c r="AN206" i="173"/>
  <c r="AN474" i="173"/>
  <c r="AN791" i="173"/>
  <c r="AN272" i="173"/>
  <c r="AN340" i="173"/>
  <c r="AN850" i="173"/>
  <c r="AN602" i="173"/>
  <c r="AN794" i="173"/>
  <c r="AN399" i="173"/>
  <c r="AN528" i="173"/>
  <c r="AN537" i="173"/>
  <c r="AN599" i="173"/>
  <c r="AN789" i="173"/>
  <c r="AN604" i="173"/>
  <c r="AN217" i="173"/>
  <c r="AN274" i="173"/>
  <c r="AN209" i="173"/>
  <c r="AN532" i="173"/>
  <c r="AN265" i="173"/>
  <c r="AN851" i="173"/>
  <c r="AN722" i="173"/>
  <c r="AN342" i="173"/>
  <c r="AN341" i="173"/>
  <c r="AN790" i="173"/>
  <c r="AN539" i="173"/>
  <c r="AN205" i="173"/>
  <c r="AN461" i="173"/>
  <c r="AN800" i="173"/>
  <c r="AN400" i="173"/>
  <c r="AN799" i="173"/>
  <c r="AN343" i="173"/>
  <c r="AN533" i="173"/>
  <c r="AN339" i="173"/>
  <c r="AN600" i="173"/>
  <c r="AN852" i="173"/>
  <c r="AN598" i="173"/>
  <c r="AN538" i="173"/>
  <c r="AN594" i="173"/>
  <c r="AN276" i="173"/>
  <c r="AN268" i="173"/>
  <c r="AN269" i="173"/>
  <c r="AN796" i="173"/>
  <c r="AN396" i="173"/>
  <c r="AN462" i="173"/>
  <c r="AN466" i="173"/>
  <c r="AN275" i="173"/>
  <c r="AN801" i="173"/>
  <c r="AN593" i="173"/>
  <c r="AN463" i="173"/>
  <c r="AN473" i="173"/>
  <c r="AN460" i="173"/>
  <c r="AN603" i="173"/>
  <c r="AN793" i="173"/>
  <c r="AN212" i="173"/>
  <c r="AN592" i="173"/>
  <c r="AN208" i="173"/>
  <c r="AN207" i="173"/>
  <c r="AN475" i="173"/>
  <c r="AN797" i="173"/>
  <c r="AN469" i="173"/>
  <c r="AN397" i="173"/>
  <c r="AN526" i="173"/>
  <c r="AN525" i="173"/>
  <c r="AN721" i="173"/>
  <c r="AN214" i="173"/>
  <c r="AN787" i="173"/>
  <c r="AN853" i="173"/>
  <c r="AN597" i="173"/>
  <c r="AN216" i="173"/>
  <c r="AN795" i="173"/>
  <c r="AN398" i="173"/>
  <c r="AN200" i="173"/>
  <c r="AN271" i="173"/>
  <c r="AN267" i="173"/>
  <c r="AN338" i="173"/>
  <c r="AN529" i="173"/>
  <c r="AN467" i="173"/>
  <c r="AN468" i="173"/>
  <c r="AN465" i="173"/>
  <c r="AN266" i="173"/>
  <c r="AN854" i="173"/>
  <c r="AN202" i="173"/>
  <c r="AN464" i="173"/>
  <c r="AN788" i="173"/>
  <c r="AN471" i="173"/>
  <c r="AN344" i="173"/>
  <c r="AN591" i="173"/>
  <c r="AN201" i="173"/>
  <c r="AN798" i="173"/>
  <c r="AN470" i="173"/>
  <c r="AN535" i="173"/>
  <c r="AN270" i="173"/>
  <c r="AN215" i="173"/>
  <c r="AN211" i="173"/>
  <c r="AN536" i="173"/>
  <c r="AN337" i="173"/>
  <c r="AN210" i="173"/>
  <c r="AN596" i="173"/>
  <c r="AN601" i="173"/>
  <c r="AN720" i="173"/>
  <c r="AN335" i="173"/>
  <c r="AN531" i="173"/>
  <c r="AN472" i="173"/>
  <c r="AN395" i="173"/>
  <c r="AN786" i="173"/>
  <c r="S846" i="173" l="1"/>
  <c r="S781" i="173"/>
  <c r="S716" i="173"/>
  <c r="S651" i="173"/>
  <c r="S586" i="173"/>
  <c r="S521" i="173"/>
  <c r="S456" i="173"/>
  <c r="S391" i="173"/>
  <c r="S326" i="173"/>
  <c r="U328" i="173" s="1"/>
  <c r="S261" i="173"/>
  <c r="AB327" i="173"/>
  <c r="AB847" i="173"/>
  <c r="AP335" i="173" a="1"/>
  <c r="AJ797" i="173" a="1"/>
  <c r="AQ594" i="173" a="1"/>
  <c r="AJ792" i="173" a="1"/>
  <c r="AR270" i="173" a="1"/>
  <c r="AQ469" i="173" a="1"/>
  <c r="AQ343" i="173" a="1"/>
  <c r="AO528" i="173" a="1"/>
  <c r="Z401" i="173"/>
  <c r="Z462" i="173"/>
  <c r="AP274" i="173" a="1"/>
  <c r="AP330" i="173" a="1"/>
  <c r="AR268" i="173" a="1"/>
  <c r="Z595" i="173"/>
  <c r="AQ792" i="173" a="1"/>
  <c r="AQ269" i="173" a="1"/>
  <c r="Z798" i="173"/>
  <c r="AQ273" i="173" a="1"/>
  <c r="AR463" i="173" a="1"/>
  <c r="Z603" i="173"/>
  <c r="Z527" i="173"/>
  <c r="AO795" i="173" a="1"/>
  <c r="AJ330" i="173" a="1"/>
  <c r="AR668" i="173" a="1"/>
  <c r="AJ397" i="173" a="1"/>
  <c r="AO788" i="173" a="1"/>
  <c r="Z530" i="173"/>
  <c r="AP794" i="173" a="1"/>
  <c r="AJ334" i="173" a="1"/>
  <c r="AP336" i="173" a="1"/>
  <c r="AJ275" i="173" a="1"/>
  <c r="AO271" i="173" a="1"/>
  <c r="AP798" i="173" a="1"/>
  <c r="AJ266" i="173" a="1"/>
  <c r="AJ590" i="173" a="1"/>
  <c r="AJ475" i="173" a="1"/>
  <c r="AQ342" i="173" a="1"/>
  <c r="AO538" i="173" a="1"/>
  <c r="AQ470" i="173" a="1"/>
  <c r="AJ853" i="173" a="1"/>
  <c r="AJ538" i="173" a="1"/>
  <c r="AQ854" i="173" a="1"/>
  <c r="AR530" i="173" a="1"/>
  <c r="AR850" i="173" a="1"/>
  <c r="AJ470" i="173" a="1"/>
  <c r="AO533" i="173" a="1"/>
  <c r="AR595" i="173" a="1"/>
  <c r="AQ599" i="173" a="1"/>
  <c r="AR601" i="173" a="1"/>
  <c r="Z330" i="173"/>
  <c r="AR526" i="173" a="1"/>
  <c r="AJ603" i="173" a="1"/>
  <c r="AO720" i="173" a="1"/>
  <c r="AO602" i="173" a="1"/>
  <c r="Z276" i="173"/>
  <c r="AO798" i="173" a="1"/>
  <c r="AR395" i="173" a="1"/>
  <c r="AJ268" i="173" a="1"/>
  <c r="AP467" i="173" a="1"/>
  <c r="AO787" i="173" a="1"/>
  <c r="AO530" i="173" a="1"/>
  <c r="AP791" i="173" a="1"/>
  <c r="AJ463" i="173" a="1"/>
  <c r="AP465" i="173" a="1"/>
  <c r="AR208" i="173" a="1"/>
  <c r="AQ213" i="173" a="1"/>
  <c r="AQ527" i="173" a="1"/>
  <c r="AP530" i="173" a="1"/>
  <c r="AJ465" i="173" a="1"/>
  <c r="Z338" i="173"/>
  <c r="AO334" i="173" a="1"/>
  <c r="AO797" i="173" a="1"/>
  <c r="AQ525" i="173" a="1"/>
  <c r="AP340" i="173" a="1"/>
  <c r="AJ527" i="173" a="1"/>
  <c r="AP533" i="173" a="1"/>
  <c r="AQ395" i="173" a="1"/>
  <c r="AR667" i="173" a="1"/>
  <c r="AJ271" i="173" a="1"/>
  <c r="AR599" i="173" a="1"/>
  <c r="AQ800" i="173" a="1"/>
  <c r="Z853" i="173"/>
  <c r="AR787" i="173" a="1"/>
  <c r="AP599" i="173" a="1"/>
  <c r="AP266" i="173" a="1"/>
  <c r="Z465" i="173"/>
  <c r="AO343" i="173" a="1"/>
  <c r="Z799" i="173"/>
  <c r="AQ466" i="173" a="1"/>
  <c r="AQ337" i="173" a="1"/>
  <c r="AJ395" i="173" a="1"/>
  <c r="AP854" i="173" a="1"/>
  <c r="Z268" i="173"/>
  <c r="AP207" i="173" a="1"/>
  <c r="AR204" i="173" a="1"/>
  <c r="Z788" i="173"/>
  <c r="Z801" i="173"/>
  <c r="AP398" i="173" a="1"/>
  <c r="AR475" i="173" a="1"/>
  <c r="AJ332" i="173" a="1"/>
  <c r="Z460" i="173"/>
  <c r="AQ472" i="173" a="1"/>
  <c r="AR794" i="173" a="1"/>
  <c r="AO597" i="173" a="1"/>
  <c r="AP539" i="173" a="1"/>
  <c r="Z467" i="173"/>
  <c r="AO852" i="173" a="1"/>
  <c r="AJ342" i="173" a="1"/>
  <c r="AR462" i="173" a="1"/>
  <c r="AP205" i="173" a="1"/>
  <c r="AP265" i="173" a="1"/>
  <c r="AR203" i="173" a="1"/>
  <c r="AO216" i="173" a="1"/>
  <c r="Z332" i="173"/>
  <c r="Z466" i="173"/>
  <c r="AR273" i="173" a="1"/>
  <c r="AJ474" i="173" a="1"/>
  <c r="AP271" i="173" a="1"/>
  <c r="AQ853" i="173" a="1"/>
  <c r="AR469" i="173" a="1"/>
  <c r="AP536" i="173" a="1"/>
  <c r="AJ721" i="173" a="1"/>
  <c r="AJ788" i="173" a="1"/>
  <c r="AP788" i="173" a="1"/>
  <c r="AO474" i="173" a="1"/>
  <c r="AP469" i="173" a="1"/>
  <c r="AR603" i="173" a="1"/>
  <c r="AO214" i="173" a="1"/>
  <c r="AP850" i="173" a="1"/>
  <c r="Z539" i="173"/>
  <c r="AO532" i="173" a="1"/>
  <c r="AO595" i="173" a="1"/>
  <c r="AQ396" i="173" a="1"/>
  <c r="AJ340" i="173" a="1"/>
  <c r="AR533" i="173" a="1"/>
  <c r="AP339" i="173" a="1"/>
  <c r="AO800" i="173" a="1"/>
  <c r="AO603" i="173" a="1"/>
  <c r="AR657" i="173" a="1"/>
  <c r="AO590" i="173" a="1"/>
  <c r="AR330" i="173" a="1"/>
  <c r="AP472" i="173" a="1"/>
  <c r="AR333" i="173" a="1"/>
  <c r="Z461" i="173"/>
  <c r="AQ603" i="173" a="1"/>
  <c r="AR341" i="173" a="1"/>
  <c r="AP852" i="173" a="1"/>
  <c r="AQ532" i="173" a="1"/>
  <c r="AQ265" i="173" a="1"/>
  <c r="AR797" i="173" a="1"/>
  <c r="AO210" i="173" a="1"/>
  <c r="AQ790" i="173" a="1"/>
  <c r="Z534" i="173"/>
  <c r="AP462" i="173" a="1"/>
  <c r="AJ396" i="173" a="1"/>
  <c r="AP786" i="173" a="1"/>
  <c r="AJ344" i="173" a="1"/>
  <c r="AJ598" i="173" a="1"/>
  <c r="AQ535" i="173" a="1"/>
  <c r="AO331" i="173" a="1"/>
  <c r="AO269" i="173" a="1"/>
  <c r="Z271" i="173"/>
  <c r="Z800" i="173"/>
  <c r="AP799" i="173" a="1"/>
  <c r="AQ530" i="173" a="1"/>
  <c r="AJ799" i="173" a="1"/>
  <c r="AO793" i="173" a="1"/>
  <c r="AP594" i="173" a="1"/>
  <c r="AP470" i="173" a="1"/>
  <c r="AO332" i="173" a="1"/>
  <c r="Z344" i="173"/>
  <c r="AP471" i="173" a="1"/>
  <c r="AJ464" i="173" a="1"/>
  <c r="AQ207" i="173" a="1"/>
  <c r="Z594" i="173"/>
  <c r="AO722" i="173" a="1"/>
  <c r="AP590" i="173" a="1"/>
  <c r="AJ467" i="173" a="1"/>
  <c r="AO201" i="173" a="1"/>
  <c r="AR591" i="173" a="1"/>
  <c r="AO344" i="173" a="1"/>
  <c r="AP531" i="173" a="1"/>
  <c r="AR465" i="173" a="1"/>
  <c r="AJ592" i="173" a="1"/>
  <c r="AO721" i="173" a="1"/>
  <c r="AQ345" i="173" a="1"/>
  <c r="AJ798" i="173" a="1"/>
  <c r="AO401" i="173" a="1"/>
  <c r="Z273" i="173"/>
  <c r="AR343" i="173" a="1"/>
  <c r="AJ720" i="173" a="1"/>
  <c r="AJ535" i="173" a="1"/>
  <c r="Z472" i="173"/>
  <c r="AQ341" i="173" a="1"/>
  <c r="AR331" i="173" a="1"/>
  <c r="Q10" i="173" a="1"/>
  <c r="AP333" i="173" a="1"/>
  <c r="AO341" i="173" a="1"/>
  <c r="Z593" i="173"/>
  <c r="AP597" i="173" a="1"/>
  <c r="AR337" i="173" a="1"/>
  <c r="AP604" i="173" a="1"/>
  <c r="AQ595" i="173" a="1"/>
  <c r="Z334" i="173"/>
  <c r="AP395" i="173" a="1"/>
  <c r="AO473" i="173" a="1"/>
  <c r="AR593" i="173" a="1"/>
  <c r="AP538" i="173" a="1"/>
  <c r="AO789" i="173" a="1"/>
  <c r="AJ787" i="173" a="1"/>
  <c r="AJ786" i="173" a="1"/>
  <c r="AP332" i="173" a="1"/>
  <c r="AP209" i="173" a="1"/>
  <c r="AQ330" i="173" a="1"/>
  <c r="AQ852" i="173" a="1"/>
  <c r="AR594" i="173" a="1"/>
  <c r="Z340" i="173"/>
  <c r="AO591" i="173" a="1"/>
  <c r="Q9" i="173" a="1"/>
  <c r="AO539" i="173" a="1"/>
  <c r="AR217" i="173" a="1"/>
  <c r="AP272" i="173" a="1"/>
  <c r="AQ798" i="173" a="1"/>
  <c r="AO270" i="173" a="1"/>
  <c r="Z592" i="173"/>
  <c r="AO534" i="173" a="1"/>
  <c r="Z535" i="173"/>
  <c r="AO471" i="173" a="1"/>
  <c r="AO336" i="173" a="1"/>
  <c r="AP397" i="173" a="1"/>
  <c r="AR795" i="173" a="1"/>
  <c r="AO786" i="173" a="1"/>
  <c r="AR851" i="173" a="1"/>
  <c r="AQ602" i="173" a="1"/>
  <c r="AQ398" i="173" a="1"/>
  <c r="AJ532" i="173" a="1"/>
  <c r="AR209" i="173" a="1"/>
  <c r="AJ597" i="173" a="1"/>
  <c r="AR200" i="173" a="1"/>
  <c r="AO399" i="173" a="1"/>
  <c r="AR400" i="173" a="1"/>
  <c r="AR398" i="173" a="1"/>
  <c r="AP215" i="173" a="1"/>
  <c r="Z602" i="173"/>
  <c r="AJ801" i="173" a="1"/>
  <c r="AQ591" i="173" a="1"/>
  <c r="AR471" i="173" a="1"/>
  <c r="AQ462" i="173" a="1"/>
  <c r="AO340" i="173" a="1"/>
  <c r="AO337" i="173" a="1"/>
  <c r="AR531" i="173" a="1"/>
  <c r="AO463" i="173" a="1"/>
  <c r="AR210" i="173" a="1"/>
  <c r="AO273" i="173" a="1"/>
  <c r="AP526" i="173" a="1"/>
  <c r="AP401" i="173" a="1"/>
  <c r="AR799" i="173" a="1"/>
  <c r="Z269" i="173"/>
  <c r="AJ343" i="173" a="1"/>
  <c r="Z601" i="173"/>
  <c r="AQ786" i="173" a="1"/>
  <c r="AQ212" i="173" a="1"/>
  <c r="AP532" i="173" a="1"/>
  <c r="AQ217" i="173" a="1"/>
  <c r="AP400" i="173" a="1"/>
  <c r="AJ533" i="173" a="1"/>
  <c r="AP343" i="173" a="1"/>
  <c r="AP213" i="173" a="1"/>
  <c r="AO526" i="173" a="1"/>
  <c r="AJ274" i="173" a="1"/>
  <c r="AQ464" i="173" a="1"/>
  <c r="AQ593" i="173" a="1"/>
  <c r="AP214" i="173" a="1"/>
  <c r="AR656" i="173" a="1"/>
  <c r="AQ796" i="173" a="1"/>
  <c r="AR470" i="173" a="1"/>
  <c r="AO339" i="173" a="1"/>
  <c r="AP267" i="173" a="1"/>
  <c r="AJ534" i="173" a="1"/>
  <c r="AO396" i="173" a="1"/>
  <c r="AQ463" i="173" a="1"/>
  <c r="AQ211" i="173" a="1"/>
  <c r="AR788" i="173" a="1"/>
  <c r="AJ460" i="173" a="1"/>
  <c r="AO529" i="173" a="1"/>
  <c r="AQ534" i="173" a="1"/>
  <c r="AR472" i="173" a="1"/>
  <c r="AP275" i="173" a="1"/>
  <c r="AQ334" i="173" a="1"/>
  <c r="AJ270" i="173" a="1"/>
  <c r="AQ210" i="173" a="1"/>
  <c r="AR538" i="173" a="1"/>
  <c r="AQ526" i="173" a="1"/>
  <c r="AP801" i="173" a="1"/>
  <c r="Q4" i="173" a="1"/>
  <c r="AR342" i="173" a="1"/>
  <c r="AO213" i="173" a="1"/>
  <c r="AQ797" i="173" a="1"/>
  <c r="AO276" i="173" a="1"/>
  <c r="Z851" i="173"/>
  <c r="AJ333" i="173" a="1"/>
  <c r="AP535" i="173" a="1"/>
  <c r="AO338" i="173" a="1"/>
  <c r="Q3" i="173" a="1"/>
  <c r="AO274" i="173" a="1"/>
  <c r="AJ336" i="173" a="1"/>
  <c r="AQ531" i="173" a="1"/>
  <c r="AR534" i="173" a="1"/>
  <c r="AP273" i="173" a="1"/>
  <c r="AP721" i="173" a="1"/>
  <c r="AR789" i="173" a="1"/>
  <c r="Z345" i="173"/>
  <c r="AP341" i="173" a="1"/>
  <c r="AP464" i="173" a="1"/>
  <c r="AP202" i="173" a="1"/>
  <c r="Z270" i="173"/>
  <c r="Z395" i="173"/>
  <c r="AR340" i="173" a="1"/>
  <c r="Z399" i="173"/>
  <c r="AO205" i="173" a="1"/>
  <c r="AO272" i="173" a="1"/>
  <c r="AO218" i="173" a="1"/>
  <c r="AQ399" i="173" a="1"/>
  <c r="Z789" i="173"/>
  <c r="AR793" i="173" a="1"/>
  <c r="AJ466" i="173" a="1"/>
  <c r="Z852" i="173"/>
  <c r="AO462" i="173" a="1"/>
  <c r="AJ345" i="173" a="1"/>
  <c r="AR336" i="173" a="1"/>
  <c r="AP595" i="173" a="1"/>
  <c r="Z600" i="173"/>
  <c r="AO799" i="173" a="1"/>
  <c r="AO333" i="173" a="1"/>
  <c r="AQ785" i="173" a="1"/>
  <c r="Z475" i="173"/>
  <c r="AJ337" i="173" a="1"/>
  <c r="AO470" i="173" a="1"/>
  <c r="AR339" i="173" a="1"/>
  <c r="AQ533" i="173" a="1"/>
  <c r="AQ473" i="173" a="1"/>
  <c r="AQ720" i="173" a="1"/>
  <c r="AR791" i="173" a="1"/>
  <c r="AJ525" i="173" a="1"/>
  <c r="Z599" i="173"/>
  <c r="AO604" i="173" a="1"/>
  <c r="AQ538" i="173" a="1"/>
  <c r="Z275" i="173"/>
  <c r="AP793" i="173" a="1"/>
  <c r="AO464" i="173" a="1"/>
  <c r="AQ338" i="173" a="1"/>
  <c r="AJ722" i="173" a="1"/>
  <c r="AR266" i="173" a="1"/>
  <c r="AR669" i="173" a="1"/>
  <c r="AQ722" i="173" a="1"/>
  <c r="AJ335" i="173" a="1"/>
  <c r="AR665" i="173" a="1"/>
  <c r="AJ398" i="173" a="1"/>
  <c r="AQ204" i="173" a="1"/>
  <c r="AJ338" i="173" a="1"/>
  <c r="AQ218" i="173" a="1"/>
  <c r="AJ526" i="173" a="1"/>
  <c r="AO335" i="173" a="1"/>
  <c r="AP593" i="173" a="1"/>
  <c r="AQ789" i="173" a="1"/>
  <c r="AP460" i="173" a="1"/>
  <c r="AR660" i="173" a="1"/>
  <c r="AQ601" i="173" a="1"/>
  <c r="AR399" i="173" a="1"/>
  <c r="AO397" i="173" a="1"/>
  <c r="AP792" i="173" a="1"/>
  <c r="AP853" i="173" a="1"/>
  <c r="AJ528" i="173" a="1"/>
  <c r="AO203" i="173" a="1"/>
  <c r="AQ339" i="173" a="1"/>
  <c r="AJ595" i="173" a="1"/>
  <c r="AR655" i="173" a="1"/>
  <c r="AR272" i="173" a="1"/>
  <c r="AP269" i="173" a="1"/>
  <c r="AJ399" i="173" a="1"/>
  <c r="AP334" i="173" a="1"/>
  <c r="AR211" i="173" a="1"/>
  <c r="AP270" i="173" a="1"/>
  <c r="Z343" i="173"/>
  <c r="Z469" i="173"/>
  <c r="Z796" i="173"/>
  <c r="Q14" i="173" a="1"/>
  <c r="AR335" i="173" a="1"/>
  <c r="AQ276" i="173" a="1"/>
  <c r="AO268" i="173" a="1"/>
  <c r="AO467" i="173" a="1"/>
  <c r="AQ202" i="173" a="1"/>
  <c r="AP342" i="173" a="1"/>
  <c r="AO267" i="173" a="1"/>
  <c r="AO592" i="173" a="1"/>
  <c r="Q15" i="173" a="1"/>
  <c r="AJ604" i="173" a="1"/>
  <c r="AQ200" i="173" a="1"/>
  <c r="AP396" i="173" a="1"/>
  <c r="Z596" i="173"/>
  <c r="AR662" i="173" a="1"/>
  <c r="AO330" i="173" a="1"/>
  <c r="AJ600" i="173" a="1"/>
  <c r="AQ467" i="173" a="1"/>
  <c r="AR275" i="173" a="1"/>
  <c r="AQ539" i="173" a="1"/>
  <c r="AJ790" i="173" a="1"/>
  <c r="AR722" i="173" a="1"/>
  <c r="AQ401" i="173" a="1"/>
  <c r="Z335" i="173"/>
  <c r="AR474" i="173" a="1"/>
  <c r="AP851" i="173" a="1"/>
  <c r="AO342" i="173" a="1"/>
  <c r="AP217" i="173" a="1"/>
  <c r="Z336" i="173"/>
  <c r="AQ214" i="173" a="1"/>
  <c r="Q7" i="173" a="1"/>
  <c r="Z786" i="173"/>
  <c r="Z529" i="173"/>
  <c r="Z604" i="173"/>
  <c r="AP789" i="173" a="1"/>
  <c r="AJ594" i="173" a="1"/>
  <c r="AJ272" i="173" a="1"/>
  <c r="AP525" i="173" a="1"/>
  <c r="AO208" i="173" a="1"/>
  <c r="AP210" i="173" a="1"/>
  <c r="AR800" i="173" a="1"/>
  <c r="AP466" i="173" a="1"/>
  <c r="AP208" i="173" a="1"/>
  <c r="AO525" i="173" a="1"/>
  <c r="AO265" i="173" a="1"/>
  <c r="AJ593" i="173" a="1"/>
  <c r="AQ209" i="173" a="1"/>
  <c r="AR265" i="173" a="1"/>
  <c r="AQ590" i="173" a="1"/>
  <c r="Z590" i="173"/>
  <c r="AR666" i="173" a="1"/>
  <c r="Z337" i="173"/>
  <c r="AO461" i="173" a="1"/>
  <c r="AQ596" i="173" a="1"/>
  <c r="AP211" i="173" a="1"/>
  <c r="AO215" i="173" a="1"/>
  <c r="AR854" i="173" a="1"/>
  <c r="AJ529" i="173" a="1"/>
  <c r="AJ531" i="173" a="1"/>
  <c r="AR801" i="173" a="1"/>
  <c r="AQ793" i="173" a="1"/>
  <c r="AQ851" i="173" a="1"/>
  <c r="AQ272" i="173" a="1"/>
  <c r="AJ273" i="173" a="1"/>
  <c r="AP602" i="173" a="1"/>
  <c r="AR527" i="173" a="1"/>
  <c r="Q11" i="173" a="1"/>
  <c r="AQ475" i="173" a="1"/>
  <c r="Z397" i="173"/>
  <c r="AQ604" i="173" a="1"/>
  <c r="AJ539" i="173" a="1"/>
  <c r="Z531" i="173"/>
  <c r="Z791" i="173"/>
  <c r="AQ274" i="173" a="1"/>
  <c r="AO475" i="173" a="1"/>
  <c r="Z463" i="173"/>
  <c r="AR464" i="173" a="1"/>
  <c r="Z537" i="173"/>
  <c r="AP204" i="173" a="1"/>
  <c r="AO472" i="173" a="1"/>
  <c r="Z341" i="173"/>
  <c r="AR532" i="173" a="1"/>
  <c r="AP344" i="173" a="1"/>
  <c r="AQ536" i="173" a="1"/>
  <c r="AR598" i="173" a="1"/>
  <c r="AR528" i="173" a="1"/>
  <c r="Z793" i="173"/>
  <c r="Z722" i="173"/>
  <c r="AP474" i="173" a="1"/>
  <c r="AR661" i="173" a="1"/>
  <c r="AJ469" i="173" a="1"/>
  <c r="AO217" i="173" a="1"/>
  <c r="AQ799" i="173" a="1"/>
  <c r="AP268" i="173" a="1"/>
  <c r="AR602" i="173" a="1"/>
  <c r="Q12" i="173" a="1"/>
  <c r="AQ275" i="173" a="1"/>
  <c r="AR590" i="173" a="1"/>
  <c r="AR853" i="173" a="1"/>
  <c r="AP797" i="173" a="1"/>
  <c r="AQ592" i="173" a="1"/>
  <c r="Z526" i="173"/>
  <c r="AP463" i="173" a="1"/>
  <c r="AQ201" i="173" a="1"/>
  <c r="AR529" i="173" a="1"/>
  <c r="AO596" i="173" a="1"/>
  <c r="Z598" i="173"/>
  <c r="AJ785" i="173" a="1"/>
  <c r="AQ335" i="173" a="1"/>
  <c r="AP600" i="173" a="1"/>
  <c r="AR597" i="173" a="1"/>
  <c r="AO794" i="173" a="1"/>
  <c r="AO791" i="173" a="1"/>
  <c r="AQ791" i="173" a="1"/>
  <c r="AP461" i="173" a="1"/>
  <c r="Z721" i="173"/>
  <c r="AR218" i="173" a="1"/>
  <c r="Q13" i="173" a="1"/>
  <c r="AP601" i="173" a="1"/>
  <c r="AO200" i="173" a="1"/>
  <c r="AO345" i="173" a="1"/>
  <c r="AQ333" i="173" a="1"/>
  <c r="AQ215" i="173" a="1"/>
  <c r="AQ332" i="173" a="1"/>
  <c r="AR720" i="173" a="1"/>
  <c r="AO266" i="173" a="1"/>
  <c r="AP534" i="173" a="1"/>
  <c r="AQ461" i="173" a="1"/>
  <c r="AJ602" i="173" a="1"/>
  <c r="AO398" i="173" a="1"/>
  <c r="AP206" i="173" a="1"/>
  <c r="AJ795" i="173" a="1"/>
  <c r="AO466" i="173" a="1"/>
  <c r="AP201" i="173" a="1"/>
  <c r="AR332" i="173" a="1"/>
  <c r="AJ461" i="173" a="1"/>
  <c r="AP795" i="173" a="1"/>
  <c r="AP603" i="173" a="1"/>
  <c r="AR798" i="173" a="1"/>
  <c r="AQ537" i="173" a="1"/>
  <c r="AQ598" i="173" a="1"/>
  <c r="Z468" i="173"/>
  <c r="Z474" i="173"/>
  <c r="AR796" i="173" a="1"/>
  <c r="AQ600" i="173" a="1"/>
  <c r="AR401" i="173" a="1"/>
  <c r="AO202" i="173" a="1"/>
  <c r="Z473" i="173"/>
  <c r="AO531" i="173" a="1"/>
  <c r="AP212" i="173" a="1"/>
  <c r="Z265" i="173"/>
  <c r="AQ801" i="173" a="1"/>
  <c r="AQ267" i="173" a="1"/>
  <c r="AP790" i="173" a="1"/>
  <c r="AJ471" i="173" a="1"/>
  <c r="AO593" i="173" a="1"/>
  <c r="AP592" i="173" a="1"/>
  <c r="AQ266" i="173" a="1"/>
  <c r="AR790" i="173" a="1"/>
  <c r="AO851" i="173" a="1"/>
  <c r="Z400" i="173"/>
  <c r="AR276" i="173" a="1"/>
  <c r="AR468" i="173" a="1"/>
  <c r="AO537" i="173" a="1"/>
  <c r="AQ795" i="173" a="1"/>
  <c r="AO600" i="173" a="1"/>
  <c r="AQ794" i="173" a="1"/>
  <c r="AP591" i="173" a="1"/>
  <c r="AO275" i="173" a="1"/>
  <c r="AO850" i="173" a="1"/>
  <c r="AO599" i="173" a="1"/>
  <c r="AJ400" i="173" a="1"/>
  <c r="AJ269" i="173" a="1"/>
  <c r="AJ591" i="173" a="1"/>
  <c r="Z533" i="173"/>
  <c r="AJ530" i="173" a="1"/>
  <c r="AJ852" i="173" a="1"/>
  <c r="AR473" i="173" a="1"/>
  <c r="AO395" i="173" a="1"/>
  <c r="AO536" i="173" a="1"/>
  <c r="AR344" i="173" a="1"/>
  <c r="AR721" i="173" a="1"/>
  <c r="Z525" i="173"/>
  <c r="AQ208" i="173" a="1"/>
  <c r="AR539" i="173" a="1"/>
  <c r="AO601" i="173" a="1"/>
  <c r="AR269" i="173" a="1"/>
  <c r="AQ270" i="173" a="1"/>
  <c r="AQ721" i="173" a="1"/>
  <c r="AR536" i="173" a="1"/>
  <c r="AR397" i="173" a="1"/>
  <c r="AO790" i="173" a="1"/>
  <c r="AJ601" i="173" a="1"/>
  <c r="Z794" i="173"/>
  <c r="AO853" i="173" a="1"/>
  <c r="AR467" i="173" a="1"/>
  <c r="AR852" i="173" a="1"/>
  <c r="AQ787" i="173" a="1"/>
  <c r="AQ397" i="173" a="1"/>
  <c r="AR596" i="173" a="1"/>
  <c r="AJ462" i="173" a="1"/>
  <c r="AR216" i="173" a="1"/>
  <c r="Z850" i="173"/>
  <c r="AQ340" i="173" a="1"/>
  <c r="Z536" i="173"/>
  <c r="AO594" i="173" a="1"/>
  <c r="AQ344" i="173" a="1"/>
  <c r="AQ336" i="173" a="1"/>
  <c r="Z785" i="173"/>
  <c r="AJ473" i="173" a="1"/>
  <c r="AP527" i="173" a="1"/>
  <c r="AR214" i="173" a="1"/>
  <c r="Z396" i="173"/>
  <c r="AP337" i="173" a="1"/>
  <c r="Q8" i="173" a="1"/>
  <c r="AJ854" i="173" a="1"/>
  <c r="AO854" i="173" a="1"/>
  <c r="AR212" i="173" a="1"/>
  <c r="AQ205" i="173" a="1"/>
  <c r="AP537" i="173" a="1"/>
  <c r="Z538" i="173"/>
  <c r="Q6" i="173" a="1"/>
  <c r="Z790" i="173"/>
  <c r="AR334" i="173" a="1"/>
  <c r="AR215" i="173" a="1"/>
  <c r="AP528" i="173" a="1"/>
  <c r="AJ468" i="173" a="1"/>
  <c r="AQ465" i="173" a="1"/>
  <c r="AO460" i="173" a="1"/>
  <c r="AJ599" i="173" a="1"/>
  <c r="AR461" i="173" a="1"/>
  <c r="AJ794" i="173" a="1"/>
  <c r="AQ597" i="173" a="1"/>
  <c r="AR525" i="173" a="1"/>
  <c r="AQ400" i="173" a="1"/>
  <c r="AP787" i="173" a="1"/>
  <c r="Q5" i="173" a="1"/>
  <c r="AJ796" i="173" a="1"/>
  <c r="Z854" i="173"/>
  <c r="AR460" i="173" a="1"/>
  <c r="AQ460" i="173" a="1"/>
  <c r="Z797" i="173"/>
  <c r="AP468" i="173" a="1"/>
  <c r="AQ468" i="173" a="1"/>
  <c r="AJ596" i="173" a="1"/>
  <c r="AR663" i="173" a="1"/>
  <c r="AP216" i="173" a="1"/>
  <c r="AO527" i="173" a="1"/>
  <c r="AO469" i="173" a="1"/>
  <c r="AO535" i="173" a="1"/>
  <c r="AJ791" i="173" a="1"/>
  <c r="Z591" i="173"/>
  <c r="AP596" i="173" a="1"/>
  <c r="AO465" i="173" a="1"/>
  <c r="AP720" i="173" a="1"/>
  <c r="AR267" i="173" a="1"/>
  <c r="AQ331" i="173" a="1"/>
  <c r="Z471" i="173"/>
  <c r="Z470" i="173"/>
  <c r="AR792" i="173" a="1"/>
  <c r="AQ788" i="173" a="1"/>
  <c r="AP331" i="173" a="1"/>
  <c r="AR600" i="173" a="1"/>
  <c r="AR271" i="173" a="1"/>
  <c r="AJ537" i="173" a="1"/>
  <c r="AQ528" i="173" a="1"/>
  <c r="AJ850" i="173" a="1"/>
  <c r="AO792" i="173" a="1"/>
  <c r="AR205" i="173" a="1"/>
  <c r="Z398" i="173"/>
  <c r="AP200" i="173" a="1"/>
  <c r="AR338" i="173" a="1"/>
  <c r="AR396" i="173" a="1"/>
  <c r="AR274" i="173" a="1"/>
  <c r="AR659" i="173" a="1"/>
  <c r="AR785" i="173" a="1"/>
  <c r="AQ216" i="173" a="1"/>
  <c r="Z795" i="173"/>
  <c r="AQ268" i="173" a="1"/>
  <c r="AR592" i="173" a="1"/>
  <c r="Z331" i="173"/>
  <c r="AP473" i="173" a="1"/>
  <c r="AP529" i="173" a="1"/>
  <c r="AQ203" i="173" a="1"/>
  <c r="AQ529" i="173" a="1"/>
  <c r="AO785" i="173" a="1"/>
  <c r="Z267" i="173"/>
  <c r="AJ851" i="173" a="1"/>
  <c r="AJ793" i="173" a="1"/>
  <c r="AO211" i="173" a="1"/>
  <c r="AP203" i="173" a="1"/>
  <c r="AJ789" i="173" a="1"/>
  <c r="AJ339" i="173" a="1"/>
  <c r="AO801" i="173" a="1"/>
  <c r="AP722" i="173" a="1"/>
  <c r="AR213" i="173" a="1"/>
  <c r="Z792" i="173"/>
  <c r="AR466" i="173" a="1"/>
  <c r="AR537" i="173" a="1"/>
  <c r="Z787" i="173"/>
  <c r="AR658" i="173" a="1"/>
  <c r="AR786" i="173" a="1"/>
  <c r="AJ800" i="173" a="1"/>
  <c r="AR604" i="173" a="1"/>
  <c r="AP475" i="173" a="1"/>
  <c r="Z597" i="173"/>
  <c r="AP598" i="173" a="1"/>
  <c r="AP218" i="173" a="1"/>
  <c r="AP276" i="173" a="1"/>
  <c r="AJ265" i="173" a="1"/>
  <c r="AJ267" i="173" a="1"/>
  <c r="Z720" i="173"/>
  <c r="AP399" i="173" a="1"/>
  <c r="AO400" i="173" a="1"/>
  <c r="AP338" i="173" a="1"/>
  <c r="Z342" i="173"/>
  <c r="AR664" i="173" a="1"/>
  <c r="AQ271" i="173" a="1"/>
  <c r="AO209" i="173" a="1"/>
  <c r="AR201" i="173" a="1"/>
  <c r="AQ206" i="173" a="1"/>
  <c r="AJ536" i="173" a="1"/>
  <c r="AO796" i="173" a="1"/>
  <c r="AO598" i="173" a="1"/>
  <c r="AR207" i="173" a="1"/>
  <c r="AP785" i="173" a="1"/>
  <c r="Z274" i="173"/>
  <c r="AP800" i="173" a="1"/>
  <c r="AJ341" i="173" a="1"/>
  <c r="Z272" i="173"/>
  <c r="AQ850" i="173" a="1"/>
  <c r="Z464" i="173"/>
  <c r="AP796" i="173" a="1"/>
  <c r="AO212" i="173" a="1"/>
  <c r="AO204" i="173" a="1"/>
  <c r="AO468" i="173" a="1"/>
  <c r="Z532" i="173"/>
  <c r="AJ472" i="173" a="1"/>
  <c r="AJ276" i="173" a="1"/>
  <c r="AJ331" i="173" a="1"/>
  <c r="AQ471" i="173" a="1"/>
  <c r="AP345" i="173" a="1"/>
  <c r="AR206" i="173" a="1"/>
  <c r="Z333" i="173"/>
  <c r="Z339" i="173"/>
  <c r="AQ474" i="173" a="1"/>
  <c r="AR202" i="173" a="1"/>
  <c r="AO207" i="173" a="1"/>
  <c r="AO206" i="173" a="1"/>
  <c r="AR535" i="173" a="1"/>
  <c r="AR345" i="173" a="1"/>
  <c r="AJ401" i="173" a="1"/>
  <c r="Z528" i="173"/>
  <c r="Z266" i="173"/>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457" i="173"/>
  <c r="AB262" i="173"/>
  <c r="AB392" i="173"/>
  <c r="AB587" i="173"/>
  <c r="AB717" i="173"/>
  <c r="AB652" i="173"/>
  <c r="AB522" i="173"/>
  <c r="AB782" i="173"/>
  <c r="U669" i="173"/>
  <c r="U344" i="173"/>
  <c r="U460" i="173"/>
  <c r="U539" i="173"/>
  <c r="U266" i="173"/>
  <c r="U475" i="173"/>
  <c r="U658" i="173"/>
  <c r="U720" i="173"/>
  <c r="U343" i="173"/>
  <c r="U787" i="173"/>
  <c r="U722" i="173"/>
  <c r="U798" i="173"/>
  <c r="U339" i="173"/>
  <c r="U399" i="173"/>
  <c r="U661" i="173"/>
  <c r="U401" i="173"/>
  <c r="U600" i="173"/>
  <c r="U397" i="173"/>
  <c r="U603" i="173"/>
  <c r="U341" i="173"/>
  <c r="U594" i="173"/>
  <c r="U788" i="173"/>
  <c r="U272" i="173"/>
  <c r="U853" i="173"/>
  <c r="U599" i="173"/>
  <c r="U469" i="173"/>
  <c r="U591" i="173"/>
  <c r="U525" i="173"/>
  <c r="U801" i="173"/>
  <c r="U330" i="173"/>
  <c r="U461" i="173"/>
  <c r="U345" i="173"/>
  <c r="U656" i="173"/>
  <c r="U212" i="173"/>
  <c r="U342" i="173"/>
  <c r="U273" i="173"/>
  <c r="U530" i="173"/>
  <c r="U593" i="173"/>
  <c r="U604" i="173"/>
  <c r="U466" i="173"/>
  <c r="U791" i="173"/>
  <c r="U532" i="173"/>
  <c r="U852" i="173"/>
  <c r="U533" i="173"/>
  <c r="U211" i="173"/>
  <c r="U400" i="173"/>
  <c r="U473" i="173"/>
  <c r="U596" i="173"/>
  <c r="U800" i="173"/>
  <c r="U799" i="173"/>
  <c r="U668" i="173"/>
  <c r="U850" i="173"/>
  <c r="U721" i="173"/>
  <c r="U796" i="173"/>
  <c r="U275" i="173"/>
  <c r="U602" i="173"/>
  <c r="U268" i="173"/>
  <c r="U601" i="173"/>
  <c r="U335" i="173"/>
  <c r="U854" i="173"/>
  <c r="U793" i="173"/>
  <c r="U663" i="173"/>
  <c r="U472" i="173"/>
  <c r="U265" i="173"/>
  <c r="U597" i="173"/>
  <c r="U337" i="173"/>
  <c r="U595" i="173"/>
  <c r="U598" i="173"/>
  <c r="U592" i="173"/>
  <c r="U665" i="173"/>
  <c r="U527" i="173"/>
  <c r="U470" i="173"/>
  <c r="U794" i="173"/>
  <c r="U535" i="173"/>
  <c r="U218" i="173"/>
  <c r="U333" i="173"/>
  <c r="U785" i="173"/>
  <c r="U467" i="173"/>
  <c r="U462" i="173"/>
  <c r="U217" i="173"/>
  <c r="U331" i="173"/>
  <c r="U789" i="173"/>
  <c r="U659" i="173"/>
  <c r="U667" i="173"/>
  <c r="U214" i="173"/>
  <c r="U334" i="173"/>
  <c r="U538" i="173"/>
  <c r="U664" i="173"/>
  <c r="U655" i="173"/>
  <c r="U465" i="173"/>
  <c r="U340" i="173"/>
  <c r="U274" i="173"/>
  <c r="U528" i="173"/>
  <c r="U529" i="173"/>
  <c r="U590" i="173"/>
  <c r="U464" i="173"/>
  <c r="U267" i="173"/>
  <c r="U271" i="173"/>
  <c r="U332" i="173"/>
  <c r="U666" i="173"/>
  <c r="U468" i="173"/>
  <c r="U786" i="173"/>
  <c r="U336" i="173"/>
  <c r="U276" i="173"/>
  <c r="U398" i="173"/>
  <c r="U797" i="173"/>
  <c r="U215" i="173"/>
  <c r="U790" i="173"/>
  <c r="U213" i="173"/>
  <c r="U534" i="173"/>
  <c r="U269" i="173"/>
  <c r="U660" i="173"/>
  <c r="U395" i="173"/>
  <c r="U463" i="173"/>
  <c r="U474" i="173"/>
  <c r="U851" i="173"/>
  <c r="U531" i="173"/>
  <c r="U536" i="173"/>
  <c r="U471" i="173"/>
  <c r="U396" i="173"/>
  <c r="U216" i="173"/>
  <c r="U795" i="173"/>
  <c r="U526" i="173"/>
  <c r="U657" i="173"/>
  <c r="U662" i="173"/>
  <c r="U792" i="173"/>
  <c r="U338" i="173"/>
  <c r="U270" i="173"/>
  <c r="U537" i="173"/>
  <c r="AL336" i="173" a="1"/>
  <c r="AL465" i="173" a="1"/>
  <c r="AL401" i="173" a="1"/>
  <c r="AL788" i="173" a="1"/>
  <c r="AL339" i="173" a="1"/>
  <c r="AL600" i="173" a="1"/>
  <c r="AL797" i="173" a="1"/>
  <c r="AL337" i="173" a="1"/>
  <c r="AL785" i="173" a="1"/>
  <c r="AL591" i="173" a="1"/>
  <c r="AL467" i="173" a="1"/>
  <c r="AL535" i="173" a="1"/>
  <c r="AL332" i="173" a="1"/>
  <c r="AL461" i="173" a="1"/>
  <c r="AL270" i="173" a="1"/>
  <c r="AL851" i="173" a="1"/>
  <c r="AL462" i="173" a="1"/>
  <c r="AL269" i="173" a="1"/>
  <c r="AL267" i="173" a="1"/>
  <c r="AL592" i="173" a="1"/>
  <c r="AL395" i="173" a="1"/>
  <c r="AL400" i="173" a="1"/>
  <c r="AL590" i="173" a="1"/>
  <c r="AL532" i="173" a="1"/>
  <c r="AL787" i="173" a="1"/>
  <c r="AL335" i="173" a="1"/>
  <c r="AL396" i="173" a="1"/>
  <c r="AL537" i="173" a="1"/>
  <c r="AL853" i="173" a="1"/>
  <c r="AL344" i="173" a="1"/>
  <c r="AL470" i="173" a="1"/>
  <c r="AL274" i="173" a="1"/>
  <c r="AL786" i="173" a="1"/>
  <c r="AL271" i="173" a="1"/>
  <c r="AL464" i="173" a="1"/>
  <c r="AL475" i="173" a="1"/>
  <c r="AL399" i="173" a="1"/>
  <c r="AL273" i="173" a="1"/>
  <c r="AL272" i="173" a="1"/>
  <c r="AL468" i="173" a="1"/>
  <c r="AL595" i="173" a="1"/>
  <c r="AL265" i="173" a="1"/>
  <c r="AL602" i="173" a="1"/>
  <c r="AL603" i="173" a="1"/>
  <c r="AL330" i="173" a="1"/>
  <c r="AL852" i="173" a="1"/>
  <c r="AL598" i="173" a="1"/>
  <c r="AL333" i="173" a="1"/>
  <c r="AL597" i="173" a="1"/>
  <c r="AL794" i="173" a="1"/>
  <c r="AL469" i="173" a="1"/>
  <c r="AL796" i="173" a="1"/>
  <c r="AL539" i="173" a="1"/>
  <c r="AL538" i="173" a="1"/>
  <c r="AL793" i="173" a="1"/>
  <c r="AL534" i="173" a="1"/>
  <c r="AL790" i="173" a="1"/>
  <c r="AL594" i="173" a="1"/>
  <c r="AL473" i="173" a="1"/>
  <c r="AL798" i="173" a="1"/>
  <c r="AL528" i="173" a="1"/>
  <c r="AL342" i="173" a="1"/>
  <c r="AL398" i="173" a="1"/>
  <c r="AL338" i="173" a="1"/>
  <c r="AL601" i="173" a="1"/>
  <c r="AL266" i="173" a="1"/>
  <c r="AL397" i="173" a="1"/>
  <c r="AL526" i="173" a="1"/>
  <c r="AL525" i="173" a="1"/>
  <c r="AL460" i="173" a="1"/>
  <c r="AL529" i="173" a="1"/>
  <c r="AL331" i="173" a="1"/>
  <c r="AL722" i="173" a="1"/>
  <c r="AL463" i="173" a="1"/>
  <c r="AL343" i="173" a="1"/>
  <c r="AL474" i="173" a="1"/>
  <c r="AL795" i="173" a="1"/>
  <c r="AL801" i="173" a="1"/>
  <c r="AL536" i="173" a="1"/>
  <c r="AL530" i="173" a="1"/>
  <c r="AL791" i="173" a="1"/>
  <c r="AL533" i="173" a="1"/>
  <c r="AL593" i="173" a="1"/>
  <c r="AL334" i="173" a="1"/>
  <c r="AL340" i="173" a="1"/>
  <c r="AL472" i="173" a="1"/>
  <c r="AL721" i="173" a="1"/>
  <c r="AL599" i="173" a="1"/>
  <c r="AL789" i="173" a="1"/>
  <c r="AL466" i="173" a="1"/>
  <c r="AL275" i="173" a="1"/>
  <c r="AL854" i="173" a="1"/>
  <c r="AL345" i="173" a="1"/>
  <c r="AL720" i="173" a="1"/>
  <c r="AL800" i="173" a="1"/>
  <c r="AL527" i="173" a="1"/>
  <c r="AL792" i="173" a="1"/>
  <c r="AL471" i="173" a="1"/>
  <c r="AL850" i="173" a="1"/>
  <c r="AL268" i="173" a="1"/>
  <c r="AL531" i="173" a="1"/>
  <c r="AL604" i="173" a="1"/>
  <c r="AL276" i="173" a="1"/>
  <c r="AL341" i="173" a="1"/>
  <c r="AL596" i="173" a="1"/>
  <c r="AL799"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456" i="169" a="1"/>
  <c r="O34" i="173" a="1"/>
  <c r="O3" i="173" a="1"/>
  <c r="S391" i="169" a="1"/>
  <c r="O49" i="171" a="1"/>
  <c r="O48" i="173" a="1"/>
  <c r="O35" i="171" a="1"/>
  <c r="O16" i="173" a="1"/>
  <c r="O2" i="173" a="1"/>
  <c r="O50" i="173" a="1"/>
  <c r="O23" i="173" a="1"/>
  <c r="O42" i="171" a="1"/>
  <c r="O35" i="173" a="1"/>
  <c r="O11" i="171" a="1"/>
  <c r="S1" i="173" a="1"/>
  <c r="S66" i="169" a="1"/>
  <c r="O18" i="173" a="1"/>
  <c r="S131" i="173" a="1"/>
  <c r="S2081" i="169" a="1"/>
  <c r="S1626" i="169" a="1"/>
  <c r="S586" i="169" a="1"/>
  <c r="O43" i="173" a="1"/>
  <c r="O5" i="173" a="1"/>
  <c r="S1886" i="169" a="1"/>
  <c r="S651" i="169" a="1"/>
  <c r="O14" i="173" a="1"/>
  <c r="O17" i="173" a="1"/>
  <c r="S1106" i="169" a="1"/>
  <c r="O12" i="173" a="1"/>
  <c r="O20" i="171" a="1"/>
  <c r="O17" i="171" a="1"/>
  <c r="S1431" i="169" a="1"/>
  <c r="O33" i="173" a="1"/>
  <c r="O34" i="171" a="1"/>
  <c r="O10" i="171" a="1"/>
  <c r="O41" i="173" a="1"/>
  <c r="O48" i="171" a="1"/>
  <c r="S1236" i="169" a="1"/>
  <c r="O38" i="173" a="1"/>
  <c r="O8" i="173" a="1"/>
  <c r="O8" i="171" a="1"/>
  <c r="O24" i="171" a="1"/>
  <c r="O7" i="171" a="1"/>
  <c r="S716" i="169" a="1"/>
  <c r="O45" i="173" a="1"/>
  <c r="O4" i="171" a="1"/>
  <c r="O37" i="171" a="1"/>
  <c r="S196" i="169" a="1"/>
  <c r="O44" i="171" a="1"/>
  <c r="O3" i="171" a="1"/>
  <c r="S521" i="169" a="1"/>
  <c r="O30" i="171" a="1"/>
  <c r="S66" i="171" a="1"/>
  <c r="O51" i="171" a="1"/>
  <c r="O27" i="173" a="1"/>
  <c r="O45" i="171" a="1"/>
  <c r="O46" i="171" a="1"/>
  <c r="O11" i="173" a="1"/>
  <c r="O21" i="171" a="1"/>
  <c r="O25" i="171" a="1"/>
  <c r="O27" i="171" a="1"/>
  <c r="O4" i="173" a="1"/>
  <c r="O20" i="173" a="1"/>
  <c r="S1691" i="169" a="1"/>
  <c r="O22" i="171" a="1"/>
  <c r="O13" i="173" a="1"/>
  <c r="S326" i="169" a="1"/>
  <c r="S1821" i="169" a="1"/>
  <c r="O30" i="173" a="1"/>
  <c r="O9" i="171" a="1"/>
  <c r="O7" i="173" a="1"/>
  <c r="O29" i="171" a="1"/>
  <c r="O32" i="173" a="1"/>
  <c r="S1366" i="169" a="1"/>
  <c r="O46" i="173" a="1"/>
  <c r="O26" i="171" a="1"/>
  <c r="S1951" i="169" a="1"/>
  <c r="O44" i="173" a="1"/>
  <c r="O36" i="171" a="1"/>
  <c r="S131" i="169" a="1"/>
  <c r="O14" i="171" a="1"/>
  <c r="O26" i="173" a="1"/>
  <c r="O23" i="171" a="1"/>
  <c r="O37" i="173" a="1"/>
  <c r="O31" i="173" a="1"/>
  <c r="O18" i="171" a="1"/>
  <c r="O47" i="173" a="1"/>
  <c r="S1" i="171" a="1"/>
  <c r="O43" i="171" a="1"/>
  <c r="S2146" i="169" a="1"/>
  <c r="S66" i="173" a="1"/>
  <c r="S911" i="169" a="1"/>
  <c r="S1561" i="169" a="1"/>
  <c r="S1301" i="169" a="1"/>
  <c r="O39" i="171" a="1"/>
  <c r="S261" i="169" a="1"/>
  <c r="O19" i="173" a="1"/>
  <c r="O36" i="173" a="1"/>
  <c r="O28" i="171" a="1"/>
  <c r="O9" i="173" a="1"/>
  <c r="S196" i="173" a="1"/>
  <c r="O15" i="173" a="1"/>
  <c r="O13" i="171" a="1"/>
  <c r="S781" i="169" a="1"/>
  <c r="O6" i="171" a="1"/>
  <c r="O28" i="173" a="1"/>
  <c r="O39" i="173" a="1"/>
  <c r="O38" i="171" a="1"/>
  <c r="S2211" i="169" a="1"/>
  <c r="O31" i="171" a="1"/>
  <c r="O21" i="173" a="1"/>
  <c r="O12" i="171" a="1"/>
  <c r="O40" i="171" a="1"/>
  <c r="S976" i="169" a="1"/>
  <c r="S846" i="169" a="1"/>
  <c r="O51" i="173" a="1"/>
  <c r="O10" i="173" a="1"/>
  <c r="O29" i="173" a="1"/>
  <c r="S1756" i="169" a="1"/>
  <c r="O24" i="173" a="1"/>
  <c r="O22" i="173" a="1"/>
  <c r="O25" i="173" a="1"/>
  <c r="O41" i="171" a="1"/>
  <c r="O32" i="171" a="1"/>
  <c r="S1041" i="169" a="1"/>
  <c r="O40" i="173" a="1"/>
  <c r="O6" i="173" a="1"/>
  <c r="O16" i="171" a="1"/>
  <c r="O49" i="173" a="1"/>
  <c r="S2016" i="169" a="1"/>
  <c r="O15" i="171" a="1"/>
  <c r="O47" i="171" a="1"/>
  <c r="S1496" i="169" a="1"/>
  <c r="O50" i="171" a="1"/>
  <c r="O42" i="173" a="1"/>
  <c r="O2" i="171" a="1"/>
  <c r="O33" i="171" a="1"/>
  <c r="O19" i="171" a="1"/>
  <c r="S1171" i="169" a="1"/>
  <c r="O5" i="171" a="1"/>
  <c r="AN7" i="173"/>
  <c r="AN536" i="169"/>
  <c r="AN6" i="173"/>
  <c r="AN1437" i="169"/>
  <c r="AN141" i="173"/>
  <c r="AN7" i="171"/>
  <c r="AN149" i="173"/>
  <c r="AN139" i="173"/>
  <c r="AN533" i="169"/>
  <c r="AN532" i="169"/>
  <c r="AN1441" i="169"/>
  <c r="AN1440" i="169"/>
  <c r="AN136" i="169"/>
  <c r="AN1243" i="169"/>
  <c r="AN143" i="173"/>
  <c r="AN535" i="169"/>
  <c r="AN1246" i="169"/>
  <c r="AN135" i="173"/>
  <c r="AN77" i="171"/>
  <c r="AN148" i="173"/>
  <c r="AN142" i="173"/>
  <c r="AN1436" i="169"/>
  <c r="AN139" i="169"/>
  <c r="AN74" i="173"/>
  <c r="AN136" i="173"/>
  <c r="AN1245" i="169"/>
  <c r="AN9" i="173"/>
  <c r="AN1438" i="169"/>
  <c r="AN72" i="171"/>
  <c r="AN73" i="173"/>
  <c r="AN1439" i="169"/>
  <c r="AN141" i="169"/>
  <c r="AN75" i="173"/>
  <c r="AN71" i="171"/>
  <c r="AN1827" i="169"/>
  <c r="AN138" i="173"/>
  <c r="AN147" i="173"/>
  <c r="AN73" i="171"/>
  <c r="AN137" i="173"/>
  <c r="AN1242" i="169"/>
  <c r="AN5" i="173"/>
  <c r="AN6" i="171"/>
  <c r="AN76" i="171"/>
  <c r="AN1240" i="169"/>
  <c r="AN146" i="173"/>
  <c r="AN137" i="169"/>
  <c r="AN70" i="173"/>
  <c r="AN8" i="173"/>
  <c r="AN529" i="169"/>
  <c r="AN1829" i="169"/>
  <c r="AN72" i="173"/>
  <c r="AN1826" i="169"/>
  <c r="AN76" i="173"/>
  <c r="AN138" i="169"/>
  <c r="AN140" i="173"/>
  <c r="AN78" i="171"/>
  <c r="AN79" i="171"/>
  <c r="AN10" i="173"/>
  <c r="AN528" i="169"/>
  <c r="AN1828" i="169"/>
  <c r="AN70" i="171"/>
  <c r="AN13" i="171"/>
  <c r="AN530" i="169"/>
  <c r="AN534" i="169"/>
  <c r="AN526" i="169"/>
  <c r="AN1830" i="169"/>
  <c r="AN11" i="171"/>
  <c r="AN9" i="171"/>
  <c r="AN12" i="171"/>
  <c r="AN82" i="171"/>
  <c r="AN1247" i="169"/>
  <c r="AN10" i="171"/>
  <c r="AN71" i="173"/>
  <c r="AN1435" i="169"/>
  <c r="AN527" i="169"/>
  <c r="AN531" i="169"/>
  <c r="AN135" i="169"/>
  <c r="AN8" i="171"/>
  <c r="AN5" i="171"/>
  <c r="AN12" i="173"/>
  <c r="AN1825" i="169"/>
  <c r="AN81" i="171"/>
  <c r="AN140" i="169"/>
  <c r="AN11" i="173"/>
  <c r="AN75" i="171"/>
  <c r="AN1241" i="169"/>
  <c r="AN80" i="171"/>
  <c r="AN145" i="173"/>
  <c r="AN1244" i="169"/>
  <c r="AN525" i="169"/>
  <c r="AN74" i="171"/>
  <c r="AN144" i="173"/>
  <c r="Z73" i="173"/>
  <c r="Z212" i="173"/>
  <c r="AJ218" i="173" a="1"/>
  <c r="Z5" i="173"/>
  <c r="Z211" i="173"/>
  <c r="J24" i="169" a="1"/>
  <c r="Z148" i="173"/>
  <c r="Z144" i="173"/>
  <c r="K24" i="169" a="1"/>
  <c r="AJ208" i="173" a="1"/>
  <c r="Z135" i="173"/>
  <c r="Z74" i="173"/>
  <c r="Z6" i="173"/>
  <c r="Z72" i="173"/>
  <c r="Z145" i="173"/>
  <c r="AJ209" i="173" a="1"/>
  <c r="Z214" i="173"/>
  <c r="Z216" i="173"/>
  <c r="Z141" i="173"/>
  <c r="Z204" i="173"/>
  <c r="AJ213" i="173" a="1"/>
  <c r="Z149" i="173"/>
  <c r="Z217" i="173"/>
  <c r="AJ205" i="173" a="1"/>
  <c r="Z136" i="173"/>
  <c r="AJ206" i="173" a="1"/>
  <c r="AJ212" i="173" a="1"/>
  <c r="AJ204" i="173" a="1"/>
  <c r="Z200" i="173"/>
  <c r="AJ200" i="173" a="1"/>
  <c r="Z138" i="173"/>
  <c r="Z218" i="173"/>
  <c r="Z146" i="173"/>
  <c r="Z213" i="173"/>
  <c r="Z11" i="173"/>
  <c r="AJ202" i="173" a="1"/>
  <c r="AJ216" i="173" a="1"/>
  <c r="Z10" i="173"/>
  <c r="AJ207" i="173" a="1"/>
  <c r="Z12" i="173"/>
  <c r="Z140" i="173"/>
  <c r="M24" i="169" a="1"/>
  <c r="AJ214" i="173" a="1"/>
  <c r="Z209" i="173"/>
  <c r="Z207" i="173"/>
  <c r="Z9" i="173"/>
  <c r="Z143" i="173"/>
  <c r="Z203" i="173"/>
  <c r="Z76" i="173"/>
  <c r="Z139" i="173"/>
  <c r="AJ211" i="173" a="1"/>
  <c r="Z71" i="173"/>
  <c r="Z147" i="173"/>
  <c r="Z208" i="173"/>
  <c r="AJ201" i="173" a="1"/>
  <c r="Z206" i="173"/>
  <c r="Z137" i="173"/>
  <c r="Z210" i="173"/>
  <c r="Z75" i="173"/>
  <c r="Z7" i="173"/>
  <c r="Z8" i="173"/>
  <c r="Z201" i="173"/>
  <c r="Z70" i="173"/>
  <c r="Z142" i="173"/>
  <c r="AJ217" i="173" a="1"/>
  <c r="AJ215" i="173" a="1"/>
  <c r="Z215" i="173"/>
  <c r="Z205" i="173"/>
  <c r="AJ210" i="173" a="1"/>
  <c r="AJ203" i="173" a="1"/>
  <c r="Z202" i="173"/>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0" i="169" a="1"/>
  <c r="AB132" i="173"/>
  <c r="O43" i="169" a="1"/>
  <c r="O41" i="169" a="1"/>
  <c r="O44" i="169" a="1"/>
  <c r="AB67" i="173"/>
  <c r="AB197" i="173"/>
  <c r="AB2" i="171"/>
  <c r="O46" i="169" a="1"/>
  <c r="O49" i="169" a="1"/>
  <c r="O45" i="169" a="1"/>
  <c r="AB67" i="171"/>
  <c r="O48" i="169" a="1"/>
  <c r="O50" i="169" a="1"/>
  <c r="O47" i="169" a="1"/>
  <c r="O39" i="169" a="1"/>
  <c r="O42"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2" i="173"/>
  <c r="AB1172" i="169"/>
  <c r="AB1562" i="169"/>
  <c r="AB1237" i="169"/>
  <c r="AB1107" i="169"/>
  <c r="AB262" i="169"/>
  <c r="AB1887" i="169"/>
  <c r="AB67" i="169"/>
  <c r="AB2212" i="169"/>
  <c r="AB1042" i="169"/>
  <c r="AB1432" i="169"/>
  <c r="AB327" i="169"/>
  <c r="AB1952" i="169"/>
  <c r="AB652" i="169"/>
  <c r="AB1627" i="169"/>
  <c r="AB1497" i="169"/>
  <c r="AB392" i="169"/>
  <c r="AB1822" i="169"/>
  <c r="AB2017" i="169"/>
  <c r="AB2082" i="169"/>
  <c r="AB782" i="169"/>
  <c r="AB197" i="169"/>
  <c r="AB457" i="169"/>
  <c r="AB2147" i="169"/>
  <c r="AB717" i="169"/>
  <c r="AB1302" i="169"/>
  <c r="AB1367" i="169"/>
  <c r="AB1757" i="169"/>
  <c r="AB847" i="169"/>
  <c r="AB977" i="169"/>
  <c r="AB587" i="169"/>
  <c r="AB912" i="169"/>
  <c r="AB132" i="169"/>
  <c r="AB522" i="169"/>
  <c r="AB1692" i="169"/>
  <c r="U206" i="173"/>
  <c r="U210" i="173"/>
  <c r="U204" i="173"/>
  <c r="U208" i="173"/>
  <c r="U207" i="173"/>
  <c r="U200" i="173"/>
  <c r="U205" i="173"/>
  <c r="U209" i="173"/>
  <c r="U201" i="173"/>
  <c r="U202" i="173"/>
  <c r="U203"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11" i="168" a="1"/>
  <c r="O48" i="167" a="1"/>
  <c r="O14" i="167" a="1"/>
  <c r="O27" i="167" a="1"/>
  <c r="O24" i="168" a="1"/>
  <c r="O37" i="168" a="1"/>
  <c r="O16" i="168" a="1"/>
  <c r="O50" i="168" a="1"/>
  <c r="O33" i="168" a="1"/>
  <c r="O45" i="168" a="1"/>
  <c r="O43" i="167" a="1"/>
  <c r="O3" i="167" a="1"/>
  <c r="O6" i="168" a="1"/>
  <c r="O44" i="168" a="1"/>
  <c r="O22" i="168" a="1"/>
  <c r="O42" i="168" a="1"/>
  <c r="O29" i="167" a="1"/>
  <c r="S196" i="168" a="1"/>
  <c r="O51" i="168" a="1"/>
  <c r="O2" i="167" a="1"/>
  <c r="O26" i="168" a="1"/>
  <c r="O34" i="168" a="1"/>
  <c r="O15" i="168" a="1"/>
  <c r="O13" i="168" a="1"/>
  <c r="O36" i="167" a="1"/>
  <c r="O38" i="168" a="1"/>
  <c r="O2" i="168" a="1"/>
  <c r="O19" i="168" a="1"/>
  <c r="S261" i="168" a="1"/>
  <c r="O23" i="167" a="1"/>
  <c r="O21" i="167" a="1"/>
  <c r="S1" i="169" a="1"/>
  <c r="O30" i="168" a="1"/>
  <c r="O42" i="167" a="1"/>
  <c r="O4" i="168" a="1"/>
  <c r="O12" i="168" a="1"/>
  <c r="S66" i="166" a="1"/>
  <c r="O33" i="167" a="1"/>
  <c r="S131" i="166" a="1"/>
  <c r="O31" i="168" a="1"/>
  <c r="O4" i="167" a="1"/>
  <c r="O51" i="167" a="1"/>
  <c r="O35" i="167" a="1"/>
  <c r="O32" i="167" a="1"/>
  <c r="O11" i="167" a="1"/>
  <c r="S66" i="168" a="1"/>
  <c r="O9" i="167" a="1"/>
  <c r="O23" i="168" a="1"/>
  <c r="O40" i="167" a="1"/>
  <c r="O51" i="169" a="1"/>
  <c r="O17" i="168" a="1"/>
  <c r="O8" i="167" a="1"/>
  <c r="O41" i="167" a="1"/>
  <c r="O41" i="168" a="1"/>
  <c r="O20" i="167" a="1"/>
  <c r="O47" i="168" a="1"/>
  <c r="O9" i="168" a="1"/>
  <c r="O36" i="168" a="1"/>
  <c r="O7" i="168" a="1"/>
  <c r="O49" i="168" a="1"/>
  <c r="O38" i="167" a="1"/>
  <c r="O20" i="168" a="1"/>
  <c r="O19" i="167" a="1"/>
  <c r="O43" i="168" a="1"/>
  <c r="O3" i="168" a="1"/>
  <c r="S456" i="166" a="1"/>
  <c r="O49" i="167" a="1"/>
  <c r="O29" i="168" a="1"/>
  <c r="O13" i="167" a="1"/>
  <c r="O12" i="167" a="1"/>
  <c r="O40" i="168" a="1"/>
  <c r="O34" i="167" a="1"/>
  <c r="O28" i="167" a="1"/>
  <c r="O47" i="167" a="1"/>
  <c r="O31" i="167" a="1"/>
  <c r="O30" i="167" a="1"/>
  <c r="O26" i="167" a="1"/>
  <c r="O45" i="167" a="1"/>
  <c r="S326" i="166" a="1"/>
  <c r="O44" i="167" a="1"/>
  <c r="S196" i="166" a="1"/>
  <c r="O27" i="168" a="1"/>
  <c r="O24" i="167" a="1"/>
  <c r="O17" i="167" a="1"/>
  <c r="O16" i="167" a="1"/>
  <c r="O39" i="167" a="1"/>
  <c r="O18" i="168" a="1"/>
  <c r="O21" i="168" a="1"/>
  <c r="O8" i="168" a="1"/>
  <c r="O5" i="167" a="1"/>
  <c r="S326" i="168" a="1"/>
  <c r="O46" i="167" a="1"/>
  <c r="O22" i="167" a="1"/>
  <c r="O7" i="167" a="1"/>
  <c r="O18" i="167" a="1"/>
  <c r="S391" i="166" a="1"/>
  <c r="O46" i="168" a="1"/>
  <c r="O10" i="168" a="1"/>
  <c r="O32" i="168" a="1"/>
  <c r="O10" i="167" a="1"/>
  <c r="S1" i="167" a="1"/>
  <c r="O25" i="167" a="1"/>
  <c r="O39" i="168" a="1"/>
  <c r="O48" i="168" a="1"/>
  <c r="O35" i="168" a="1"/>
  <c r="S1" i="168" a="1"/>
  <c r="S261" i="166" a="1"/>
  <c r="O37" i="167" a="1"/>
  <c r="S131" i="168" a="1"/>
  <c r="S521" i="166" a="1"/>
  <c r="O50" i="167" a="1"/>
  <c r="O28" i="168" a="1"/>
  <c r="O15" i="167" a="1"/>
  <c r="O14" i="168" a="1"/>
  <c r="O6" i="167" a="1"/>
  <c r="O25" i="168" a="1"/>
  <c r="AN333" i="166"/>
  <c r="AN1501" i="169"/>
  <c r="AN1187" i="169"/>
  <c r="AN1961" i="169"/>
  <c r="AN74" i="169"/>
  <c r="AN207" i="166"/>
  <c r="AN401" i="166"/>
  <c r="AN140" i="166"/>
  <c r="AN266" i="166"/>
  <c r="AN9" i="169"/>
  <c r="AN726" i="169"/>
  <c r="AN1376" i="169"/>
  <c r="AN868" i="169"/>
  <c r="AN1058" i="169"/>
  <c r="AN1056" i="169"/>
  <c r="AN1177" i="169"/>
  <c r="AN2151" i="169"/>
  <c r="AN269" i="169"/>
  <c r="AN799" i="169"/>
  <c r="AN270" i="169"/>
  <c r="AN917" i="169"/>
  <c r="AN2097" i="169"/>
  <c r="AN794" i="169"/>
  <c r="AN2020" i="169"/>
  <c r="AN797" i="169"/>
  <c r="AN2089" i="169"/>
  <c r="AN265" i="169"/>
  <c r="AN344" i="166"/>
  <c r="AN740" i="169"/>
  <c r="AN272" i="168"/>
  <c r="AN1633" i="169"/>
  <c r="AN200" i="166"/>
  <c r="AN1309" i="169"/>
  <c r="AN984" i="169"/>
  <c r="AN336" i="166"/>
  <c r="AN593" i="169"/>
  <c r="AN8" i="168"/>
  <c r="AN1049" i="169"/>
  <c r="AN987" i="169"/>
  <c r="AN1183" i="169"/>
  <c r="AN70" i="169"/>
  <c r="AN5" i="169"/>
  <c r="AN78" i="169"/>
  <c r="AN1307" i="169"/>
  <c r="AN71" i="169"/>
  <c r="AN339" i="166"/>
  <c r="AN2156" i="169"/>
  <c r="AN1567" i="169"/>
  <c r="AN1897" i="169"/>
  <c r="AN1895" i="169"/>
  <c r="AN141" i="166"/>
  <c r="AN1902" i="169"/>
  <c r="AN200" i="168"/>
  <c r="AN75" i="169"/>
  <c r="AN728" i="169"/>
  <c r="AN207" i="168"/>
  <c r="AN1182" i="169"/>
  <c r="AN1901" i="169"/>
  <c r="AN1893" i="169"/>
  <c r="AN1190" i="169"/>
  <c r="AN723" i="169"/>
  <c r="AN1701" i="169"/>
  <c r="AN1377" i="169"/>
  <c r="AN2153" i="169"/>
  <c r="AN1704" i="169"/>
  <c r="AN7" i="169"/>
  <c r="AN469" i="169"/>
  <c r="AN72" i="168"/>
  <c r="AN2218" i="169"/>
  <c r="AN531" i="166"/>
  <c r="AN148" i="166"/>
  <c r="AN464" i="169"/>
  <c r="AN1631" i="169"/>
  <c r="AN340" i="168"/>
  <c r="AN742" i="169"/>
  <c r="AN731" i="169"/>
  <c r="AN205" i="168"/>
  <c r="AN330" i="169"/>
  <c r="AN334" i="166"/>
  <c r="AN1637" i="169"/>
  <c r="AN333" i="169"/>
  <c r="AN465" i="166"/>
  <c r="AN2022" i="169"/>
  <c r="AN798" i="169"/>
  <c r="AN338" i="169"/>
  <c r="AN273" i="166"/>
  <c r="AN460" i="169"/>
  <c r="AN1113" i="169"/>
  <c r="AN141" i="168"/>
  <c r="AN1175" i="169"/>
  <c r="AN135" i="166"/>
  <c r="AN6" i="169"/>
  <c r="AN79" i="166"/>
  <c r="AN473" i="169"/>
  <c r="AN2091" i="169"/>
  <c r="AN1890" i="169"/>
  <c r="AN472" i="169"/>
  <c r="AN1572" i="169"/>
  <c r="AN1966" i="169"/>
  <c r="AN465" i="169"/>
  <c r="AN1378" i="169"/>
  <c r="AN202" i="169"/>
  <c r="AN6" i="168"/>
  <c r="AN143" i="168"/>
  <c r="AN590" i="169"/>
  <c r="AN138" i="166"/>
  <c r="AN344" i="168"/>
  <c r="AN1057" i="169"/>
  <c r="AN1565" i="169"/>
  <c r="AN1504" i="169"/>
  <c r="AN71" i="168"/>
  <c r="AN80" i="168"/>
  <c r="AN267" i="168"/>
  <c r="AN869" i="169"/>
  <c r="AN594" i="169"/>
  <c r="AN1379" i="169"/>
  <c r="AN206" i="168"/>
  <c r="AN592" i="169"/>
  <c r="AN271" i="168"/>
  <c r="AN1900" i="169"/>
  <c r="AN863" i="169"/>
  <c r="AN992" i="169"/>
  <c r="AN2098" i="169"/>
  <c r="AN529" i="166"/>
  <c r="AN468" i="166"/>
  <c r="AN471" i="169"/>
  <c r="AN146" i="166"/>
  <c r="AN332" i="166"/>
  <c r="AN658" i="169"/>
  <c r="AN1638" i="169"/>
  <c r="AN272" i="166"/>
  <c r="AN1503" i="169"/>
  <c r="AN727" i="169"/>
  <c r="AN1769" i="169"/>
  <c r="AN1176" i="169"/>
  <c r="AN11" i="169"/>
  <c r="AN1640" i="169"/>
  <c r="AN2150" i="169"/>
  <c r="AN330" i="166"/>
  <c r="AN1707" i="169"/>
  <c r="AN1061" i="169"/>
  <c r="AN72" i="166"/>
  <c r="AN733" i="169"/>
  <c r="AN206" i="169"/>
  <c r="AN2085" i="169"/>
  <c r="AN2095" i="169"/>
  <c r="AN983" i="169"/>
  <c r="AN210" i="166"/>
  <c r="AN1181" i="169"/>
  <c r="AN265" i="168"/>
  <c r="AN1312" i="169"/>
  <c r="AN397" i="169"/>
  <c r="AN7" i="168"/>
  <c r="AN203" i="166"/>
  <c r="AN1178" i="169"/>
  <c r="AN75" i="168"/>
  <c r="AN266" i="169"/>
  <c r="AN331" i="168"/>
  <c r="AN12" i="169"/>
  <c r="AN1060" i="169"/>
  <c r="AN985" i="169"/>
  <c r="AN1191" i="169"/>
  <c r="AN137" i="168"/>
  <c r="AN399" i="166"/>
  <c r="AN2087" i="169"/>
  <c r="AN396" i="166"/>
  <c r="AN2026" i="169"/>
  <c r="AN11" i="168"/>
  <c r="AN1055" i="169"/>
  <c r="AN267" i="166"/>
  <c r="AN528" i="166"/>
  <c r="AN656" i="169"/>
  <c r="AN1313" i="169"/>
  <c r="AN144" i="168"/>
  <c r="AN1112" i="169"/>
  <c r="AN464" i="166"/>
  <c r="AN856" i="169"/>
  <c r="AN527" i="166"/>
  <c r="AN1697" i="169"/>
  <c r="AN1702" i="169"/>
  <c r="AN1706" i="169"/>
  <c r="AN1062" i="169"/>
  <c r="AN2021" i="169"/>
  <c r="AN74" i="168"/>
  <c r="AN334" i="169"/>
  <c r="AN1965" i="169"/>
  <c r="AN2217" i="169"/>
  <c r="AN13" i="169"/>
  <c r="AN720" i="169"/>
  <c r="AN724" i="169"/>
  <c r="AN2102" i="169"/>
  <c r="AN990" i="169"/>
  <c r="AN334" i="168"/>
  <c r="AN1903" i="169"/>
  <c r="AN732" i="169"/>
  <c r="AN1193" i="169"/>
  <c r="AN795" i="169"/>
  <c r="AN209" i="169"/>
  <c r="AN1517" i="169"/>
  <c r="AN1894" i="169"/>
  <c r="AN1957" i="169"/>
  <c r="AN734" i="169"/>
  <c r="AN1374" i="169"/>
  <c r="AN595" i="169"/>
  <c r="AN597" i="169"/>
  <c r="AN462" i="169"/>
  <c r="AN10" i="168"/>
  <c r="AN77" i="169"/>
  <c r="AN139" i="168"/>
  <c r="AN339" i="168"/>
  <c r="AN142" i="168"/>
  <c r="AN337" i="168"/>
  <c r="AN271" i="169"/>
  <c r="AN276" i="166"/>
  <c r="AN858" i="169"/>
  <c r="AN1891" i="169"/>
  <c r="AN1311" i="169"/>
  <c r="AN147" i="168"/>
  <c r="AN1511" i="169"/>
  <c r="AN9" i="168"/>
  <c r="AN398" i="169"/>
  <c r="AN1773" i="169"/>
  <c r="AN2152" i="169"/>
  <c r="AN791" i="169"/>
  <c r="AN661" i="169"/>
  <c r="AN1568" i="169"/>
  <c r="AN855" i="169"/>
  <c r="AN2220" i="169"/>
  <c r="AN1185" i="169"/>
  <c r="AN144" i="166"/>
  <c r="AN2023" i="169"/>
  <c r="AN136" i="168"/>
  <c r="AN729" i="169"/>
  <c r="AN142" i="166"/>
  <c r="AN400" i="166"/>
  <c r="AN1371" i="169"/>
  <c r="AN145" i="168"/>
  <c r="AN273" i="168"/>
  <c r="AN1970" i="169"/>
  <c r="AN2094" i="169"/>
  <c r="AN1636" i="169"/>
  <c r="AN460" i="166"/>
  <c r="AN660" i="169"/>
  <c r="AN1968" i="169"/>
  <c r="AN738" i="169"/>
  <c r="AN1695" i="169"/>
  <c r="AN1518" i="169"/>
  <c r="AN786" i="169"/>
  <c r="AN332" i="168"/>
  <c r="AN1964" i="169"/>
  <c r="AN2086" i="169"/>
  <c r="AN1315" i="169"/>
  <c r="AN207" i="169"/>
  <c r="AN1046" i="169"/>
  <c r="AN272" i="169"/>
  <c r="AN989" i="169"/>
  <c r="AN1045" i="169"/>
  <c r="AN462" i="166"/>
  <c r="AN138" i="168"/>
  <c r="AN865" i="169"/>
  <c r="AN461" i="169"/>
  <c r="AN598" i="169"/>
  <c r="AN1899" i="169"/>
  <c r="AN336" i="168"/>
  <c r="AN854" i="169"/>
  <c r="AN1306" i="169"/>
  <c r="AN1896" i="169"/>
  <c r="AN339" i="169"/>
  <c r="AN981" i="169"/>
  <c r="AN208" i="168"/>
  <c r="AN342" i="168"/>
  <c r="AN139" i="166"/>
  <c r="AN1050" i="169"/>
  <c r="AN268" i="169"/>
  <c r="AN336" i="169"/>
  <c r="AN796" i="169"/>
  <c r="AN866" i="169"/>
  <c r="AN467" i="169"/>
  <c r="AN140" i="168"/>
  <c r="AN268" i="166"/>
  <c r="AN1569" i="169"/>
  <c r="AN463" i="166"/>
  <c r="AN1054" i="169"/>
  <c r="AN1188" i="169"/>
  <c r="AN737" i="169"/>
  <c r="AN1566" i="169"/>
  <c r="AN136" i="166"/>
  <c r="AN403" i="166"/>
  <c r="AN80" i="166"/>
  <c r="AN1570" i="169"/>
  <c r="AN79" i="169"/>
  <c r="AN212" i="169"/>
  <c r="AN270" i="166"/>
  <c r="AN1760" i="169"/>
  <c r="AN75" i="166"/>
  <c r="AN2154" i="169"/>
  <c r="AN792" i="169"/>
  <c r="AN851" i="169"/>
  <c r="AN342" i="169"/>
  <c r="AN76" i="168"/>
  <c r="AN208" i="169"/>
  <c r="AN10" i="169"/>
  <c r="AN915" i="169"/>
  <c r="AN1768" i="169"/>
  <c r="AN1635" i="169"/>
  <c r="AN269" i="168"/>
  <c r="AN344" i="169"/>
  <c r="AN1705" i="169"/>
  <c r="AN864" i="169"/>
  <c r="AN2222" i="169"/>
  <c r="AN1380" i="169"/>
  <c r="AN859" i="169"/>
  <c r="AN341" i="168"/>
  <c r="AN1111" i="169"/>
  <c r="AN2088" i="169"/>
  <c r="AN76" i="166"/>
  <c r="AN857" i="169"/>
  <c r="AN71" i="166"/>
  <c r="AN343" i="166"/>
  <c r="AN76" i="169"/>
  <c r="AN211" i="169"/>
  <c r="AN395" i="169"/>
  <c r="AN202" i="166"/>
  <c r="AN397" i="166"/>
  <c r="AN872" i="169"/>
  <c r="AN2100" i="169"/>
  <c r="AN861" i="169"/>
  <c r="AN402" i="166"/>
  <c r="AN151" i="168"/>
  <c r="AN204" i="168"/>
  <c r="AN463" i="169"/>
  <c r="AN1059" i="169"/>
  <c r="AN2024" i="169"/>
  <c r="AN1305" i="169"/>
  <c r="AN591" i="169"/>
  <c r="AN862" i="169"/>
  <c r="AN1508" i="169"/>
  <c r="AN6" i="167"/>
  <c r="AN338" i="168"/>
  <c r="AN2219" i="169"/>
  <c r="AN852" i="169"/>
  <c r="AN1699" i="169"/>
  <c r="AN70" i="168"/>
  <c r="AN78" i="166"/>
  <c r="AN1189" i="169"/>
  <c r="AN146" i="168"/>
  <c r="AN1574" i="169"/>
  <c r="AN1373" i="169"/>
  <c r="AN1771" i="169"/>
  <c r="AN468" i="169"/>
  <c r="AN1696" i="169"/>
  <c r="AN1375" i="169"/>
  <c r="AN274" i="166"/>
  <c r="AN1512" i="169"/>
  <c r="AN1370" i="169"/>
  <c r="AN1513" i="169"/>
  <c r="AN265" i="166"/>
  <c r="AN2093" i="169"/>
  <c r="AN203" i="168"/>
  <c r="AN343" i="169"/>
  <c r="AN77" i="166"/>
  <c r="AN8" i="169"/>
  <c r="AN202" i="168"/>
  <c r="AN467" i="166"/>
  <c r="AN333" i="168"/>
  <c r="AN1960" i="169"/>
  <c r="AN466" i="169"/>
  <c r="AN2221" i="169"/>
  <c r="AN1761" i="169"/>
  <c r="AN275" i="166"/>
  <c r="AN1192" i="169"/>
  <c r="AN789" i="169"/>
  <c r="AN395" i="166"/>
  <c r="AN1505" i="169"/>
  <c r="AN396" i="169"/>
  <c r="AN596" i="169"/>
  <c r="AN1772" i="169"/>
  <c r="AN860" i="169"/>
  <c r="AN150" i="168"/>
  <c r="AN916" i="169"/>
  <c r="AN148" i="168"/>
  <c r="AN1110" i="169"/>
  <c r="AN1632" i="169"/>
  <c r="AN274" i="168"/>
  <c r="AN530" i="166"/>
  <c r="AN5" i="167"/>
  <c r="AN2092" i="169"/>
  <c r="AN204" i="169"/>
  <c r="AN722" i="169"/>
  <c r="AN1509" i="169"/>
  <c r="AN1700" i="169"/>
  <c r="AN80" i="169"/>
  <c r="AN918" i="169"/>
  <c r="AN273" i="169"/>
  <c r="AN1506" i="169"/>
  <c r="AN341" i="169"/>
  <c r="AN337" i="166"/>
  <c r="AN1516" i="169"/>
  <c r="AN204" i="166"/>
  <c r="AN1308" i="169"/>
  <c r="AN470" i="169"/>
  <c r="AN2159" i="169"/>
  <c r="AN335" i="166"/>
  <c r="AN5" i="168"/>
  <c r="AN1767" i="169"/>
  <c r="AN330" i="168"/>
  <c r="AN988" i="169"/>
  <c r="AN343" i="168"/>
  <c r="AN2090" i="169"/>
  <c r="AN1053" i="169"/>
  <c r="AN1114" i="169"/>
  <c r="AN1634" i="169"/>
  <c r="AN332" i="169"/>
  <c r="AN1958" i="169"/>
  <c r="AN1967" i="169"/>
  <c r="AN1048" i="169"/>
  <c r="AN1571" i="169"/>
  <c r="AN331" i="169"/>
  <c r="AN730" i="169"/>
  <c r="AN201" i="166"/>
  <c r="AN337" i="169"/>
  <c r="AN790" i="169"/>
  <c r="AN82" i="166"/>
  <c r="AN1969" i="169"/>
  <c r="AN81" i="166"/>
  <c r="AN201" i="169"/>
  <c r="AN1770" i="169"/>
  <c r="AN991" i="169"/>
  <c r="AN335" i="169"/>
  <c r="AN2215" i="169"/>
  <c r="AN1510" i="169"/>
  <c r="AN147" i="166"/>
  <c r="AN1186" i="169"/>
  <c r="AN1500" i="169"/>
  <c r="AN1052" i="169"/>
  <c r="AN982" i="169"/>
  <c r="AN1955" i="169"/>
  <c r="AN340" i="166"/>
  <c r="AN73" i="168"/>
  <c r="AN655" i="169"/>
  <c r="AN145" i="166"/>
  <c r="AN526" i="166"/>
  <c r="AN266" i="168"/>
  <c r="AN2157" i="169"/>
  <c r="AN2099" i="169"/>
  <c r="AN735" i="169"/>
  <c r="AN270" i="168"/>
  <c r="AN1372" i="169"/>
  <c r="AN525" i="166"/>
  <c r="AN331" i="166"/>
  <c r="AN209" i="168"/>
  <c r="AN74" i="166"/>
  <c r="AN70" i="166"/>
  <c r="AN466" i="166"/>
  <c r="AN143" i="166"/>
  <c r="AN137" i="166"/>
  <c r="AN274" i="169"/>
  <c r="AN853" i="169"/>
  <c r="AN2101" i="169"/>
  <c r="AN205" i="169"/>
  <c r="AN1963" i="169"/>
  <c r="AN867" i="169"/>
  <c r="AN210" i="169"/>
  <c r="AN2160" i="169"/>
  <c r="AN1956" i="169"/>
  <c r="AN342" i="166"/>
  <c r="AN268" i="168"/>
  <c r="AN200" i="169"/>
  <c r="AN2216" i="169"/>
  <c r="AN1575" i="169"/>
  <c r="AN201" i="168"/>
  <c r="AN1310" i="169"/>
  <c r="AN1573" i="169"/>
  <c r="AN72" i="169"/>
  <c r="AN788" i="169"/>
  <c r="AN1905" i="169"/>
  <c r="AN1765" i="169"/>
  <c r="AN206" i="166"/>
  <c r="AN659" i="169"/>
  <c r="AN1703" i="169"/>
  <c r="AN785" i="169"/>
  <c r="AN739" i="169"/>
  <c r="AN73" i="166"/>
  <c r="AN2025" i="169"/>
  <c r="AN149" i="168"/>
  <c r="AN340" i="169"/>
  <c r="AN1959" i="169"/>
  <c r="AN850" i="169"/>
  <c r="AN1051" i="169"/>
  <c r="AN2096" i="169"/>
  <c r="AN919" i="169"/>
  <c r="AN398" i="166"/>
  <c r="AN1063" i="169"/>
  <c r="AN345" i="166"/>
  <c r="AN474" i="169"/>
  <c r="AN267" i="169"/>
  <c r="AN73" i="169"/>
  <c r="AN1762" i="169"/>
  <c r="AN83" i="166"/>
  <c r="AN2158" i="169"/>
  <c r="AN209" i="166"/>
  <c r="AN335" i="168"/>
  <c r="AN1507" i="169"/>
  <c r="AN338" i="166"/>
  <c r="AN1962" i="169"/>
  <c r="AN1892" i="169"/>
  <c r="AN1314" i="169"/>
  <c r="AN203" i="169"/>
  <c r="AN2155" i="169"/>
  <c r="AN741" i="169"/>
  <c r="AN793" i="169"/>
  <c r="AN208" i="166"/>
  <c r="AN1514" i="169"/>
  <c r="AN1639" i="169"/>
  <c r="AN1763" i="169"/>
  <c r="AN77" i="168"/>
  <c r="AN1764" i="169"/>
  <c r="AN149" i="166"/>
  <c r="AN79" i="168"/>
  <c r="AN135" i="168"/>
  <c r="AN1904" i="169"/>
  <c r="AN271" i="166"/>
  <c r="AN1630" i="169"/>
  <c r="AN461" i="166"/>
  <c r="AN1898" i="169"/>
  <c r="AN1184" i="169"/>
  <c r="AN736" i="169"/>
  <c r="AN404" i="166"/>
  <c r="AN980" i="169"/>
  <c r="AN269" i="166"/>
  <c r="AN871" i="169"/>
  <c r="AN1515" i="169"/>
  <c r="AN205" i="166"/>
  <c r="AN1047" i="169"/>
  <c r="AN986" i="169"/>
  <c r="AN1180" i="169"/>
  <c r="AN1774" i="169"/>
  <c r="AN725" i="169"/>
  <c r="AN1179" i="169"/>
  <c r="AN1698" i="169"/>
  <c r="AN787" i="169"/>
  <c r="AN1766" i="169"/>
  <c r="AN1502" i="169"/>
  <c r="AN657" i="169"/>
  <c r="AN399" i="169"/>
  <c r="AN78" i="168"/>
  <c r="AN1971" i="169"/>
  <c r="AN721" i="169"/>
  <c r="AN341" i="166"/>
  <c r="AN870" i="169"/>
  <c r="Z266" i="169"/>
  <c r="D19" i="173" a="1"/>
  <c r="C36" i="171" a="1"/>
  <c r="H35" i="171" a="1"/>
  <c r="Z915" i="169"/>
  <c r="K6" i="171" a="1"/>
  <c r="H33" i="173" a="1"/>
  <c r="G41" i="173" a="1"/>
  <c r="AJ76" i="173" a="1"/>
  <c r="Q41" i="173" a="1"/>
  <c r="I23" i="171" a="1"/>
  <c r="Z1045" i="169"/>
  <c r="C49" i="173" a="1"/>
  <c r="D13" i="171" a="1"/>
  <c r="P44" i="173" a="1"/>
  <c r="P44" i="171" a="1"/>
  <c r="F36" i="173" a="1"/>
  <c r="Q39" i="173" a="1"/>
  <c r="AJ135" i="173" a="1"/>
  <c r="N46" i="171" a="1"/>
  <c r="D4" i="173" a="1"/>
  <c r="K18" i="171" a="1"/>
  <c r="AR136" i="173" a="1"/>
  <c r="I49" i="171" a="1"/>
  <c r="H49" i="171" a="1"/>
  <c r="C17" i="173" a="1"/>
  <c r="C4" i="171" a="1"/>
  <c r="D26" i="171" a="1"/>
  <c r="G31" i="171" a="1"/>
  <c r="D4" i="171" a="1"/>
  <c r="H32" i="171" a="1"/>
  <c r="K28" i="171" a="1"/>
  <c r="Z331" i="168"/>
  <c r="Z79" i="166"/>
  <c r="Z7" i="169"/>
  <c r="G48" i="171" a="1"/>
  <c r="Z593" i="169"/>
  <c r="D21" i="171" a="1"/>
  <c r="I31" i="173" a="1"/>
  <c r="H48" i="171" a="1"/>
  <c r="Z1764" i="169"/>
  <c r="N36" i="171" a="1"/>
  <c r="M44" i="173" a="1"/>
  <c r="G4" i="173" a="1"/>
  <c r="Z1373" i="169"/>
  <c r="Z336" i="169"/>
  <c r="C8" i="171" a="1"/>
  <c r="Q31" i="173" a="1"/>
  <c r="Q11" i="171" a="1"/>
  <c r="Z2022" i="169"/>
  <c r="G28" i="171" a="1"/>
  <c r="Z1500" i="169"/>
  <c r="Q44" i="173" a="1"/>
  <c r="M7" i="171" a="1"/>
  <c r="L35" i="171" a="1"/>
  <c r="J47" i="171" a="1"/>
  <c r="I43" i="173" a="1"/>
  <c r="C48" i="171" a="1"/>
  <c r="Q24" i="173" a="1"/>
  <c r="E34" i="171" a="1"/>
  <c r="Z74" i="169"/>
  <c r="AJ79" i="171" a="1"/>
  <c r="P26" i="173" a="1"/>
  <c r="I38" i="171" a="1"/>
  <c r="Z741" i="169"/>
  <c r="Z2021" i="169"/>
  <c r="F35" i="173" a="1"/>
  <c r="Z276" i="166"/>
  <c r="Z341" i="168"/>
  <c r="Z7" i="171"/>
  <c r="D3" i="173" a="1"/>
  <c r="P21" i="171" a="1"/>
  <c r="N44" i="173" a="1"/>
  <c r="J11" i="171" a="1"/>
  <c r="G9" i="171" a="1"/>
  <c r="M36" i="171" a="1"/>
  <c r="Z1956" i="169"/>
  <c r="J12" i="173" a="1"/>
  <c r="H32" i="173" a="1"/>
  <c r="AJ71" i="173" a="1"/>
  <c r="F17" i="171" a="1"/>
  <c r="AP70" i="173" a="1"/>
  <c r="I16" i="171" a="1"/>
  <c r="L26" i="171" a="1"/>
  <c r="C6" i="171" a="1"/>
  <c r="AP144" i="173" a="1"/>
  <c r="H33" i="171" a="1"/>
  <c r="Z1890" i="169"/>
  <c r="AL143" i="173" a="1"/>
  <c r="AR11" i="173" a="1"/>
  <c r="J17" i="171" a="1"/>
  <c r="L22" i="171" a="1"/>
  <c r="AQ71" i="173" a="1"/>
  <c r="N5" i="171" a="1"/>
  <c r="N4" i="171" a="1"/>
  <c r="AP5" i="173" a="1"/>
  <c r="Q35" i="173" a="1"/>
  <c r="P38" i="171" a="1"/>
  <c r="N51" i="173" a="1"/>
  <c r="D5" i="173" a="1"/>
  <c r="J35" i="173" a="1"/>
  <c r="Z6" i="167"/>
  <c r="Z10" i="168"/>
  <c r="Z463" i="166"/>
  <c r="Z5" i="169"/>
  <c r="Z209" i="168"/>
  <c r="AL208" i="173" a="1"/>
  <c r="Z1960" i="169"/>
  <c r="Z1892" i="169"/>
  <c r="N2" i="173" a="1"/>
  <c r="E42" i="171" a="1"/>
  <c r="Z1314" i="169"/>
  <c r="AJ78" i="171" a="1"/>
  <c r="Z525" i="169"/>
  <c r="Z530" i="169"/>
  <c r="M22" i="173" a="1"/>
  <c r="F26" i="173" a="1"/>
  <c r="N51" i="171" a="1"/>
  <c r="P33" i="173" a="1"/>
  <c r="C51" i="173" a="1"/>
  <c r="K41" i="173" a="1"/>
  <c r="Z2217" i="169"/>
  <c r="Z337" i="169"/>
  <c r="Z1566" i="169"/>
  <c r="J13" i="171" a="1"/>
  <c r="AP7" i="173" a="1"/>
  <c r="Z2160" i="169"/>
  <c r="AJ6" i="173" a="1"/>
  <c r="Z71" i="169"/>
  <c r="Z1830" i="169"/>
  <c r="H3" i="173" a="1"/>
  <c r="Z1637" i="169"/>
  <c r="M11" i="171" a="1"/>
  <c r="M32" i="173" a="1"/>
  <c r="N4" i="173" a="1"/>
  <c r="F5" i="171" a="1"/>
  <c r="AR5" i="173" a="1"/>
  <c r="AJ77" i="171" a="1"/>
  <c r="Z536" i="169"/>
  <c r="Z272" i="169"/>
  <c r="Z1635" i="169"/>
  <c r="AQ144" i="173" a="1"/>
  <c r="E10" i="171" a="1"/>
  <c r="E35" i="173" a="1"/>
  <c r="N11" i="173" a="1"/>
  <c r="K29" i="171" a="1"/>
  <c r="M20" i="171" a="1"/>
  <c r="G49" i="173" a="1"/>
  <c r="AJ146" i="173" a="1"/>
  <c r="J26" i="173" a="1"/>
  <c r="Z266" i="168"/>
  <c r="Z77" i="168"/>
  <c r="Z461" i="166"/>
  <c r="Z208" i="168"/>
  <c r="K22" i="171" a="1"/>
  <c r="Z460" i="169"/>
  <c r="K21" i="171" a="1"/>
  <c r="H8" i="171" a="1"/>
  <c r="Z1698" i="169"/>
  <c r="P5" i="171" a="1"/>
  <c r="D50" i="171" a="1"/>
  <c r="P24" i="171" a="1"/>
  <c r="P9" i="173" a="1"/>
  <c r="Z399" i="169"/>
  <c r="F27" i="173" a="1"/>
  <c r="E24" i="173" a="1"/>
  <c r="Z1955" i="169"/>
  <c r="AL76" i="173" a="1"/>
  <c r="P31" i="173" a="1"/>
  <c r="Q46" i="171" a="1"/>
  <c r="AR147" i="173" a="1"/>
  <c r="E23" i="171" a="1"/>
  <c r="AR146" i="173" a="1"/>
  <c r="J38" i="173" a="1"/>
  <c r="N48" i="171" a="1"/>
  <c r="AL70" i="173" a="1"/>
  <c r="H12" i="173" a="1"/>
  <c r="Z1191" i="169"/>
  <c r="I23" i="173" a="1"/>
  <c r="F34" i="171" a="1"/>
  <c r="I5" i="171" a="1"/>
  <c r="Z1312" i="169"/>
  <c r="D24" i="173" a="1"/>
  <c r="K49" i="173" a="1"/>
  <c r="J46" i="173" a="1"/>
  <c r="Z1113" i="169"/>
  <c r="Z396" i="166"/>
  <c r="Z468" i="166"/>
  <c r="Z470" i="169"/>
  <c r="P10" i="171" a="1"/>
  <c r="G32" i="173" a="1"/>
  <c r="N37" i="173" a="1"/>
  <c r="Z70" i="169"/>
  <c r="J8" i="173" a="1"/>
  <c r="Z733" i="169"/>
  <c r="Z728" i="169"/>
  <c r="N19" i="173" a="1"/>
  <c r="Q28" i="173" a="1"/>
  <c r="H31" i="171" a="1"/>
  <c r="I29" i="173" a="1"/>
  <c r="Z70" i="171"/>
  <c r="Q51" i="171" a="1"/>
  <c r="K48" i="173" a="1"/>
  <c r="L46" i="171" a="1"/>
  <c r="Z590" i="169"/>
  <c r="Z1902" i="169"/>
  <c r="J36" i="171" a="1"/>
  <c r="Q25" i="171" a="1"/>
  <c r="I7" i="171" a="1"/>
  <c r="M8" i="171" a="1"/>
  <c r="Q23" i="173" a="1"/>
  <c r="AL72" i="173" a="1"/>
  <c r="L47" i="173" a="1"/>
  <c r="M19" i="171" a="1"/>
  <c r="AJ8" i="171" a="1"/>
  <c r="D46" i="173" a="1"/>
  <c r="C4" i="173" a="1"/>
  <c r="Z724" i="169"/>
  <c r="D32" i="173" a="1"/>
  <c r="N14" i="171" a="1"/>
  <c r="Z10" i="169"/>
  <c r="Z465" i="166"/>
  <c r="Z137" i="166"/>
  <c r="Z9" i="168"/>
  <c r="Z398" i="166"/>
  <c r="N31" i="173" a="1"/>
  <c r="N43" i="171" a="1"/>
  <c r="Z790" i="169"/>
  <c r="F22" i="173" a="1"/>
  <c r="Z865" i="169"/>
  <c r="Z1509" i="169"/>
  <c r="J48" i="173" a="1"/>
  <c r="C31" i="173" a="1"/>
  <c r="Q49" i="173" a="1"/>
  <c r="L15" i="173" a="1"/>
  <c r="AO137" i="173" a="1"/>
  <c r="Z211" i="169"/>
  <c r="F2" i="173" a="1"/>
  <c r="C35" i="173" a="1"/>
  <c r="E7" i="171" a="1"/>
  <c r="K44" i="171" a="1"/>
  <c r="H17" i="173" a="1"/>
  <c r="Z1899" i="169"/>
  <c r="Z205" i="169"/>
  <c r="K51" i="173" a="1"/>
  <c r="AL203" i="173" a="1"/>
  <c r="H14" i="171" a="1"/>
  <c r="Z1179" i="169"/>
  <c r="M8" i="173" a="1"/>
  <c r="P48" i="173" a="1"/>
  <c r="AQ6" i="171" a="1"/>
  <c r="M14" i="173" a="1"/>
  <c r="Z866" i="169"/>
  <c r="D35" i="173" a="1"/>
  <c r="Z274" i="169"/>
  <c r="L28" i="173" a="1"/>
  <c r="Z1513" i="169"/>
  <c r="Z1700" i="169"/>
  <c r="Z1900" i="169"/>
  <c r="I26" i="171" a="1"/>
  <c r="H51" i="171" a="1"/>
  <c r="D34" i="171" a="1"/>
  <c r="F24" i="171" a="1"/>
  <c r="AL138" i="173" a="1"/>
  <c r="H10" i="171" a="1"/>
  <c r="H19" i="173" a="1"/>
  <c r="Z1964" i="169"/>
  <c r="K9" i="171" a="1"/>
  <c r="E46" i="171" a="1"/>
  <c r="Z1372" i="169"/>
  <c r="G34" i="173" a="1"/>
  <c r="Q47" i="173" a="1"/>
  <c r="G44" i="171" a="1"/>
  <c r="I36" i="171" a="1"/>
  <c r="D15" i="173" a="1"/>
  <c r="Z71" i="166"/>
  <c r="Z330" i="166"/>
  <c r="Z340" i="168"/>
  <c r="Z335" i="166"/>
  <c r="Z980" i="169"/>
  <c r="Z2102" i="169"/>
  <c r="Z1963" i="169"/>
  <c r="Z1502" i="169"/>
  <c r="Z2026" i="169"/>
  <c r="L50" i="173" a="1"/>
  <c r="Z473" i="169"/>
  <c r="Z1766" i="169"/>
  <c r="E34" i="173" a="1"/>
  <c r="K19" i="173" a="1"/>
  <c r="E22" i="173" a="1"/>
  <c r="Q42" i="171" a="1"/>
  <c r="L48" i="171" a="1"/>
  <c r="D15" i="171" a="1"/>
  <c r="F32" i="173" a="1"/>
  <c r="P37" i="173" a="1"/>
  <c r="H27" i="173" a="1"/>
  <c r="D37" i="171" a="1"/>
  <c r="M17" i="171" a="1"/>
  <c r="Z2216" i="169"/>
  <c r="AL217" i="173" a="1"/>
  <c r="E25" i="173" a="1"/>
  <c r="J26" i="171" a="1"/>
  <c r="F37" i="173" a="1"/>
  <c r="E48" i="171" a="1"/>
  <c r="Z1184" i="169"/>
  <c r="E39" i="171" a="1"/>
  <c r="AQ146" i="173" a="1"/>
  <c r="K15" i="173" a="1"/>
  <c r="D17" i="171" a="1"/>
  <c r="H28" i="173" a="1"/>
  <c r="L24" i="173" a="1"/>
  <c r="Z529" i="166"/>
  <c r="Z1891" i="169"/>
  <c r="G12" i="171" a="1"/>
  <c r="P29" i="171" a="1"/>
  <c r="Z1769" i="169"/>
  <c r="G16" i="173" a="1"/>
  <c r="Z1242" i="169"/>
  <c r="Z1631" i="169"/>
  <c r="Z798" i="169"/>
  <c r="Z72" i="169"/>
  <c r="G22" i="173" a="1"/>
  <c r="G38" i="173" a="1"/>
  <c r="K42" i="171" a="1"/>
  <c r="P16" i="171" a="1"/>
  <c r="N40" i="173" a="1"/>
  <c r="P3" i="171" a="1"/>
  <c r="H9" i="173" a="1"/>
  <c r="AL146" i="173" a="1"/>
  <c r="AR144" i="173" a="1"/>
  <c r="G50" i="171" a="1"/>
  <c r="K5" i="171" a="1"/>
  <c r="Z1192" i="169"/>
  <c r="I14" i="171" a="1"/>
  <c r="Z2153" i="169"/>
  <c r="J32" i="173" a="1"/>
  <c r="P7" i="173" a="1"/>
  <c r="H22" i="173" a="1"/>
  <c r="F10" i="171" a="1"/>
  <c r="E5" i="171" a="1"/>
  <c r="E8" i="171" a="1"/>
  <c r="AJ140" i="173" a="1"/>
  <c r="AR72" i="173" a="1"/>
  <c r="I8" i="173" a="1"/>
  <c r="Z149" i="168"/>
  <c r="Z12" i="169"/>
  <c r="Z272" i="168"/>
  <c r="AJ9" i="173" a="1"/>
  <c r="Z338" i="168"/>
  <c r="AO75" i="173" a="1"/>
  <c r="Q19" i="171" a="1"/>
  <c r="M37" i="173" a="1"/>
  <c r="Z1437" i="169"/>
  <c r="AP138" i="173" a="1"/>
  <c r="E44" i="173" a="1"/>
  <c r="K39" i="171" a="1"/>
  <c r="Z1055" i="169"/>
  <c r="D22" i="173" a="1"/>
  <c r="Z596" i="169"/>
  <c r="AL202" i="173" a="1"/>
  <c r="I5" i="173" a="1"/>
  <c r="I28" i="173" a="1"/>
  <c r="D6" i="173" a="1"/>
  <c r="AR142" i="173" a="1"/>
  <c r="L34" i="173" a="1"/>
  <c r="L19" i="171" a="1"/>
  <c r="F16" i="173" a="1"/>
  <c r="E29" i="173" a="1"/>
  <c r="Z722" i="169"/>
  <c r="M3" i="171" a="1"/>
  <c r="E21" i="173" a="1"/>
  <c r="L12" i="173" a="1"/>
  <c r="AJ7" i="171" a="1"/>
  <c r="Z1697" i="169"/>
  <c r="AL207" i="173" a="1"/>
  <c r="Z1568" i="169"/>
  <c r="K24" i="173" a="1"/>
  <c r="Z77" i="169"/>
  <c r="Z1699" i="169"/>
  <c r="N27" i="171" a="1"/>
  <c r="D31" i="173" a="1"/>
  <c r="Q10" i="171" a="1"/>
  <c r="Z1114" i="169"/>
  <c r="L25" i="171" a="1"/>
  <c r="Q46" i="173" a="1"/>
  <c r="E4" i="171" a="1"/>
  <c r="Z1370" i="169"/>
  <c r="P23" i="173" a="1"/>
  <c r="I37" i="171" a="1"/>
  <c r="L43" i="173" a="1"/>
  <c r="I31" i="171" a="1"/>
  <c r="I2" i="171" a="1"/>
  <c r="D24" i="171" a="1"/>
  <c r="AL147" i="173" a="1"/>
  <c r="F13" i="173" a="1"/>
  <c r="AJ73" i="171" a="1"/>
  <c r="Q34" i="171" a="1"/>
  <c r="AL148" i="173" a="1"/>
  <c r="Z1573" i="169"/>
  <c r="D11" i="171" a="1"/>
  <c r="M31" i="171" a="1"/>
  <c r="F13" i="171" a="1"/>
  <c r="Z8" i="169"/>
  <c r="Z265" i="166"/>
  <c r="Z136" i="166"/>
  <c r="Z206" i="166"/>
  <c r="Z857" i="169"/>
  <c r="C51" i="171" a="1"/>
  <c r="D51" i="171" a="1"/>
  <c r="M35" i="173" a="1"/>
  <c r="M15" i="173" a="1"/>
  <c r="H20" i="173" a="1"/>
  <c r="E27" i="173" a="1"/>
  <c r="AQ139" i="173" a="1"/>
  <c r="Z1702" i="169"/>
  <c r="J15" i="173" a="1"/>
  <c r="H24" i="171" a="1"/>
  <c r="M31" i="173" a="1"/>
  <c r="G46" i="173" a="1"/>
  <c r="E11" i="171" a="1"/>
  <c r="P40" i="173" a="1"/>
  <c r="AP76" i="173" a="1"/>
  <c r="H40" i="171" a="1"/>
  <c r="L33" i="171" a="1"/>
  <c r="J14" i="171" a="1"/>
  <c r="Z474" i="169"/>
  <c r="F3" i="171" a="1"/>
  <c r="F20" i="173" a="1"/>
  <c r="H30" i="173" a="1"/>
  <c r="F25" i="173" a="1"/>
  <c r="Z1828" i="169"/>
  <c r="AO146" i="173" a="1"/>
  <c r="F50" i="173" a="1"/>
  <c r="Z2151" i="169"/>
  <c r="I22" i="173" a="1"/>
  <c r="N38" i="171" a="1"/>
  <c r="J18" i="173" a="1"/>
  <c r="Z1307" i="169"/>
  <c r="Z400" i="166"/>
  <c r="Z1315" i="169"/>
  <c r="Z1569" i="169"/>
  <c r="Z988" i="169"/>
  <c r="D20" i="171" a="1"/>
  <c r="Z79" i="171"/>
  <c r="J30" i="173" a="1"/>
  <c r="E50" i="171" a="1"/>
  <c r="N39" i="173" a="1"/>
  <c r="AL216" i="173" a="1"/>
  <c r="H45" i="173" a="1"/>
  <c r="Z1897" i="169"/>
  <c r="AJ137" i="173" a="1"/>
  <c r="G22" i="171" a="1"/>
  <c r="AJ9" i="171" a="1"/>
  <c r="L4" i="173" a="1"/>
  <c r="Z858" i="169"/>
  <c r="P6" i="173" a="1"/>
  <c r="N13" i="173" a="1"/>
  <c r="E15" i="171" a="1"/>
  <c r="AQ74" i="173" a="1"/>
  <c r="F40" i="171" a="1"/>
  <c r="J33" i="173" a="1"/>
  <c r="Z1053" i="169"/>
  <c r="J41" i="171" a="1"/>
  <c r="H13" i="171" a="1"/>
  <c r="M7" i="173" a="1"/>
  <c r="AR139" i="173" a="1"/>
  <c r="AL5" i="173" a="1"/>
  <c r="J41" i="173" a="1"/>
  <c r="AO10" i="173" a="1"/>
  <c r="L6" i="171" a="1"/>
  <c r="N17" i="171" a="1"/>
  <c r="Z71" i="168"/>
  <c r="Z146" i="166"/>
  <c r="Z332" i="166"/>
  <c r="G40" i="173" a="1"/>
  <c r="C11" i="171" a="1"/>
  <c r="P38" i="173" a="1"/>
  <c r="Z1640" i="169"/>
  <c r="Z1574" i="169"/>
  <c r="Z77" i="171"/>
  <c r="AR145" i="173" a="1"/>
  <c r="M49" i="173" a="1"/>
  <c r="Z1188" i="169"/>
  <c r="I46" i="171" a="1"/>
  <c r="F40" i="173" a="1"/>
  <c r="Z1968" i="169"/>
  <c r="N41" i="171" a="1"/>
  <c r="H24" i="173" a="1"/>
  <c r="Z202" i="169"/>
  <c r="Q12" i="171" a="1"/>
  <c r="K51" i="171" a="1"/>
  <c r="G26" i="171" a="1"/>
  <c r="Z597" i="169"/>
  <c r="Z990" i="169"/>
  <c r="G41" i="171" a="1"/>
  <c r="P51" i="171" a="1"/>
  <c r="Q30" i="173" a="1"/>
  <c r="C32" i="171" a="1"/>
  <c r="D16" i="173" a="1"/>
  <c r="Z1308" i="169"/>
  <c r="G43" i="171" a="1"/>
  <c r="G44" i="173" a="1"/>
  <c r="Z532" i="169"/>
  <c r="K46" i="173" a="1"/>
  <c r="Z1761" i="169"/>
  <c r="I18" i="173" a="1"/>
  <c r="M49" i="171" a="1"/>
  <c r="D8" i="171" a="1"/>
  <c r="I4" i="173" a="1"/>
  <c r="Z1957" i="169"/>
  <c r="AQ149" i="173" a="1"/>
  <c r="P35" i="173" a="1"/>
  <c r="D20" i="173" a="1"/>
  <c r="F36" i="171" a="1"/>
  <c r="E3" i="173" a="1"/>
  <c r="E2" i="173" a="1"/>
  <c r="M46" i="171" a="1"/>
  <c r="Q35" i="171" a="1"/>
  <c r="K17" i="173" a="1"/>
  <c r="N16" i="173" a="1"/>
  <c r="M6" i="171" a="1"/>
  <c r="D25" i="173" a="1"/>
  <c r="H10" i="173" a="1"/>
  <c r="K19" i="171" a="1"/>
  <c r="G27" i="171" a="1"/>
  <c r="Z1311" i="169"/>
  <c r="J13" i="173" a="1"/>
  <c r="Z339" i="169"/>
  <c r="N42" i="171" a="1"/>
  <c r="E24" i="171" a="1"/>
  <c r="Z2025" i="169"/>
  <c r="Z336" i="166"/>
  <c r="Z73" i="168"/>
  <c r="Z337" i="168"/>
  <c r="Z147" i="168"/>
  <c r="Z1052" i="169"/>
  <c r="C26" i="171" a="1"/>
  <c r="M24" i="171" a="1"/>
  <c r="Z2158" i="169"/>
  <c r="F15" i="173" a="1"/>
  <c r="Z992" i="169"/>
  <c r="Z1190" i="169"/>
  <c r="Z1772" i="169"/>
  <c r="K43" i="173" a="1"/>
  <c r="P4" i="171" a="1"/>
  <c r="H39" i="171" a="1"/>
  <c r="D36" i="171" a="1"/>
  <c r="D18" i="173" a="1"/>
  <c r="L27" i="173" a="1"/>
  <c r="E47" i="171" a="1"/>
  <c r="L39" i="173" a="1"/>
  <c r="F16" i="171" a="1"/>
  <c r="L40" i="171" a="1"/>
  <c r="G36" i="171" a="1"/>
  <c r="AP12" i="173" a="1"/>
  <c r="L13" i="173" a="1"/>
  <c r="Z740" i="169"/>
  <c r="C13" i="173" a="1"/>
  <c r="AR74" i="173" a="1"/>
  <c r="D6" i="171" a="1"/>
  <c r="C20" i="171" a="1"/>
  <c r="AP141" i="173" a="1"/>
  <c r="Z331" i="169"/>
  <c r="L44" i="171" a="1"/>
  <c r="G6" i="171" a="1"/>
  <c r="E25" i="171" a="1"/>
  <c r="C3" i="171" a="1"/>
  <c r="Z340" i="166"/>
  <c r="G9" i="173" a="1"/>
  <c r="L23" i="171" a="1"/>
  <c r="E26" i="171" a="1"/>
  <c r="Z916" i="169"/>
  <c r="AL209" i="173" a="1"/>
  <c r="H21" i="173" a="1"/>
  <c r="K44" i="173" a="1"/>
  <c r="Z1503" i="169"/>
  <c r="P8" i="171" a="1"/>
  <c r="Z861" i="169"/>
  <c r="Z867" i="169"/>
  <c r="K37" i="173" a="1"/>
  <c r="G12" i="173" a="1"/>
  <c r="L10" i="171" a="1"/>
  <c r="E10" i="173" a="1"/>
  <c r="C19" i="171" a="1"/>
  <c r="E21" i="171" a="1"/>
  <c r="K26" i="173" a="1"/>
  <c r="Q48" i="173" a="1"/>
  <c r="Z2024" i="169"/>
  <c r="C26" i="173" a="1"/>
  <c r="J24" i="173" a="1"/>
  <c r="C28" i="173" a="1"/>
  <c r="F15" i="171" a="1"/>
  <c r="Z1057" i="169"/>
  <c r="G37" i="173" a="1"/>
  <c r="Z1056" i="169"/>
  <c r="C39" i="171" a="1"/>
  <c r="M6" i="173" a="1"/>
  <c r="G50" i="173" a="1"/>
  <c r="AP74" i="173" a="1"/>
  <c r="H50" i="171" a="1"/>
  <c r="Z404" i="166"/>
  <c r="Z144" i="166"/>
  <c r="Z206" i="168"/>
  <c r="J5" i="173" a="1"/>
  <c r="L35" i="173" a="1"/>
  <c r="M9" i="173" a="1"/>
  <c r="AP11" i="173" a="1"/>
  <c r="Z794" i="169"/>
  <c r="M18" i="173" a="1"/>
  <c r="P14" i="171" a="1"/>
  <c r="N20" i="173" a="1"/>
  <c r="D26" i="173" a="1"/>
  <c r="AP143" i="173" a="1"/>
  <c r="Z72" i="171"/>
  <c r="Z471" i="169"/>
  <c r="P15" i="173" a="1"/>
  <c r="C24" i="171" a="1"/>
  <c r="H11" i="173" a="1"/>
  <c r="J47" i="173" a="1"/>
  <c r="L2" i="173" a="1"/>
  <c r="K47" i="171" a="1"/>
  <c r="G13" i="173" a="1"/>
  <c r="AJ141" i="173" a="1"/>
  <c r="I39" i="173" a="1"/>
  <c r="M26" i="171" a="1"/>
  <c r="Z658" i="169"/>
  <c r="Z1054" i="169"/>
  <c r="Z863" i="169"/>
  <c r="Z9" i="171"/>
  <c r="I25" i="173" a="1"/>
  <c r="Z141" i="169"/>
  <c r="G8" i="171" a="1"/>
  <c r="Z656" i="169"/>
  <c r="D34" i="173" a="1"/>
  <c r="K12" i="173" a="1"/>
  <c r="C43" i="173" a="1"/>
  <c r="K9" i="173" a="1"/>
  <c r="Z271" i="169"/>
  <c r="I19" i="173" a="1"/>
  <c r="H19" i="171" a="1"/>
  <c r="Z13" i="171"/>
  <c r="C34" i="173" a="1"/>
  <c r="L38" i="171" a="1"/>
  <c r="G45" i="173" a="1"/>
  <c r="AO136" i="173" a="1"/>
  <c r="K4" i="173" a="1"/>
  <c r="F11" i="173" a="1"/>
  <c r="L7" i="173" a="1"/>
  <c r="M25" i="173" a="1"/>
  <c r="G40" i="171" a="1"/>
  <c r="E28" i="173" a="1"/>
  <c r="E15" i="173" a="1"/>
  <c r="AJ6" i="171" a="1"/>
  <c r="L21" i="173" a="1"/>
  <c r="Z530" i="166"/>
  <c r="Z138" i="166"/>
  <c r="Z80" i="168"/>
  <c r="P34" i="171" a="1"/>
  <c r="M27" i="173" a="1"/>
  <c r="H50" i="173" a="1"/>
  <c r="Z1181" i="169"/>
  <c r="G7" i="173" a="1"/>
  <c r="Z395" i="169"/>
  <c r="E12" i="171" a="1"/>
  <c r="AO7" i="171" a="1"/>
  <c r="Z1436" i="169"/>
  <c r="Z1959" i="169"/>
  <c r="D8" i="173" a="1"/>
  <c r="Q21" i="173" a="1"/>
  <c r="M41" i="171" a="1"/>
  <c r="L32" i="173" a="1"/>
  <c r="J39" i="171" a="1"/>
  <c r="P4" i="173" a="1"/>
  <c r="J51" i="171" a="1"/>
  <c r="J19" i="173" a="1"/>
  <c r="D3" i="171" a="1"/>
  <c r="D30" i="173" a="1"/>
  <c r="Q4" i="171" a="1"/>
  <c r="H43" i="171" a="1"/>
  <c r="K23" i="173" a="1"/>
  <c r="D31" i="171" a="1"/>
  <c r="F2" i="171" a="1"/>
  <c r="J24" i="171" a="1"/>
  <c r="Z919" i="169"/>
  <c r="H4" i="173" a="1"/>
  <c r="F9" i="171" a="1"/>
  <c r="L38" i="173" a="1"/>
  <c r="AR7" i="173" a="1"/>
  <c r="I2" i="173" a="1"/>
  <c r="Z274" i="168"/>
  <c r="Z464" i="169"/>
  <c r="Z1176" i="169"/>
  <c r="Z468" i="169"/>
  <c r="Z1193" i="169"/>
  <c r="Z1510" i="169"/>
  <c r="AP10" i="173" a="1"/>
  <c r="J50" i="171" a="1"/>
  <c r="F49" i="171" a="1"/>
  <c r="Z76" i="169"/>
  <c r="D49" i="173" a="1"/>
  <c r="J29" i="173" a="1"/>
  <c r="C48" i="173" a="1"/>
  <c r="Z592" i="169"/>
  <c r="C45" i="173" a="1"/>
  <c r="Q20" i="173" a="1"/>
  <c r="C22" i="173" a="1"/>
  <c r="AQ6" i="173" a="1"/>
  <c r="G29" i="173" a="1"/>
  <c r="D47" i="173" a="1"/>
  <c r="G38" i="171" a="1"/>
  <c r="H16" i="171" a="1"/>
  <c r="Q19" i="173" a="1"/>
  <c r="L4" i="171" a="1"/>
  <c r="AL211" i="173" a="1"/>
  <c r="L2" i="171" a="1"/>
  <c r="J34" i="171" a="1"/>
  <c r="K21" i="173" a="1"/>
  <c r="L43" i="171" a="1"/>
  <c r="Z1062" i="169"/>
  <c r="Q8" i="171" a="1"/>
  <c r="M10" i="171" a="1"/>
  <c r="K17" i="171" a="1"/>
  <c r="E36" i="171" a="1"/>
  <c r="G16" i="171" a="1"/>
  <c r="K26" i="171" a="1"/>
  <c r="Z730" i="169"/>
  <c r="Z342" i="169"/>
  <c r="Z1438" i="169"/>
  <c r="M11" i="173" a="1"/>
  <c r="Z150" i="168"/>
  <c r="Z205" i="168"/>
  <c r="Z202" i="166"/>
  <c r="Z795" i="169"/>
  <c r="D38" i="171" a="1"/>
  <c r="L23" i="173" a="1"/>
  <c r="Z466" i="169"/>
  <c r="N25" i="173" a="1"/>
  <c r="Z533" i="169"/>
  <c r="Z2098" i="169"/>
  <c r="D45" i="173" a="1"/>
  <c r="Z1305" i="169"/>
  <c r="I24" i="173" a="1"/>
  <c r="Z1893" i="169"/>
  <c r="M5" i="173" a="1"/>
  <c r="Z472" i="169"/>
  <c r="Z1246" i="169"/>
  <c r="K18" i="173" a="1"/>
  <c r="G23" i="171" a="1"/>
  <c r="I41" i="171" a="1"/>
  <c r="Q29" i="173" a="1"/>
  <c r="H15" i="171" a="1"/>
  <c r="N27" i="173" a="1"/>
  <c r="N42" i="173" a="1"/>
  <c r="Z853" i="169"/>
  <c r="K32" i="173" a="1"/>
  <c r="D9" i="173" a="1"/>
  <c r="P24" i="169" a="1"/>
  <c r="Q50" i="171" a="1"/>
  <c r="AJ72" i="173" a="1"/>
  <c r="I28" i="171" a="1"/>
  <c r="AJ11" i="173" a="1"/>
  <c r="M43" i="173" a="1"/>
  <c r="C20" i="173" a="1"/>
  <c r="AP149" i="173" a="1"/>
  <c r="Z9" i="169"/>
  <c r="P25" i="173" a="1"/>
  <c r="J45" i="173" a="1"/>
  <c r="AO135" i="173" a="1"/>
  <c r="Z1703" i="169"/>
  <c r="Z534" i="169"/>
  <c r="G18" i="171" a="1"/>
  <c r="Z75" i="171"/>
  <c r="E36" i="173" a="1"/>
  <c r="F8" i="173" a="1"/>
  <c r="Z1175" i="169"/>
  <c r="P27" i="171" a="1"/>
  <c r="N12" i="173" a="1"/>
  <c r="K30" i="171" a="1"/>
  <c r="D40" i="171" a="1"/>
  <c r="AO6" i="173" a="1"/>
  <c r="I30" i="171" a="1"/>
  <c r="Q37" i="173" a="1"/>
  <c r="P29" i="173" a="1"/>
  <c r="E39" i="173" a="1"/>
  <c r="G19" i="171" a="1"/>
  <c r="Z851" i="169"/>
  <c r="Q32" i="173" a="1"/>
  <c r="H29" i="171" a="1"/>
  <c r="AO8" i="173" a="1"/>
  <c r="P6" i="171" a="1"/>
  <c r="I13" i="173" a="1"/>
  <c r="Z984" i="169"/>
  <c r="Z737" i="169"/>
  <c r="K23" i="171" a="1"/>
  <c r="AL75" i="173" a="1"/>
  <c r="K29" i="173" a="1"/>
  <c r="L20" i="171" a="1"/>
  <c r="Z139" i="166"/>
  <c r="Z333" i="166"/>
  <c r="Z72" i="168"/>
  <c r="Z336" i="168"/>
  <c r="Z1060" i="169"/>
  <c r="G51" i="173" a="1"/>
  <c r="H23" i="173" a="1"/>
  <c r="AQ75" i="173" a="1"/>
  <c r="Z201" i="169"/>
  <c r="I39" i="171" a="1"/>
  <c r="F30" i="171" a="1"/>
  <c r="Z81" i="171"/>
  <c r="K27" i="173" a="1"/>
  <c r="Z1375" i="169"/>
  <c r="E48" i="173" a="1"/>
  <c r="AJ13" i="171" a="1"/>
  <c r="AJ144" i="173" a="1"/>
  <c r="I35" i="171" a="1"/>
  <c r="AJ80" i="171" a="1"/>
  <c r="F18" i="173" a="1"/>
  <c r="Z140" i="169"/>
  <c r="K13" i="171" a="1"/>
  <c r="Z1966" i="169"/>
  <c r="K33" i="173" a="1"/>
  <c r="H43" i="173" a="1"/>
  <c r="I7" i="173" a="1"/>
  <c r="Z797" i="169"/>
  <c r="Z1517" i="169"/>
  <c r="AJ148" i="173" a="1"/>
  <c r="AO143" i="173" a="1"/>
  <c r="Z269" i="168"/>
  <c r="AR75" i="173" a="1"/>
  <c r="H47" i="173" a="1"/>
  <c r="Z1829" i="169"/>
  <c r="H14" i="173" a="1"/>
  <c r="L22" i="173" a="1"/>
  <c r="M25" i="171" a="1"/>
  <c r="F35" i="171" a="1"/>
  <c r="N19" i="171" a="1"/>
  <c r="P11" i="173" a="1"/>
  <c r="F31" i="173" a="1"/>
  <c r="P30" i="173" a="1"/>
  <c r="Z339" i="166"/>
  <c r="Q44" i="171" a="1"/>
  <c r="I40" i="171" a="1"/>
  <c r="I37" i="173" a="1"/>
  <c r="G47" i="171" a="1"/>
  <c r="E31" i="173" a="1"/>
  <c r="P36" i="173" a="1"/>
  <c r="Z1896" i="169"/>
  <c r="D42" i="171" a="1"/>
  <c r="L10" i="173" a="1"/>
  <c r="P28" i="171" a="1"/>
  <c r="AR149" i="173" a="1"/>
  <c r="K35" i="173" a="1"/>
  <c r="N22" i="173" a="1"/>
  <c r="Z872" i="169"/>
  <c r="M40" i="171" a="1"/>
  <c r="J9" i="171" a="1"/>
  <c r="G35" i="173" a="1"/>
  <c r="C29" i="171" a="1"/>
  <c r="Z270" i="166"/>
  <c r="Z269" i="166"/>
  <c r="M29" i="171" a="1"/>
  <c r="I49" i="173" a="1"/>
  <c r="C42" i="173" a="1"/>
  <c r="F14" i="171" a="1"/>
  <c r="Q33" i="173" a="1"/>
  <c r="G21" i="173" a="1"/>
  <c r="AR76" i="173" a="1"/>
  <c r="D40" i="173" a="1"/>
  <c r="M42" i="173" a="1"/>
  <c r="M10" i="173" a="1"/>
  <c r="Z1630" i="169"/>
  <c r="C6" i="173" a="1"/>
  <c r="H40" i="173" a="1"/>
  <c r="AP72" i="173" a="1"/>
  <c r="AQ141" i="173" a="1"/>
  <c r="D50" i="173" a="1"/>
  <c r="Z265" i="169"/>
  <c r="Q51" i="173" a="1"/>
  <c r="L36" i="173" a="1"/>
  <c r="Z1059" i="169"/>
  <c r="M34" i="173" a="1"/>
  <c r="Q40" i="171" a="1"/>
  <c r="Z1187" i="169"/>
  <c r="I34" i="173" a="1"/>
  <c r="L40" i="173" a="1"/>
  <c r="AJ136" i="173" a="1"/>
  <c r="H17" i="171" a="1"/>
  <c r="C15" i="173" a="1"/>
  <c r="K31" i="173" a="1"/>
  <c r="H20" i="171" a="1"/>
  <c r="Z854" i="169"/>
  <c r="E33" i="171" a="1"/>
  <c r="K7" i="173" a="1"/>
  <c r="Z344" i="168"/>
  <c r="Z334" i="168"/>
  <c r="Z145" i="168"/>
  <c r="C29" i="173" a="1"/>
  <c r="M51" i="171" a="1"/>
  <c r="M2" i="173" a="1"/>
  <c r="Q17" i="171" a="1"/>
  <c r="G49" i="171" a="1"/>
  <c r="J42" i="173" a="1"/>
  <c r="J50" i="173" a="1"/>
  <c r="I9" i="173" a="1"/>
  <c r="K3" i="171" a="1"/>
  <c r="P20" i="173" a="1"/>
  <c r="AQ73" i="173" a="1"/>
  <c r="Z2157" i="169"/>
  <c r="L51" i="173" a="1"/>
  <c r="Z661" i="169"/>
  <c r="C27" i="171" a="1"/>
  <c r="M12" i="171" a="1"/>
  <c r="P7" i="171" a="1"/>
  <c r="Z338" i="169"/>
  <c r="N15" i="173" a="1"/>
  <c r="AO72" i="173" a="1"/>
  <c r="K2" i="173" a="1"/>
  <c r="AJ70" i="171" a="1"/>
  <c r="L51" i="171" a="1"/>
  <c r="Z1901" i="169"/>
  <c r="E19" i="173" a="1"/>
  <c r="Z1110" i="169"/>
  <c r="Z2101" i="169"/>
  <c r="H5" i="173" a="1"/>
  <c r="AQ70" i="173" a="1"/>
  <c r="Z206" i="169"/>
  <c r="L31" i="171" a="1"/>
  <c r="AP135" i="173" a="1"/>
  <c r="L37" i="173" a="1"/>
  <c r="C30" i="171" a="1"/>
  <c r="E7" i="173" a="1"/>
  <c r="E32" i="171" a="1"/>
  <c r="Z208" i="166"/>
  <c r="Z339" i="168"/>
  <c r="Z397" i="166"/>
  <c r="D21" i="173" a="1"/>
  <c r="C41" i="173" a="1"/>
  <c r="N22" i="171" a="1"/>
  <c r="N48" i="173" a="1"/>
  <c r="P46" i="171" a="1"/>
  <c r="H7" i="171" a="1"/>
  <c r="Z399" i="166"/>
  <c r="Z788" i="169"/>
  <c r="Z981" i="169"/>
  <c r="Z985" i="169"/>
  <c r="AQ138" i="173" a="1"/>
  <c r="D16" i="171" a="1"/>
  <c r="K6" i="173" a="1"/>
  <c r="M48" i="173" a="1"/>
  <c r="L41" i="171" a="1"/>
  <c r="C40" i="173" a="1"/>
  <c r="Z1371" i="169"/>
  <c r="E27" i="171" a="1"/>
  <c r="I20" i="171" a="1"/>
  <c r="D38" i="173" a="1"/>
  <c r="D18" i="171" a="1"/>
  <c r="AO149" i="173" a="1"/>
  <c r="C7" i="171" a="1"/>
  <c r="M18" i="171" a="1"/>
  <c r="AP8" i="173" a="1"/>
  <c r="J49" i="171" a="1"/>
  <c r="P32" i="173" a="1"/>
  <c r="M47" i="173" a="1"/>
  <c r="AQ137" i="173" a="1"/>
  <c r="Z2099" i="169"/>
  <c r="J22" i="171" a="1"/>
  <c r="Z5" i="168"/>
  <c r="C43" i="171" a="1"/>
  <c r="J4" i="173" a="1"/>
  <c r="J28" i="173" a="1"/>
  <c r="N10" i="173" a="1"/>
  <c r="Z396" i="169"/>
  <c r="E45" i="171" a="1"/>
  <c r="Z860" i="169"/>
  <c r="H49" i="173" a="1"/>
  <c r="J10" i="173" a="1"/>
  <c r="Q36" i="173" a="1"/>
  <c r="C16" i="173" a="1"/>
  <c r="K43" i="171" a="1"/>
  <c r="AL137" i="173" a="1"/>
  <c r="M41" i="173" a="1"/>
  <c r="Z1440" i="169"/>
  <c r="K12" i="171" a="1"/>
  <c r="K36" i="171" a="1"/>
  <c r="Q37" i="171" a="1"/>
  <c r="Z210" i="166"/>
  <c r="Z338" i="166"/>
  <c r="N23" i="171" a="1"/>
  <c r="D9" i="171" a="1"/>
  <c r="J16" i="173" a="1"/>
  <c r="Z207" i="169"/>
  <c r="E40" i="171" a="1"/>
  <c r="M28" i="173" a="1"/>
  <c r="G37" i="171" a="1"/>
  <c r="G2" i="171" a="1"/>
  <c r="F28" i="171" a="1"/>
  <c r="J10" i="171" a="1"/>
  <c r="N35" i="173" a="1"/>
  <c r="J40" i="173" a="1"/>
  <c r="J44" i="171" a="1"/>
  <c r="N50" i="171" a="1"/>
  <c r="Q43" i="171" a="1"/>
  <c r="AQ143" i="173" a="1"/>
  <c r="L20" i="173" a="1"/>
  <c r="G7" i="171" a="1"/>
  <c r="N6" i="171" a="1"/>
  <c r="Z742" i="169"/>
  <c r="H42" i="173" a="1"/>
  <c r="AL8" i="173" a="1"/>
  <c r="N14" i="173" a="1"/>
  <c r="F47" i="173" a="1"/>
  <c r="E30" i="171" a="1"/>
  <c r="G25" i="173" a="1"/>
  <c r="Q34" i="173" a="1"/>
  <c r="Z1183" i="169"/>
  <c r="Z1770" i="169"/>
  <c r="AL210" i="173" a="1"/>
  <c r="Z1898" i="169"/>
  <c r="Z138" i="169"/>
  <c r="N20" i="171" a="1"/>
  <c r="Z332" i="168"/>
  <c r="Z207" i="168"/>
  <c r="H26" i="171" a="1"/>
  <c r="Q28" i="171" a="1"/>
  <c r="F24" i="173" a="1"/>
  <c r="D14" i="171" a="1"/>
  <c r="J35" i="171" a="1"/>
  <c r="Z1514" i="169"/>
  <c r="G17" i="173" a="1"/>
  <c r="Z793" i="169"/>
  <c r="C47" i="173" a="1"/>
  <c r="Z1706" i="169"/>
  <c r="Z1565" i="169"/>
  <c r="Z2215" i="169"/>
  <c r="K2" i="171" a="1"/>
  <c r="Z1244" i="169"/>
  <c r="Z2097" i="169"/>
  <c r="F7" i="173" a="1"/>
  <c r="C18" i="171" a="1"/>
  <c r="Z727" i="169"/>
  <c r="J17" i="173" a="1"/>
  <c r="N18" i="173" a="1"/>
  <c r="C35" i="171" a="1"/>
  <c r="Z734" i="169"/>
  <c r="H15" i="173" a="1"/>
  <c r="G36" i="173" a="1"/>
  <c r="H37" i="171" a="1"/>
  <c r="Z1177" i="169"/>
  <c r="N7" i="173" a="1"/>
  <c r="Z799" i="169"/>
  <c r="P43" i="173" a="1"/>
  <c r="C21" i="173" a="1"/>
  <c r="M45" i="173" a="1"/>
  <c r="F7" i="171" a="1"/>
  <c r="C38" i="173" a="1"/>
  <c r="J27" i="173" a="1"/>
  <c r="D43" i="173" a="1"/>
  <c r="D29" i="171" a="1"/>
  <c r="J7" i="171" a="1"/>
  <c r="Z76" i="166"/>
  <c r="Z460" i="166"/>
  <c r="Z78" i="168"/>
  <c r="AO70" i="173" a="1"/>
  <c r="Z340" i="169"/>
  <c r="AQ9" i="171" a="1"/>
  <c r="I12" i="173" a="1"/>
  <c r="J9" i="173" a="1"/>
  <c r="AO144" i="173" a="1"/>
  <c r="F29" i="171" a="1"/>
  <c r="G27" i="173" a="1"/>
  <c r="AO141" i="173" a="1"/>
  <c r="J19" i="171" a="1"/>
  <c r="Z73" i="171"/>
  <c r="F47" i="171" a="1"/>
  <c r="I3" i="171" a="1"/>
  <c r="G28" i="173" a="1"/>
  <c r="I38" i="173" a="1"/>
  <c r="Z5" i="171"/>
  <c r="F43" i="173" a="1"/>
  <c r="AR143" i="173" a="1"/>
  <c r="E47" i="173" a="1"/>
  <c r="Z80" i="166"/>
  <c r="H31" i="173" a="1"/>
  <c r="E31" i="171" a="1"/>
  <c r="L39" i="171" a="1"/>
  <c r="K38" i="171" a="1"/>
  <c r="Z469" i="169"/>
  <c r="M51" i="173" a="1"/>
  <c r="Z1774" i="169"/>
  <c r="Z785" i="169"/>
  <c r="G19" i="173" a="1"/>
  <c r="AR148" i="173" a="1"/>
  <c r="Z1705" i="169"/>
  <c r="C32" i="173" a="1"/>
  <c r="K30" i="173" a="1"/>
  <c r="AL149" i="173" a="1"/>
  <c r="E30" i="173" a="1"/>
  <c r="AL141" i="173" a="1"/>
  <c r="Q18" i="171" a="1"/>
  <c r="Z139" i="169"/>
  <c r="Z467" i="166"/>
  <c r="Z342" i="166"/>
  <c r="Z136" i="168"/>
  <c r="C25" i="171" a="1"/>
  <c r="Z334" i="169"/>
  <c r="P13" i="173" a="1"/>
  <c r="Z1050" i="169"/>
  <c r="M13" i="171" a="1"/>
  <c r="L19" i="173" a="1"/>
  <c r="Q33" i="171" a="1"/>
  <c r="Z1245" i="169"/>
  <c r="H41" i="171" a="1"/>
  <c r="M50" i="171" a="1"/>
  <c r="F19" i="173" a="1"/>
  <c r="P8" i="173" a="1"/>
  <c r="I8" i="171" a="1"/>
  <c r="N26" i="171" a="1"/>
  <c r="AL142" i="173" a="1"/>
  <c r="M47" i="171" a="1"/>
  <c r="I32" i="173" a="1"/>
  <c r="Z344" i="169"/>
  <c r="F49" i="173" a="1"/>
  <c r="Z467" i="169"/>
  <c r="AQ8" i="173" a="1"/>
  <c r="G26" i="173" a="1"/>
  <c r="Z850" i="169"/>
  <c r="F32" i="171" a="1"/>
  <c r="M33" i="171" a="1"/>
  <c r="D33" i="171" a="1"/>
  <c r="Z10" i="171"/>
  <c r="N38" i="173" a="1"/>
  <c r="E6" i="173" a="1"/>
  <c r="F33" i="171" a="1"/>
  <c r="C50" i="173" a="1"/>
  <c r="L11" i="171" a="1"/>
  <c r="Z75" i="166"/>
  <c r="Z83" i="166"/>
  <c r="F46" i="171" a="1"/>
  <c r="AP140" i="173" a="1"/>
  <c r="Z1049" i="169"/>
  <c r="G33" i="171" a="1"/>
  <c r="G15" i="171" a="1"/>
  <c r="C16" i="171" a="1"/>
  <c r="Q16" i="171" a="1"/>
  <c r="AJ76" i="171" a="1"/>
  <c r="P50" i="173" a="1"/>
  <c r="G3" i="173" a="1"/>
  <c r="N12" i="171" a="1"/>
  <c r="Z2152" i="169"/>
  <c r="G14" i="171" a="1"/>
  <c r="K25" i="171" a="1"/>
  <c r="E38" i="171" a="1"/>
  <c r="C7" i="173" a="1"/>
  <c r="Z1306" i="169"/>
  <c r="I19" i="171" a="1"/>
  <c r="H37" i="173" a="1"/>
  <c r="AJ12" i="173" a="1"/>
  <c r="Q23" i="171" a="1"/>
  <c r="K49" i="171" a="1"/>
  <c r="J22" i="173" a="1"/>
  <c r="C50" i="171" a="1"/>
  <c r="N2" i="171" a="1"/>
  <c r="P41" i="171" a="1"/>
  <c r="K42" i="173" a="1"/>
  <c r="N33" i="173" a="1"/>
  <c r="F20" i="171" a="1"/>
  <c r="F8" i="171" a="1"/>
  <c r="J25" i="173" a="1"/>
  <c r="I43" i="171" a="1"/>
  <c r="Z73" i="169"/>
  <c r="F37" i="171" a="1"/>
  <c r="D5" i="171" a="1"/>
  <c r="I10" i="173" a="1"/>
  <c r="N13" i="171" a="1"/>
  <c r="Z341" i="166"/>
  <c r="Z201" i="166"/>
  <c r="G39" i="171" a="1"/>
  <c r="M48" i="171" a="1"/>
  <c r="AP139" i="173" a="1"/>
  <c r="N45" i="173" a="1"/>
  <c r="G10" i="171" a="1"/>
  <c r="I26" i="173" a="1"/>
  <c r="F50" i="171" a="1"/>
  <c r="Z525" i="166"/>
  <c r="Q18" i="173" a="1"/>
  <c r="G13" i="171" a="1"/>
  <c r="Z1516" i="169"/>
  <c r="AP9" i="173" a="1"/>
  <c r="K16" i="173" a="1"/>
  <c r="Z991" i="169"/>
  <c r="L48" i="173" a="1"/>
  <c r="L8" i="171" a="1"/>
  <c r="I15" i="173" a="1"/>
  <c r="F29" i="173" a="1"/>
  <c r="Z398" i="169"/>
  <c r="Z1377" i="169"/>
  <c r="AR6" i="173" a="1"/>
  <c r="E37" i="173" a="1"/>
  <c r="E49" i="171" a="1"/>
  <c r="I50" i="173" a="1"/>
  <c r="L17" i="171" a="1"/>
  <c r="Z1962" i="169"/>
  <c r="Z270" i="168"/>
  <c r="H34" i="173" a="1"/>
  <c r="J23" i="173" a="1"/>
  <c r="G14" i="173" a="1"/>
  <c r="N9" i="173" a="1"/>
  <c r="Z1310" i="169"/>
  <c r="F44" i="173" a="1"/>
  <c r="AL200" i="173" a="1"/>
  <c r="C40" i="171" a="1"/>
  <c r="AL144" i="173" a="1"/>
  <c r="Z725" i="169"/>
  <c r="Z2155" i="169"/>
  <c r="Q27" i="173" a="1"/>
  <c r="Z1185" i="169"/>
  <c r="H44" i="171" a="1"/>
  <c r="J40" i="171" a="1"/>
  <c r="P19" i="173" a="1"/>
  <c r="F4" i="171" a="1"/>
  <c r="Z135" i="168"/>
  <c r="Z76" i="168"/>
  <c r="Z70" i="168"/>
  <c r="Z527" i="166"/>
  <c r="D14" i="173" a="1"/>
  <c r="J44" i="173" a="1"/>
  <c r="Z209" i="169"/>
  <c r="K15" i="171" a="1"/>
  <c r="AQ5" i="173" a="1"/>
  <c r="N25" i="171" a="1"/>
  <c r="J29" i="171" a="1"/>
  <c r="P51" i="173" a="1"/>
  <c r="G10" i="173" a="1"/>
  <c r="H12" i="171" a="1"/>
  <c r="E18" i="171" a="1"/>
  <c r="Z1186" i="169"/>
  <c r="N17" i="173" a="1"/>
  <c r="Z528" i="169"/>
  <c r="C36" i="173" a="1"/>
  <c r="E14" i="171" a="1"/>
  <c r="AP147" i="173" a="1"/>
  <c r="Z1378" i="169"/>
  <c r="I27" i="171" a="1"/>
  <c r="L5" i="173" a="1"/>
  <c r="J3" i="171" a="1"/>
  <c r="AL74" i="173" a="1"/>
  <c r="N15" i="171" a="1"/>
  <c r="D12" i="171" a="1"/>
  <c r="Z210" i="169"/>
  <c r="K45" i="173" a="1"/>
  <c r="L31" i="173" a="1"/>
  <c r="Q22" i="173" a="1"/>
  <c r="D29" i="173" a="1"/>
  <c r="F48" i="173" a="1"/>
  <c r="M30" i="171" a="1"/>
  <c r="D23" i="173" a="1"/>
  <c r="J3" i="173" a="1"/>
  <c r="Z205" i="166"/>
  <c r="Z143" i="168"/>
  <c r="I21" i="171" a="1"/>
  <c r="Z738" i="169"/>
  <c r="C22" i="171" a="1"/>
  <c r="G32" i="171" a="1"/>
  <c r="M33" i="173" a="1"/>
  <c r="C41" i="171" a="1"/>
  <c r="Z1508" i="169"/>
  <c r="Z1632" i="169"/>
  <c r="G5" i="173" a="1"/>
  <c r="Z343" i="169"/>
  <c r="D45" i="171" a="1"/>
  <c r="Q26" i="173" a="1"/>
  <c r="Z1768" i="169"/>
  <c r="F12" i="171" a="1"/>
  <c r="P40" i="171" a="1"/>
  <c r="F41" i="171" a="1"/>
  <c r="I50" i="171" a="1"/>
  <c r="P2" i="171" a="1"/>
  <c r="AQ135" i="173" a="1"/>
  <c r="M9" i="171" a="1"/>
  <c r="I51" i="171" a="1"/>
  <c r="J6" i="173" a="1"/>
  <c r="P25" i="171" a="1"/>
  <c r="I10" i="171" a="1"/>
  <c r="I16" i="173" a="1"/>
  <c r="N30" i="171" a="1"/>
  <c r="G42" i="171" a="1"/>
  <c r="Z1894" i="169"/>
  <c r="L45" i="171" a="1"/>
  <c r="H39" i="173" a="1"/>
  <c r="M44" i="171" a="1"/>
  <c r="L33" i="173" a="1"/>
  <c r="C44" i="171" a="1"/>
  <c r="E40" i="173" a="1"/>
  <c r="G45" i="171" a="1"/>
  <c r="AJ8" i="173" a="1"/>
  <c r="AO12" i="173" a="1"/>
  <c r="Z331" i="166"/>
  <c r="Z337" i="166"/>
  <c r="P15" i="171" a="1"/>
  <c r="F6" i="173" a="1"/>
  <c r="P45" i="173" a="1"/>
  <c r="Z1567" i="169"/>
  <c r="F48" i="171" a="1"/>
  <c r="AL140" i="173" a="1"/>
  <c r="P2" i="173" a="1"/>
  <c r="Q24" i="171" a="1"/>
  <c r="K32" i="171" a="1"/>
  <c r="AR8" i="173" a="1"/>
  <c r="AQ13" i="171" a="1"/>
  <c r="N50" i="173" a="1"/>
  <c r="Z1380" i="169"/>
  <c r="AP73" i="173" a="1"/>
  <c r="AJ149" i="173" a="1"/>
  <c r="E11" i="173" a="1"/>
  <c r="P9" i="171" a="1"/>
  <c r="F21" i="173" a="1"/>
  <c r="F4" i="173" a="1"/>
  <c r="AQ7" i="171" a="1"/>
  <c r="N29" i="171" a="1"/>
  <c r="AP6" i="173" a="1"/>
  <c r="AQ12" i="171" a="1"/>
  <c r="K11" i="173" a="1"/>
  <c r="Z462" i="166"/>
  <c r="Q32" i="171" a="1"/>
  <c r="J43" i="173" a="1"/>
  <c r="C45" i="171" a="1"/>
  <c r="L16" i="171" a="1"/>
  <c r="C12" i="171" a="1"/>
  <c r="Z529" i="169"/>
  <c r="AJ10" i="173" a="1"/>
  <c r="I45" i="171" a="1"/>
  <c r="N41" i="173" a="1"/>
  <c r="Z1189" i="169"/>
  <c r="H36" i="171" a="1"/>
  <c r="I48" i="173" a="1"/>
  <c r="P22" i="171" a="1"/>
  <c r="I30" i="173" a="1"/>
  <c r="D28" i="171" a="1"/>
  <c r="N47" i="171" a="1"/>
  <c r="N29" i="173" a="1"/>
  <c r="Z142" i="168"/>
  <c r="Z403" i="166"/>
  <c r="Z267" i="166"/>
  <c r="Z268" i="166"/>
  <c r="I3" i="173" a="1"/>
  <c r="P27" i="173" a="1"/>
  <c r="N16" i="171" a="1"/>
  <c r="AO138" i="173" a="1"/>
  <c r="Z1112" i="169"/>
  <c r="H46" i="171" a="1"/>
  <c r="K47" i="173" a="1"/>
  <c r="P12" i="173" a="1"/>
  <c r="Z1572" i="169"/>
  <c r="H9" i="171" a="1"/>
  <c r="Z1511" i="169"/>
  <c r="E22" i="171" a="1"/>
  <c r="I35" i="173" a="1"/>
  <c r="P49" i="171" a="1"/>
  <c r="F51" i="171" a="1"/>
  <c r="AL12" i="173" a="1"/>
  <c r="M50" i="173" a="1"/>
  <c r="C28" i="171" a="1"/>
  <c r="AQ8" i="171" a="1"/>
  <c r="M24" i="173" a="1"/>
  <c r="AO140" i="173" a="1"/>
  <c r="Z1707" i="169"/>
  <c r="K39" i="173" a="1"/>
  <c r="N40" i="171" a="1"/>
  <c r="J46" i="171" a="1"/>
  <c r="K41" i="171" a="1"/>
  <c r="P43" i="171" a="1"/>
  <c r="K16" i="171" a="1"/>
  <c r="AJ12" i="171" a="1"/>
  <c r="K27" i="171" a="1"/>
  <c r="N21" i="171" a="1"/>
  <c r="I4" i="171" a="1"/>
  <c r="Z401" i="166"/>
  <c r="Z141" i="166"/>
  <c r="Z266" i="166"/>
  <c r="L3" i="171" a="1"/>
  <c r="E43" i="171" a="1"/>
  <c r="C25" i="173" a="1"/>
  <c r="J42" i="171" a="1"/>
  <c r="Z275" i="166"/>
  <c r="D2" i="173" a="1"/>
  <c r="Z1826" i="169"/>
  <c r="E44" i="171" a="1"/>
  <c r="Z868" i="169"/>
  <c r="Z591" i="169"/>
  <c r="H11" i="171" a="1"/>
  <c r="M21" i="173" a="1"/>
  <c r="Z723" i="169"/>
  <c r="Z1247" i="169"/>
  <c r="D51" i="173" a="1"/>
  <c r="Z1825" i="169"/>
  <c r="AP145" i="173" a="1"/>
  <c r="Z137" i="169"/>
  <c r="H45" i="171" a="1"/>
  <c r="J2" i="171" a="1"/>
  <c r="AL9" i="173" a="1"/>
  <c r="L14" i="173" a="1"/>
  <c r="N49" i="173" a="1"/>
  <c r="J11" i="173" a="1"/>
  <c r="AJ139" i="173" a="1"/>
  <c r="E20" i="171" a="1"/>
  <c r="D27" i="173" a="1"/>
  <c r="D19" i="171" a="1"/>
  <c r="Z135" i="169"/>
  <c r="Z70" i="166"/>
  <c r="K14" i="173" a="1"/>
  <c r="L32" i="171" a="1"/>
  <c r="J32" i="171" a="1"/>
  <c r="H51" i="173" a="1"/>
  <c r="G18" i="173" a="1"/>
  <c r="K28" i="173" a="1"/>
  <c r="AJ5" i="173" a="1"/>
  <c r="C5" i="171" a="1"/>
  <c r="E8" i="173" a="1"/>
  <c r="Z462" i="169"/>
  <c r="C14" i="171" a="1"/>
  <c r="Z465" i="169"/>
  <c r="H34" i="171" a="1"/>
  <c r="M38" i="173" a="1"/>
  <c r="L50" i="171" a="1"/>
  <c r="M37" i="171" a="1"/>
  <c r="AR135" i="173" a="1"/>
  <c r="AL73" i="173" a="1"/>
  <c r="Z466" i="166"/>
  <c r="Z202" i="168"/>
  <c r="C21" i="171" a="1"/>
  <c r="Z146" i="168"/>
  <c r="Z1063" i="169"/>
  <c r="Z1058" i="169"/>
  <c r="Z983" i="169"/>
  <c r="P31" i="171" a="1"/>
  <c r="Z2096" i="169"/>
  <c r="J12" i="171" a="1"/>
  <c r="Z657" i="169"/>
  <c r="F17" i="173" a="1"/>
  <c r="AQ140" i="173" a="1"/>
  <c r="M17" i="173" a="1"/>
  <c r="Q45" i="173" a="1"/>
  <c r="AO148" i="173" a="1"/>
  <c r="L24" i="171" a="1"/>
  <c r="M16" i="171" a="1"/>
  <c r="Z1309" i="169"/>
  <c r="J49" i="173" a="1"/>
  <c r="Z1501" i="169"/>
  <c r="G24" i="173" a="1"/>
  <c r="D35" i="171" a="1"/>
  <c r="AJ72" i="171" a="1"/>
  <c r="L45" i="173" a="1"/>
  <c r="N37" i="171" a="1"/>
  <c r="D25" i="171" a="1"/>
  <c r="E49" i="173" a="1"/>
  <c r="G31" i="173" a="1"/>
  <c r="P13" i="171" a="1"/>
  <c r="I11" i="171" a="1"/>
  <c r="E3" i="171" a="1"/>
  <c r="I9" i="171" a="1"/>
  <c r="AR70" i="173" a="1"/>
  <c r="L9" i="173" a="1"/>
  <c r="AJ10" i="171" a="1"/>
  <c r="Z333" i="168"/>
  <c r="Z267" i="168"/>
  <c r="Z464" i="166"/>
  <c r="E13" i="173" a="1"/>
  <c r="AL6" i="173" a="1"/>
  <c r="AO9" i="173" a="1"/>
  <c r="D12" i="173" a="1"/>
  <c r="Z201" i="168"/>
  <c r="K34" i="171" a="1"/>
  <c r="Z595" i="169"/>
  <c r="J2" i="173" a="1"/>
  <c r="Z1439" i="169"/>
  <c r="F45" i="173" a="1"/>
  <c r="J23" i="171" a="1"/>
  <c r="AO76" i="173" a="1"/>
  <c r="Z856" i="169"/>
  <c r="C34" i="171" a="1"/>
  <c r="L8" i="173" a="1"/>
  <c r="F6" i="171" a="1"/>
  <c r="Z855" i="169"/>
  <c r="D48" i="173" a="1"/>
  <c r="K40" i="171" a="1"/>
  <c r="M39" i="173" a="1"/>
  <c r="AR12" i="173" a="1"/>
  <c r="J37" i="173" a="1"/>
  <c r="Z335" i="169"/>
  <c r="N5" i="173" a="1"/>
  <c r="D28" i="173" a="1"/>
  <c r="G33" i="173" a="1"/>
  <c r="M22" i="171" a="1"/>
  <c r="P39" i="173" a="1"/>
  <c r="AJ145" i="173" a="1"/>
  <c r="J27" i="171" a="1"/>
  <c r="N8" i="173" a="1"/>
  <c r="P33" i="171" a="1"/>
  <c r="F5" i="173" a="1"/>
  <c r="I46" i="173" a="1"/>
  <c r="G39" i="173" a="1"/>
  <c r="M40" i="173" a="1"/>
  <c r="P18" i="171" a="1"/>
  <c r="Z73" i="166"/>
  <c r="Z531" i="166"/>
  <c r="Z342" i="168"/>
  <c r="AP148" i="173" a="1"/>
  <c r="E16" i="173" a="1"/>
  <c r="G42" i="173" a="1"/>
  <c r="K31" i="171" a="1"/>
  <c r="P46" i="173" a="1"/>
  <c r="D10" i="171" a="1"/>
  <c r="Q9" i="171" a="1"/>
  <c r="Z1379" i="169"/>
  <c r="C18" i="173" a="1"/>
  <c r="K20" i="173" a="1"/>
  <c r="E17" i="173" a="1"/>
  <c r="E41" i="173" a="1"/>
  <c r="Z1051" i="169"/>
  <c r="Z1111" i="169"/>
  <c r="Z721" i="169"/>
  <c r="AR140" i="173" a="1"/>
  <c r="D7" i="171" a="1"/>
  <c r="Z463" i="169"/>
  <c r="J21" i="173" a="1"/>
  <c r="I47" i="173" a="1"/>
  <c r="F9" i="173" a="1"/>
  <c r="N44" i="171" a="1"/>
  <c r="Z1970" i="169"/>
  <c r="E18" i="173" a="1"/>
  <c r="Z1967" i="169"/>
  <c r="AL201" i="173" a="1"/>
  <c r="I17" i="173" a="1"/>
  <c r="I17" i="171" a="1"/>
  <c r="D42" i="173" a="1"/>
  <c r="C49" i="171" a="1"/>
  <c r="I22" i="171" a="1"/>
  <c r="E51" i="171" a="1"/>
  <c r="M35" i="171" a="1"/>
  <c r="D46" i="171" a="1"/>
  <c r="C5" i="173" a="1"/>
  <c r="J38" i="171" a="1"/>
  <c r="I25" i="171" a="1"/>
  <c r="Z869" i="169"/>
  <c r="M23" i="173" a="1"/>
  <c r="Q15" i="171" a="1"/>
  <c r="Z1504" i="169"/>
  <c r="AP71" i="173" a="1"/>
  <c r="C8" i="173" a="1"/>
  <c r="I40" i="173" a="1"/>
  <c r="M20" i="173" a="1"/>
  <c r="AJ143" i="173" a="1"/>
  <c r="N46" i="173" a="1"/>
  <c r="C44" i="173" a="1"/>
  <c r="L25" i="173" a="1"/>
  <c r="H22" i="171" a="1"/>
  <c r="AL145" i="173" a="1"/>
  <c r="Z1515" i="169"/>
  <c r="P28" i="173" a="1"/>
  <c r="P41" i="173" a="1"/>
  <c r="M2" i="171" a="1"/>
  <c r="N28" i="171" a="1"/>
  <c r="I33" i="171" a="1"/>
  <c r="G11" i="173" a="1"/>
  <c r="Z147" i="166"/>
  <c r="Z204" i="166"/>
  <c r="G24" i="171" a="1"/>
  <c r="AQ148" i="173" a="1"/>
  <c r="AQ9" i="173" a="1"/>
  <c r="Q31" i="171" a="1"/>
  <c r="P22" i="173" a="1"/>
  <c r="M4" i="173" a="1"/>
  <c r="J18" i="171" a="1"/>
  <c r="Z1961" i="169"/>
  <c r="Z461" i="169"/>
  <c r="Z1636" i="169"/>
  <c r="N28" i="173" a="1"/>
  <c r="D37" i="173" a="1"/>
  <c r="N45" i="171" a="1"/>
  <c r="Z2092" i="169"/>
  <c r="P37" i="171" a="1"/>
  <c r="F38" i="171" a="1"/>
  <c r="M13" i="173" a="1"/>
  <c r="AR10" i="173" a="1"/>
  <c r="F10" i="173" a="1"/>
  <c r="D22" i="171" a="1"/>
  <c r="P17" i="173" a="1"/>
  <c r="N21" i="173" a="1"/>
  <c r="C27" i="173" a="1"/>
  <c r="F42" i="173" a="1"/>
  <c r="M28" i="171" a="1"/>
  <c r="H6" i="173" a="1"/>
  <c r="D23" i="171" a="1"/>
  <c r="AJ75" i="171" a="1"/>
  <c r="AJ71" i="171" a="1"/>
  <c r="Z2093" i="169"/>
  <c r="H35" i="173" a="1"/>
  <c r="AR137" i="173" a="1"/>
  <c r="Z859" i="169"/>
  <c r="Z149" i="166"/>
  <c r="Z200" i="166"/>
  <c r="Z273" i="168"/>
  <c r="AR141" i="173" a="1"/>
  <c r="AJ70" i="173" a="1"/>
  <c r="E6" i="171" a="1"/>
  <c r="G21" i="171" a="1"/>
  <c r="Z271" i="168"/>
  <c r="Z1958" i="169"/>
  <c r="G30" i="173" a="1"/>
  <c r="Z341" i="169"/>
  <c r="L7" i="171" a="1"/>
  <c r="I27" i="173" a="1"/>
  <c r="P50" i="171" a="1"/>
  <c r="N8" i="171" a="1"/>
  <c r="Z1895" i="169"/>
  <c r="H46" i="173" a="1"/>
  <c r="Z2089" i="169"/>
  <c r="N3" i="171" a="1"/>
  <c r="Z1773" i="169"/>
  <c r="G8" i="173" a="1"/>
  <c r="K8" i="173" a="1"/>
  <c r="K38" i="173" a="1"/>
  <c r="F43" i="171" a="1"/>
  <c r="H38" i="173" a="1"/>
  <c r="Z1765" i="169"/>
  <c r="Z527" i="169"/>
  <c r="E2" i="171" a="1"/>
  <c r="AO73" i="173" a="1"/>
  <c r="D11" i="173" a="1"/>
  <c r="Z1243" i="169"/>
  <c r="F45" i="171" a="1"/>
  <c r="G20" i="171" a="1"/>
  <c r="M38" i="171" a="1"/>
  <c r="L47" i="171" a="1"/>
  <c r="D49" i="171" a="1"/>
  <c r="I11" i="173" a="1"/>
  <c r="AL139" i="173" a="1"/>
  <c r="L21" i="171" a="1"/>
  <c r="Q39" i="171" a="1"/>
  <c r="Z330" i="168"/>
  <c r="Z78" i="166"/>
  <c r="Z142" i="166"/>
  <c r="AQ10" i="171" a="1"/>
  <c r="M5" i="171" a="1"/>
  <c r="I20" i="173" a="1"/>
  <c r="Q16" i="173" a="1"/>
  <c r="I42" i="171" a="1"/>
  <c r="D2" i="171" a="1"/>
  <c r="N11" i="171" a="1"/>
  <c r="M29" i="173" a="1"/>
  <c r="Q17" i="173" a="1"/>
  <c r="J34" i="173" a="1"/>
  <c r="Z864" i="169"/>
  <c r="D41" i="171" a="1"/>
  <c r="N10" i="171" a="1"/>
  <c r="J16" i="171" a="1"/>
  <c r="P16" i="173" a="1"/>
  <c r="AO5" i="173" a="1"/>
  <c r="Z80" i="169"/>
  <c r="Z1639" i="169"/>
  <c r="Z268" i="169"/>
  <c r="J5" i="171" a="1"/>
  <c r="F22" i="171" a="1"/>
  <c r="P34" i="173" a="1"/>
  <c r="D13" i="173" a="1"/>
  <c r="K24" i="171" a="1"/>
  <c r="J30" i="171" a="1"/>
  <c r="Q42" i="173" a="1"/>
  <c r="G20" i="173" a="1"/>
  <c r="L12" i="171" a="1"/>
  <c r="K48" i="171" a="1"/>
  <c r="L36" i="171" a="1"/>
  <c r="D43" i="171" a="1"/>
  <c r="J45" i="171" a="1"/>
  <c r="L34" i="171" a="1"/>
  <c r="K20" i="171" a="1"/>
  <c r="E23" i="173" a="1"/>
  <c r="C38" i="171" a="1"/>
  <c r="Z208" i="169"/>
  <c r="F31" i="171" a="1"/>
  <c r="I47" i="171" a="1"/>
  <c r="AQ142" i="173" a="1"/>
  <c r="F39" i="173" a="1"/>
  <c r="Z1575" i="169"/>
  <c r="Z143" i="166"/>
  <c r="F41" i="173" a="1"/>
  <c r="AQ136" i="173" a="1"/>
  <c r="C11" i="173" a="1"/>
  <c r="I18" i="171" a="1"/>
  <c r="AQ72" i="173" a="1"/>
  <c r="E32" i="173" a="1"/>
  <c r="Z71" i="171"/>
  <c r="Z2150" i="169"/>
  <c r="Z203" i="169"/>
  <c r="Q45" i="171" a="1"/>
  <c r="E26" i="173" a="1"/>
  <c r="N32" i="171" a="1"/>
  <c r="G4" i="171" a="1"/>
  <c r="N30" i="173" a="1"/>
  <c r="K4" i="171" a="1"/>
  <c r="Z2088" i="169"/>
  <c r="D47" i="171" a="1"/>
  <c r="H4" i="171" a="1"/>
  <c r="Z2221" i="169"/>
  <c r="M42" i="171" a="1"/>
  <c r="C13" i="171" a="1"/>
  <c r="N34" i="173" a="1"/>
  <c r="Z2220" i="169"/>
  <c r="K37" i="171" a="1"/>
  <c r="P14" i="173" a="1"/>
  <c r="J14" i="173" a="1"/>
  <c r="Q6" i="171" a="1"/>
  <c r="D27" i="171" a="1"/>
  <c r="Z526" i="169"/>
  <c r="M14" i="171" a="1"/>
  <c r="Q36" i="171" a="1"/>
  <c r="I44" i="171" a="1"/>
  <c r="Q27" i="171" a="1"/>
  <c r="N3" i="173" a="1"/>
  <c r="L14" i="171" a="1"/>
  <c r="E20" i="173" a="1"/>
  <c r="Z2020" i="169"/>
  <c r="Z78" i="171"/>
  <c r="L26" i="173" a="1"/>
  <c r="E50" i="173" a="1"/>
  <c r="Q26" i="171" a="1"/>
  <c r="C37" i="173" a="1"/>
  <c r="E28" i="171" a="1"/>
  <c r="G11" i="171" a="1"/>
  <c r="J20" i="171" a="1"/>
  <c r="C23" i="173" a="1"/>
  <c r="K10" i="171" a="1"/>
  <c r="Z528" i="166"/>
  <c r="Z8" i="168"/>
  <c r="Z343" i="168"/>
  <c r="Z6" i="169"/>
  <c r="Q29" i="171" a="1"/>
  <c r="Z74" i="166"/>
  <c r="H41" i="173" a="1"/>
  <c r="P49" i="173" a="1"/>
  <c r="H25" i="173" a="1"/>
  <c r="AL215" i="173" a="1"/>
  <c r="AP75" i="173" a="1"/>
  <c r="C10" i="173" a="1"/>
  <c r="Z11" i="168"/>
  <c r="D44" i="173" a="1"/>
  <c r="Z862" i="169"/>
  <c r="Q2" i="173" a="1"/>
  <c r="Z1760" i="169"/>
  <c r="Z76" i="171"/>
  <c r="E16" i="171" a="1"/>
  <c r="Z6" i="171"/>
  <c r="C31" i="171" a="1"/>
  <c r="L13" i="171" a="1"/>
  <c r="Q48" i="171" a="1"/>
  <c r="H13" i="173" a="1"/>
  <c r="Q30" i="171" a="1"/>
  <c r="G29" i="171" a="1"/>
  <c r="I48" i="171" a="1"/>
  <c r="Q50" i="173" a="1"/>
  <c r="E29" i="171" a="1"/>
  <c r="Z1763" i="169"/>
  <c r="Z1971" i="169"/>
  <c r="Q14" i="171" a="1"/>
  <c r="N9" i="171" a="1"/>
  <c r="J31" i="173" a="1"/>
  <c r="I33" i="173" a="1"/>
  <c r="N18" i="171" a="1"/>
  <c r="Z148" i="166"/>
  <c r="D17" i="173" a="1"/>
  <c r="K46" i="171" a="1"/>
  <c r="D36" i="173" a="1"/>
  <c r="Z736" i="169"/>
  <c r="Z397" i="169"/>
  <c r="Z786" i="169"/>
  <c r="Z660" i="169"/>
  <c r="N24" i="171" a="1"/>
  <c r="M36" i="173" a="1"/>
  <c r="P32" i="171" a="1"/>
  <c r="AP137" i="173" a="1"/>
  <c r="G15" i="173" a="1"/>
  <c r="Z1048" i="169"/>
  <c r="L29" i="171" a="1"/>
  <c r="Z918" i="169"/>
  <c r="Z2023" i="169"/>
  <c r="AL212" i="173" a="1"/>
  <c r="J48" i="171" a="1"/>
  <c r="AJ7" i="173" a="1"/>
  <c r="J25" i="171" a="1"/>
  <c r="Z8" i="171"/>
  <c r="Z1046" i="169"/>
  <c r="E42" i="173" a="1"/>
  <c r="Z1704" i="169"/>
  <c r="Z792" i="169"/>
  <c r="AO74" i="173" a="1"/>
  <c r="Z2154" i="169"/>
  <c r="Z598" i="169"/>
  <c r="Z2095" i="169"/>
  <c r="F26" i="171" a="1"/>
  <c r="AP136" i="173" a="1"/>
  <c r="L11" i="173" a="1"/>
  <c r="G5" i="171" a="1"/>
  <c r="D7" i="173" a="1"/>
  <c r="F25" i="171" a="1"/>
  <c r="N6" i="173" a="1"/>
  <c r="N43" i="173" a="1"/>
  <c r="H7" i="173" a="1"/>
  <c r="AJ11" i="171" a="1"/>
  <c r="Z2100" i="169"/>
  <c r="H5" i="171" a="1"/>
  <c r="Z1313" i="169"/>
  <c r="H38" i="171" a="1"/>
  <c r="I21" i="173" a="1"/>
  <c r="H42" i="171" a="1"/>
  <c r="Z2086" i="169"/>
  <c r="H18" i="171" a="1"/>
  <c r="Z334" i="166"/>
  <c r="Z203" i="168"/>
  <c r="Z151" i="168"/>
  <c r="Z343" i="166"/>
  <c r="L46" i="173" a="1"/>
  <c r="K35" i="171" a="1"/>
  <c r="Q38" i="171" a="1"/>
  <c r="L30" i="173" a="1"/>
  <c r="Z144" i="168"/>
  <c r="Z526" i="166"/>
  <c r="J20" i="173" a="1"/>
  <c r="AL71" i="173" a="1"/>
  <c r="P10" i="173" a="1"/>
  <c r="L17" i="173" a="1"/>
  <c r="Z77" i="166"/>
  <c r="G48" i="173" a="1"/>
  <c r="J36" i="173" a="1"/>
  <c r="L42" i="171" a="1"/>
  <c r="P47" i="173" a="1"/>
  <c r="J6" i="171" a="1"/>
  <c r="L29" i="173" a="1"/>
  <c r="Z1762" i="169"/>
  <c r="D41" i="173" a="1"/>
  <c r="H29" i="173" a="1"/>
  <c r="Z204" i="169"/>
  <c r="Z2090" i="169"/>
  <c r="M3" i="173" a="1"/>
  <c r="Z2156" i="169"/>
  <c r="J39" i="173" a="1"/>
  <c r="G35" i="171" a="1"/>
  <c r="F14" i="173" a="1"/>
  <c r="D48" i="171" a="1"/>
  <c r="Z6" i="168"/>
  <c r="G25" i="171" a="1"/>
  <c r="I15" i="171" a="1"/>
  <c r="F21" i="171" a="1"/>
  <c r="Z917" i="169"/>
  <c r="D10" i="173" a="1"/>
  <c r="J8" i="171" a="1"/>
  <c r="C3" i="173" a="1"/>
  <c r="Z1633" i="169"/>
  <c r="Z1696" i="169"/>
  <c r="P24" i="173" a="1"/>
  <c r="C39" i="173" a="1"/>
  <c r="D30" i="171" a="1"/>
  <c r="L6" i="173" a="1"/>
  <c r="C2" i="173" a="1"/>
  <c r="AJ74" i="171" a="1"/>
  <c r="K50" i="173" a="1"/>
  <c r="Z79" i="169"/>
  <c r="F42" i="171" a="1"/>
  <c r="Z332" i="169"/>
  <c r="Z987" i="169"/>
  <c r="M34" i="171" a="1"/>
  <c r="L37" i="171" a="1"/>
  <c r="Z787" i="169"/>
  <c r="P36" i="171" a="1"/>
  <c r="Z1701" i="169"/>
  <c r="AJ138" i="173" a="1"/>
  <c r="AQ5" i="171" a="1"/>
  <c r="K34" i="173" a="1"/>
  <c r="P19" i="171" a="1"/>
  <c r="C30" i="173" a="1"/>
  <c r="F11" i="171" a="1"/>
  <c r="J15" i="171" a="1"/>
  <c r="M39" i="171" a="1"/>
  <c r="E13" i="171" a="1"/>
  <c r="H18" i="173" a="1"/>
  <c r="P3" i="173" a="1"/>
  <c r="L30" i="171" a="1"/>
  <c r="Z271" i="166"/>
  <c r="E41" i="171" a="1"/>
  <c r="E5" i="173" a="1"/>
  <c r="C10" i="171" a="1"/>
  <c r="Z796" i="169"/>
  <c r="AQ12" i="173" a="1"/>
  <c r="Q20" i="171" a="1"/>
  <c r="I32" i="171" a="1"/>
  <c r="Z265" i="168"/>
  <c r="Z1435" i="169"/>
  <c r="AP146" i="173" a="1"/>
  <c r="Z207" i="166"/>
  <c r="Z791" i="169"/>
  <c r="Z655" i="169"/>
  <c r="N39" i="171" a="1"/>
  <c r="L9" i="171" a="1"/>
  <c r="Z274" i="166"/>
  <c r="F34" i="173" a="1"/>
  <c r="Z200" i="169"/>
  <c r="P47" i="171" a="1"/>
  <c r="L18" i="171" a="1"/>
  <c r="K33" i="171" a="1"/>
  <c r="L27" i="171" a="1"/>
  <c r="AQ7" i="173" a="1"/>
  <c r="Z268" i="168"/>
  <c r="AO139" i="173" a="1"/>
  <c r="H25" i="171" a="1"/>
  <c r="Z75" i="169"/>
  <c r="AO147" i="173" a="1"/>
  <c r="Z2094" i="169"/>
  <c r="I14" i="173" a="1"/>
  <c r="M16" i="173" a="1"/>
  <c r="Z74" i="171"/>
  <c r="F46" i="173" a="1"/>
  <c r="AL206" i="173" a="1"/>
  <c r="Z273" i="169"/>
  <c r="K11" i="171" a="1"/>
  <c r="G43" i="173" a="1"/>
  <c r="P39" i="171" a="1"/>
  <c r="AJ5" i="171" a="1"/>
  <c r="I13" i="171" a="1"/>
  <c r="AO142" i="173" a="1"/>
  <c r="Z1638" i="169"/>
  <c r="M46" i="173" a="1"/>
  <c r="Z78" i="169"/>
  <c r="Q38" i="173" a="1"/>
  <c r="Z2219" i="169"/>
  <c r="M43" i="171" a="1"/>
  <c r="Z731" i="169"/>
  <c r="AQ10" i="173" a="1"/>
  <c r="Z136" i="169"/>
  <c r="K10" i="173" a="1"/>
  <c r="P5" i="173" a="1"/>
  <c r="Q3" i="171" a="1"/>
  <c r="E38" i="173" a="1"/>
  <c r="F44" i="171" a="1"/>
  <c r="N36" i="173" a="1"/>
  <c r="N32" i="173" a="1"/>
  <c r="Q40" i="173" a="1"/>
  <c r="C37" i="171" a="1"/>
  <c r="Z732" i="169"/>
  <c r="Z267" i="169"/>
  <c r="Z870" i="169"/>
  <c r="AL11" i="173" a="1"/>
  <c r="I36" i="173" a="1"/>
  <c r="M32" i="171" a="1"/>
  <c r="K8" i="171" a="1"/>
  <c r="N23" i="173" a="1"/>
  <c r="C46" i="173" a="1"/>
  <c r="I45" i="173" a="1"/>
  <c r="E35" i="171" a="1"/>
  <c r="K22" i="173" a="1"/>
  <c r="Z200" i="168"/>
  <c r="Z139" i="168"/>
  <c r="Z145" i="166"/>
  <c r="Z81" i="166"/>
  <c r="Z402" i="166"/>
  <c r="N49" i="171" a="1"/>
  <c r="L28" i="171" a="1"/>
  <c r="Z137" i="168"/>
  <c r="Z74" i="168"/>
  <c r="P35" i="171" a="1"/>
  <c r="Z989" i="169"/>
  <c r="D39" i="171" a="1"/>
  <c r="D39" i="173" a="1"/>
  <c r="Z720" i="169"/>
  <c r="Z1771" i="169"/>
  <c r="M45" i="171" a="1"/>
  <c r="H21" i="171" a="1"/>
  <c r="H28" i="171" a="1"/>
  <c r="Z1047" i="169"/>
  <c r="K7" i="171" a="1"/>
  <c r="AO11" i="173" a="1"/>
  <c r="Z7" i="168"/>
  <c r="Z148" i="168"/>
  <c r="Z2085" i="169"/>
  <c r="P20" i="171" a="1"/>
  <c r="F23" i="171" a="1"/>
  <c r="Z982" i="169"/>
  <c r="Z140" i="166"/>
  <c r="Z2218" i="169"/>
  <c r="C12" i="173" a="1"/>
  <c r="M15" i="171" a="1"/>
  <c r="Z871" i="169"/>
  <c r="Z75" i="168"/>
  <c r="AQ147" i="173" a="1"/>
  <c r="Q47" i="171" a="1"/>
  <c r="I6" i="173" a="1"/>
  <c r="I34" i="171" a="1"/>
  <c r="C15" i="171" a="1"/>
  <c r="H27" i="171" a="1"/>
  <c r="H44" i="173" a="1"/>
  <c r="Z11" i="169"/>
  <c r="K5" i="173" a="1"/>
  <c r="N47" i="173" a="1"/>
  <c r="Z659" i="169"/>
  <c r="K13" i="173" a="1"/>
  <c r="Z1571" i="169"/>
  <c r="G6" i="173" a="1"/>
  <c r="K3" i="173" a="1"/>
  <c r="AO7" i="173" a="1"/>
  <c r="AR73" i="173" a="1"/>
  <c r="Z82" i="171"/>
  <c r="P48" i="171" a="1"/>
  <c r="H8" i="173" a="1"/>
  <c r="G17" i="171" a="1"/>
  <c r="F39" i="171" a="1"/>
  <c r="L16" i="173" a="1"/>
  <c r="G47" i="173" a="1"/>
  <c r="Z11" i="171"/>
  <c r="H2" i="173" a="1"/>
  <c r="F19" i="171" a="1"/>
  <c r="AL218" i="173" a="1"/>
  <c r="L5" i="171" a="1"/>
  <c r="Z1182" i="169"/>
  <c r="AR71" i="173" a="1"/>
  <c r="Z535" i="169"/>
  <c r="AJ142" i="173" a="1"/>
  <c r="Z594" i="169"/>
  <c r="Z726" i="169"/>
  <c r="I12" i="171" a="1"/>
  <c r="G3" i="171" a="1"/>
  <c r="J37" i="171" a="1"/>
  <c r="E4" i="173" a="1"/>
  <c r="P11" i="171" a="1"/>
  <c r="L44" i="173" a="1"/>
  <c r="AJ74" i="173" a="1"/>
  <c r="AL204" i="173" a="1"/>
  <c r="Z1634" i="169"/>
  <c r="C23" i="171" a="1"/>
  <c r="K40" i="173" a="1"/>
  <c r="E12" i="173" a="1"/>
  <c r="AL135" i="173" a="1"/>
  <c r="AQ11" i="173" a="1"/>
  <c r="G34" i="171" a="1"/>
  <c r="M26" i="173" a="1"/>
  <c r="L42" i="173" a="1"/>
  <c r="F23" i="173" a="1"/>
  <c r="AL136" i="173" a="1"/>
  <c r="AR138" i="173" a="1"/>
  <c r="I24" i="171" a="1"/>
  <c r="Z344" i="166"/>
  <c r="Z345" i="166"/>
  <c r="Z82" i="166"/>
  <c r="Z209" i="166"/>
  <c r="Z13" i="169"/>
  <c r="F51" i="173" a="1"/>
  <c r="G30" i="171" a="1"/>
  <c r="Z72" i="166"/>
  <c r="Z138" i="168"/>
  <c r="N26" i="173" a="1"/>
  <c r="Q43" i="173" a="1"/>
  <c r="Z2091" i="169"/>
  <c r="Z335" i="168"/>
  <c r="F30" i="173" a="1"/>
  <c r="AQ145" i="173" a="1"/>
  <c r="K50" i="171" a="1"/>
  <c r="M21" i="171" a="1"/>
  <c r="M19" i="173" a="1"/>
  <c r="Z1905" i="169"/>
  <c r="AJ73" i="173" a="1"/>
  <c r="I29" i="171" a="1"/>
  <c r="AL214" i="173" a="1"/>
  <c r="Z1180" i="169"/>
  <c r="G23" i="173" a="1"/>
  <c r="C33" i="173" a="1"/>
  <c r="Z1441" i="169"/>
  <c r="Z330" i="169"/>
  <c r="I41" i="173" a="1"/>
  <c r="C33" i="171" a="1"/>
  <c r="F27" i="171" a="1"/>
  <c r="Z141" i="168"/>
  <c r="E14" i="173" a="1"/>
  <c r="C19" i="173" a="1"/>
  <c r="Q5" i="171" a="1"/>
  <c r="E19" i="171" a="1"/>
  <c r="P45" i="171" a="1"/>
  <c r="J7" i="173" a="1"/>
  <c r="Q7" i="171" a="1"/>
  <c r="Q41" i="171" a="1"/>
  <c r="M4" i="171" a="1"/>
  <c r="C24" i="173" a="1"/>
  <c r="Z1695" i="169"/>
  <c r="Z1903" i="169"/>
  <c r="Z333" i="169"/>
  <c r="Z80" i="171"/>
  <c r="H47" i="171" a="1"/>
  <c r="Z1904" i="169"/>
  <c r="Z1061" i="169"/>
  <c r="F38" i="173" a="1"/>
  <c r="N7" i="171" a="1"/>
  <c r="J43" i="171" a="1"/>
  <c r="K45" i="171" a="1"/>
  <c r="Z986" i="169"/>
  <c r="C9" i="171" a="1"/>
  <c r="Z1178" i="169"/>
  <c r="K36" i="173" a="1"/>
  <c r="AO71" i="173" a="1"/>
  <c r="J28" i="171" a="1"/>
  <c r="Z1374" i="169"/>
  <c r="Z269" i="169"/>
  <c r="Q25" i="173" a="1"/>
  <c r="Z735" i="169"/>
  <c r="Z1240" i="169"/>
  <c r="P21" i="173" a="1"/>
  <c r="AJ81" i="171" a="1"/>
  <c r="L49" i="173" a="1"/>
  <c r="Z729" i="169"/>
  <c r="P17" i="171" a="1"/>
  <c r="Q49" i="171" a="1"/>
  <c r="H2" i="171" a="1"/>
  <c r="AJ82" i="171" a="1"/>
  <c r="P42" i="171" a="1"/>
  <c r="G51" i="171" a="1"/>
  <c r="C17" i="171" a="1"/>
  <c r="P18" i="173" a="1"/>
  <c r="E51" i="173" a="1"/>
  <c r="N35" i="171" a="1"/>
  <c r="J4" i="171" a="1"/>
  <c r="I51" i="173" a="1"/>
  <c r="D44" i="171" a="1"/>
  <c r="J33" i="171" a="1"/>
  <c r="AP142" i="173" a="1"/>
  <c r="E9" i="171" a="1"/>
  <c r="Z204" i="168"/>
  <c r="Z270" i="169"/>
  <c r="Z531" i="169"/>
  <c r="P26" i="171" a="1"/>
  <c r="M30" i="173" a="1"/>
  <c r="Z1505" i="169"/>
  <c r="C9" i="173" a="1"/>
  <c r="Z12" i="171"/>
  <c r="N34" i="171" a="1"/>
  <c r="I6" i="171" a="1"/>
  <c r="K14" i="171" a="1"/>
  <c r="Z273" i="166"/>
  <c r="Z1507" i="169"/>
  <c r="AL10" i="173" a="1"/>
  <c r="N24" i="173" a="1"/>
  <c r="F28" i="173" a="1"/>
  <c r="M12" i="173" a="1"/>
  <c r="AJ75" i="173" a="1"/>
  <c r="D33" i="173" a="1"/>
  <c r="H26" i="173" a="1"/>
  <c r="H48" i="173" a="1"/>
  <c r="C2" i="171" a="1"/>
  <c r="J51" i="173" a="1"/>
  <c r="G2" i="173" a="1"/>
  <c r="M23" i="171" a="1"/>
  <c r="E17" i="171" a="1"/>
  <c r="C42" i="171" a="1"/>
  <c r="Q21" i="171" a="1"/>
  <c r="J31" i="171" a="1"/>
  <c r="Z203" i="166"/>
  <c r="E46" i="173" a="1"/>
  <c r="P30" i="171" a="1"/>
  <c r="J21" i="171" a="1"/>
  <c r="H3" i="171" a="1"/>
  <c r="L49" i="171" a="1"/>
  <c r="Q13" i="171" a="1"/>
  <c r="F3" i="173" a="1"/>
  <c r="Z2222" i="169"/>
  <c r="AJ147" i="173" a="1"/>
  <c r="L18" i="173" a="1"/>
  <c r="AQ76" i="173" a="1"/>
  <c r="L3" i="173" a="1"/>
  <c r="H6" i="171" a="1"/>
  <c r="I44" i="173" a="1"/>
  <c r="H36" i="173" a="1"/>
  <c r="Z2087" i="169"/>
  <c r="AL213" i="173" a="1"/>
  <c r="H16" i="173" a="1"/>
  <c r="C46" i="171" a="1"/>
  <c r="Q22" i="171" a="1"/>
  <c r="E45" i="173" a="1"/>
  <c r="Z2159" i="169"/>
  <c r="F33" i="173" a="1"/>
  <c r="Z1969" i="169"/>
  <c r="M27" i="171" a="1"/>
  <c r="E43" i="173" a="1"/>
  <c r="E37" i="171" a="1"/>
  <c r="Z1965" i="169"/>
  <c r="D32" i="171" a="1"/>
  <c r="Z1518" i="169"/>
  <c r="Z1767" i="169"/>
  <c r="Z852" i="169"/>
  <c r="AL7" i="173" a="1"/>
  <c r="C47" i="171" a="1"/>
  <c r="L41" i="173" a="1"/>
  <c r="N31" i="171" a="1"/>
  <c r="Z1570" i="169"/>
  <c r="P12" i="171" a="1"/>
  <c r="G46" i="171" a="1"/>
  <c r="AL205" i="173" a="1"/>
  <c r="L15" i="171" a="1"/>
  <c r="F12" i="173" a="1"/>
  <c r="P42" i="173" a="1"/>
  <c r="E33" i="173" a="1"/>
  <c r="Z1827" i="169"/>
  <c r="Z272" i="166"/>
  <c r="Z5" i="167"/>
  <c r="Z395" i="166"/>
  <c r="Z79" i="168"/>
  <c r="Z135" i="166"/>
  <c r="N33" i="171" a="1"/>
  <c r="F18" i="171" a="1"/>
  <c r="Z1506" i="169"/>
  <c r="C14" i="173" a="1"/>
  <c r="Z212" i="169"/>
  <c r="I42" i="173" a="1"/>
  <c r="P23" i="171" a="1"/>
  <c r="AR9" i="173" a="1"/>
  <c r="AO145" i="173" a="1"/>
  <c r="H30" i="171" a="1"/>
  <c r="Z1376" i="169"/>
  <c r="H23" i="171" a="1"/>
  <c r="K25" i="173" a="1"/>
  <c r="Z789" i="169"/>
  <c r="Z1512" i="169"/>
  <c r="Z1241" i="169"/>
  <c r="Z739" i="169"/>
  <c r="Z140" i="168"/>
  <c r="J3" i="173" l="1"/>
  <c r="L42" i="171"/>
  <c r="D38" i="173"/>
  <c r="M11" i="173"/>
  <c r="C10" i="173"/>
  <c r="M33" i="173"/>
  <c r="AO12" i="173"/>
  <c r="L11" i="171"/>
  <c r="Q37" i="171"/>
  <c r="L20" i="171"/>
  <c r="I29" i="171"/>
  <c r="L21" i="173"/>
  <c r="H18" i="171"/>
  <c r="G48" i="171"/>
  <c r="N13" i="171"/>
  <c r="N20" i="171"/>
  <c r="C29" i="171"/>
  <c r="M23" i="173"/>
  <c r="I22" i="171"/>
  <c r="K10" i="171"/>
  <c r="N23" i="171"/>
  <c r="J7" i="171"/>
  <c r="K7" i="173"/>
  <c r="L29" i="173"/>
  <c r="H50" i="171"/>
  <c r="AP149" i="173"/>
  <c r="F13" i="171"/>
  <c r="P23" i="171"/>
  <c r="G15" i="171"/>
  <c r="E32" i="171"/>
  <c r="G11" i="173"/>
  <c r="N17" i="171"/>
  <c r="I2" i="173"/>
  <c r="D15" i="173"/>
  <c r="Q15" i="171"/>
  <c r="C42" i="171"/>
  <c r="AL73" i="173"/>
  <c r="AM73" i="173" s="1"/>
  <c r="I8" i="173"/>
  <c r="C3" i="171"/>
  <c r="J26" i="173"/>
  <c r="E9" i="171"/>
  <c r="C24" i="173"/>
  <c r="Q39" i="171"/>
  <c r="AJ10" i="171"/>
  <c r="AK10" i="171" s="1"/>
  <c r="N29" i="173"/>
  <c r="N14" i="171"/>
  <c r="K28" i="171"/>
  <c r="I24" i="171"/>
  <c r="Q29" i="171"/>
  <c r="P18" i="171"/>
  <c r="I4" i="171"/>
  <c r="F4" i="171"/>
  <c r="J35" i="173"/>
  <c r="L24" i="173"/>
  <c r="I17" i="173"/>
  <c r="K22" i="173"/>
  <c r="J5" i="173"/>
  <c r="Q7" i="171"/>
  <c r="D23" i="173"/>
  <c r="Q18" i="171"/>
  <c r="L30" i="171"/>
  <c r="J35" i="171"/>
  <c r="AJ8" i="173"/>
  <c r="AK8" i="173" s="1"/>
  <c r="C50" i="173"/>
  <c r="K36" i="171"/>
  <c r="K29" i="173"/>
  <c r="F35" i="173"/>
  <c r="AJ6" i="171"/>
  <c r="AK6" i="171" s="1"/>
  <c r="M29" i="171"/>
  <c r="I10" i="173"/>
  <c r="G35" i="173"/>
  <c r="K11" i="173"/>
  <c r="AL9" i="173"/>
  <c r="AM9" i="173" s="1"/>
  <c r="E24" i="171"/>
  <c r="C23" i="173"/>
  <c r="N11" i="171"/>
  <c r="D29" i="171"/>
  <c r="E33" i="171"/>
  <c r="H13" i="173"/>
  <c r="AP74" i="173"/>
  <c r="C20" i="173"/>
  <c r="M31" i="171"/>
  <c r="AL214" i="173"/>
  <c r="AM214" i="173" s="1"/>
  <c r="E7" i="173"/>
  <c r="Q50" i="173"/>
  <c r="I33" i="171"/>
  <c r="L6" i="171"/>
  <c r="AR7" i="173"/>
  <c r="I36" i="171"/>
  <c r="E33" i="173"/>
  <c r="Q17" i="171"/>
  <c r="H44" i="173"/>
  <c r="AR137" i="173"/>
  <c r="AR135" i="173"/>
  <c r="AR72" i="173"/>
  <c r="E25" i="171"/>
  <c r="AJ146" i="173"/>
  <c r="AK146" i="173" s="1"/>
  <c r="L28" i="171"/>
  <c r="G40" i="173"/>
  <c r="L21" i="171"/>
  <c r="L9" i="173"/>
  <c r="N47" i="171"/>
  <c r="D32" i="173"/>
  <c r="J18" i="173"/>
  <c r="H32" i="171"/>
  <c r="AR138" i="173"/>
  <c r="G27" i="173"/>
  <c r="M40" i="173"/>
  <c r="N21" i="171"/>
  <c r="P19" i="173"/>
  <c r="D5" i="173"/>
  <c r="H28" i="173"/>
  <c r="AP145" i="173"/>
  <c r="E35" i="171"/>
  <c r="E29" i="171"/>
  <c r="AQ7" i="173"/>
  <c r="M30" i="171"/>
  <c r="AL141" i="173"/>
  <c r="AM141" i="173" s="1"/>
  <c r="J46" i="173"/>
  <c r="AP75" i="173"/>
  <c r="Q9" i="171"/>
  <c r="G45" i="171"/>
  <c r="F33" i="171"/>
  <c r="K12" i="171"/>
  <c r="AL75" i="173"/>
  <c r="AM75" i="173" s="1"/>
  <c r="E15" i="173"/>
  <c r="H42" i="171"/>
  <c r="D5" i="171"/>
  <c r="J9" i="171"/>
  <c r="E47" i="173"/>
  <c r="P9" i="171"/>
  <c r="N42" i="171"/>
  <c r="J20" i="171"/>
  <c r="N47" i="173"/>
  <c r="D43" i="173"/>
  <c r="L36" i="171"/>
  <c r="G50" i="173"/>
  <c r="M43" i="173"/>
  <c r="D11" i="171"/>
  <c r="AI76" i="171"/>
  <c r="AH76" i="171"/>
  <c r="G21" i="171"/>
  <c r="C30" i="171"/>
  <c r="K20" i="171"/>
  <c r="N28" i="171"/>
  <c r="AO10" i="173"/>
  <c r="L38" i="173"/>
  <c r="G44" i="171"/>
  <c r="P42" i="173"/>
  <c r="G24" i="171"/>
  <c r="D48" i="171"/>
  <c r="H35" i="173"/>
  <c r="M37" i="171"/>
  <c r="AJ140" i="173"/>
  <c r="AK140" i="173" s="1"/>
  <c r="G6" i="171"/>
  <c r="G49" i="173"/>
  <c r="AP142" i="173"/>
  <c r="D12" i="173"/>
  <c r="AL139" i="173"/>
  <c r="AM139" i="173" s="1"/>
  <c r="AR70" i="173"/>
  <c r="D28" i="171"/>
  <c r="N38" i="171"/>
  <c r="D4" i="171"/>
  <c r="AL136" i="173"/>
  <c r="AM136" i="173" s="1"/>
  <c r="J42" i="171"/>
  <c r="G39" i="173"/>
  <c r="K27" i="171"/>
  <c r="J40" i="171"/>
  <c r="N51" i="173"/>
  <c r="D17" i="171"/>
  <c r="I45" i="173"/>
  <c r="P2" i="173"/>
  <c r="N18" i="171"/>
  <c r="F48" i="173"/>
  <c r="E30" i="173"/>
  <c r="J22" i="171"/>
  <c r="K49" i="173"/>
  <c r="L30" i="173"/>
  <c r="G32" i="171"/>
  <c r="E40" i="173"/>
  <c r="E6" i="173"/>
  <c r="K23" i="171"/>
  <c r="E28" i="173"/>
  <c r="I21" i="173"/>
  <c r="F50" i="171"/>
  <c r="F37" i="171"/>
  <c r="AL210" i="173"/>
  <c r="AM210" i="173" s="1"/>
  <c r="M40" i="171"/>
  <c r="P30" i="173"/>
  <c r="G11" i="171"/>
  <c r="H25" i="171"/>
  <c r="J27" i="173"/>
  <c r="H20" i="171"/>
  <c r="AO145" i="173"/>
  <c r="M6" i="173"/>
  <c r="AJ11" i="173"/>
  <c r="AK11" i="173" s="1"/>
  <c r="H7" i="171"/>
  <c r="L37" i="173"/>
  <c r="N26" i="173"/>
  <c r="M2" i="171"/>
  <c r="J41" i="173"/>
  <c r="F9" i="171"/>
  <c r="Q47" i="173"/>
  <c r="F12" i="173"/>
  <c r="G33" i="171"/>
  <c r="L50" i="171"/>
  <c r="E8" i="171"/>
  <c r="L44" i="171"/>
  <c r="M20" i="171"/>
  <c r="G30" i="171"/>
  <c r="C21" i="171"/>
  <c r="I11" i="173"/>
  <c r="I9" i="171"/>
  <c r="I30" i="173"/>
  <c r="C4" i="173"/>
  <c r="I22" i="173"/>
  <c r="G31" i="171"/>
  <c r="F23" i="173"/>
  <c r="I15" i="171"/>
  <c r="I46" i="173"/>
  <c r="AJ12" i="171"/>
  <c r="AK12" i="171" s="1"/>
  <c r="H44" i="171"/>
  <c r="P38" i="171"/>
  <c r="K15" i="173"/>
  <c r="L48" i="173"/>
  <c r="C46" i="173"/>
  <c r="D2" i="171"/>
  <c r="D39" i="173"/>
  <c r="D29" i="173"/>
  <c r="AL149" i="173"/>
  <c r="AM149" i="173" s="1"/>
  <c r="C31" i="171"/>
  <c r="D24" i="173"/>
  <c r="K26" i="171"/>
  <c r="P3" i="173"/>
  <c r="AJ9" i="173"/>
  <c r="AK9" i="173" s="1"/>
  <c r="C44" i="171"/>
  <c r="N38" i="173"/>
  <c r="M41" i="173"/>
  <c r="I38" i="171"/>
  <c r="G40" i="171"/>
  <c r="H38" i="171"/>
  <c r="D10" i="171"/>
  <c r="F47" i="171"/>
  <c r="J13" i="173"/>
  <c r="E28" i="171"/>
  <c r="K46" i="171"/>
  <c r="C38" i="173"/>
  <c r="K31" i="173"/>
  <c r="N24" i="173"/>
  <c r="C39" i="171"/>
  <c r="I28" i="171"/>
  <c r="AL148" i="173"/>
  <c r="AM148" i="173" s="1"/>
  <c r="K14" i="171"/>
  <c r="AL140" i="173"/>
  <c r="AM140" i="173" s="1"/>
  <c r="AP135" i="173"/>
  <c r="D33" i="173"/>
  <c r="P41" i="173"/>
  <c r="AL5" i="173"/>
  <c r="AM5" i="173" s="1"/>
  <c r="H4" i="173"/>
  <c r="G34" i="173"/>
  <c r="L15" i="171"/>
  <c r="I26" i="173"/>
  <c r="E17" i="171"/>
  <c r="AJ71" i="171"/>
  <c r="AK71" i="171" s="1"/>
  <c r="M38" i="173"/>
  <c r="E5" i="171"/>
  <c r="K29" i="171"/>
  <c r="J33" i="171"/>
  <c r="AQ136" i="173"/>
  <c r="D49" i="171"/>
  <c r="E3" i="171"/>
  <c r="P22" i="171"/>
  <c r="D46" i="173"/>
  <c r="D26" i="171"/>
  <c r="L42" i="173"/>
  <c r="P46" i="171"/>
  <c r="F5" i="173"/>
  <c r="K16" i="171"/>
  <c r="Q35" i="173"/>
  <c r="AQ146" i="173"/>
  <c r="F29" i="171"/>
  <c r="N23" i="173"/>
  <c r="F18" i="171"/>
  <c r="J7" i="173"/>
  <c r="Q22" i="173"/>
  <c r="K30" i="173"/>
  <c r="D19" i="171"/>
  <c r="G16" i="171"/>
  <c r="Q38" i="171"/>
  <c r="D14" i="171"/>
  <c r="L33" i="173"/>
  <c r="AI10" i="171"/>
  <c r="AH10" i="171"/>
  <c r="AL137" i="173"/>
  <c r="AM137" i="173" s="1"/>
  <c r="P26" i="173"/>
  <c r="M25" i="173"/>
  <c r="I42" i="171"/>
  <c r="I43" i="171"/>
  <c r="N22" i="173"/>
  <c r="AQ12" i="171"/>
  <c r="M18" i="171"/>
  <c r="C37" i="173"/>
  <c r="M2" i="173"/>
  <c r="F7" i="171"/>
  <c r="C15" i="173"/>
  <c r="C33" i="173"/>
  <c r="AJ72" i="173"/>
  <c r="AK72" i="173" s="1"/>
  <c r="Q34" i="171"/>
  <c r="L17" i="173"/>
  <c r="P46" i="173"/>
  <c r="L31" i="171"/>
  <c r="F27" i="171"/>
  <c r="P28" i="173"/>
  <c r="AR139" i="173"/>
  <c r="AL205" i="173"/>
  <c r="AM205" i="173" s="1"/>
  <c r="J31" i="171"/>
  <c r="H27" i="171"/>
  <c r="AJ75" i="171"/>
  <c r="AK75" i="171" s="1"/>
  <c r="H34" i="171"/>
  <c r="F10" i="171"/>
  <c r="AP141" i="173"/>
  <c r="N11" i="173"/>
  <c r="F51" i="173"/>
  <c r="E23" i="173"/>
  <c r="L47" i="171"/>
  <c r="I11" i="171"/>
  <c r="I48" i="173"/>
  <c r="AJ8" i="171"/>
  <c r="AK8" i="171" s="1"/>
  <c r="F50" i="173"/>
  <c r="C4" i="171"/>
  <c r="M26" i="173"/>
  <c r="F48" i="171"/>
  <c r="P33" i="171"/>
  <c r="P43" i="171"/>
  <c r="Q27" i="173"/>
  <c r="AP5" i="173"/>
  <c r="E39" i="171"/>
  <c r="I20" i="171"/>
  <c r="K8" i="171"/>
  <c r="E6" i="171"/>
  <c r="L27" i="171"/>
  <c r="L31" i="173"/>
  <c r="C32" i="173"/>
  <c r="L17" i="171"/>
  <c r="I5" i="171"/>
  <c r="E36" i="171"/>
  <c r="AL215" i="173"/>
  <c r="AM215" i="173" s="1"/>
  <c r="G10" i="171"/>
  <c r="M44" i="171"/>
  <c r="D33" i="171"/>
  <c r="K43" i="171"/>
  <c r="I13" i="173"/>
  <c r="AJ79" i="171"/>
  <c r="AK79" i="171" s="1"/>
  <c r="L7" i="173"/>
  <c r="H5" i="171"/>
  <c r="AO9" i="173"/>
  <c r="J25" i="173"/>
  <c r="Q34" i="173"/>
  <c r="K35" i="173"/>
  <c r="AR143" i="173"/>
  <c r="H14" i="173"/>
  <c r="G27" i="171"/>
  <c r="Q26" i="171"/>
  <c r="M4" i="171"/>
  <c r="M45" i="173"/>
  <c r="H17" i="171"/>
  <c r="G37" i="173"/>
  <c r="Q50" i="171"/>
  <c r="AJ73" i="171"/>
  <c r="AK73" i="171" s="1"/>
  <c r="AO11" i="173"/>
  <c r="N48" i="173"/>
  <c r="M7" i="173"/>
  <c r="J24" i="171"/>
  <c r="E46" i="171"/>
  <c r="G46" i="171"/>
  <c r="K5" i="173"/>
  <c r="F14" i="173"/>
  <c r="D23" i="171"/>
  <c r="H22" i="173"/>
  <c r="C20" i="171"/>
  <c r="E35" i="173"/>
  <c r="D44" i="171"/>
  <c r="C25" i="173"/>
  <c r="M38" i="171"/>
  <c r="P13" i="171"/>
  <c r="H36" i="171"/>
  <c r="M19" i="171"/>
  <c r="AO146" i="173"/>
  <c r="C17" i="173"/>
  <c r="G34" i="171"/>
  <c r="C22" i="171"/>
  <c r="N8" i="173"/>
  <c r="K41" i="171"/>
  <c r="N4" i="171"/>
  <c r="AO143" i="173"/>
  <c r="M32" i="171"/>
  <c r="Q16" i="173"/>
  <c r="I33" i="173"/>
  <c r="K45" i="173"/>
  <c r="F34" i="171"/>
  <c r="K17" i="171"/>
  <c r="H25" i="173"/>
  <c r="H39" i="173"/>
  <c r="M33" i="171"/>
  <c r="C16" i="173"/>
  <c r="P6" i="171"/>
  <c r="F11" i="173"/>
  <c r="K31" i="171"/>
  <c r="F8" i="171"/>
  <c r="G25" i="173"/>
  <c r="AR149" i="173"/>
  <c r="F31" i="173"/>
  <c r="K19" i="171"/>
  <c r="E50" i="173"/>
  <c r="F24" i="173"/>
  <c r="C21" i="173"/>
  <c r="AJ136" i="173"/>
  <c r="AK136" i="173" s="1"/>
  <c r="AP146" i="173"/>
  <c r="P24" i="169"/>
  <c r="F13" i="173"/>
  <c r="I6" i="171"/>
  <c r="AO139" i="173"/>
  <c r="AQ70" i="173"/>
  <c r="L9" i="171"/>
  <c r="AL145" i="173"/>
  <c r="AM145" i="173" s="1"/>
  <c r="H13" i="171"/>
  <c r="F2" i="171"/>
  <c r="K9" i="171"/>
  <c r="P12" i="171"/>
  <c r="M51" i="171"/>
  <c r="F39" i="173"/>
  <c r="H6" i="173"/>
  <c r="C14" i="171"/>
  <c r="P7" i="173"/>
  <c r="D6" i="171"/>
  <c r="E10" i="171"/>
  <c r="N49" i="171"/>
  <c r="G20" i="171"/>
  <c r="G31" i="173"/>
  <c r="L47" i="173"/>
  <c r="H49" i="171"/>
  <c r="AQ11" i="173"/>
  <c r="J27" i="171"/>
  <c r="J46" i="171"/>
  <c r="N5" i="171"/>
  <c r="E48" i="171"/>
  <c r="AQ12" i="173"/>
  <c r="I36" i="173"/>
  <c r="AJ70" i="173"/>
  <c r="AK70" i="173" s="1"/>
  <c r="N33" i="171"/>
  <c r="AR148" i="173"/>
  <c r="L12" i="171"/>
  <c r="I23" i="173"/>
  <c r="M10" i="171"/>
  <c r="P49" i="173"/>
  <c r="N45" i="173"/>
  <c r="L45" i="171"/>
  <c r="F32" i="171"/>
  <c r="Q36" i="173"/>
  <c r="AO8" i="173"/>
  <c r="E34" i="171"/>
  <c r="K4" i="173"/>
  <c r="AJ11" i="171"/>
  <c r="AK11" i="171" s="1"/>
  <c r="AQ9" i="171"/>
  <c r="F20" i="171"/>
  <c r="E30" i="171"/>
  <c r="P28" i="171"/>
  <c r="I25" i="171"/>
  <c r="C49" i="171"/>
  <c r="H10" i="173"/>
  <c r="L26" i="173"/>
  <c r="N22" i="171"/>
  <c r="P43" i="173"/>
  <c r="L40" i="173"/>
  <c r="J6" i="171"/>
  <c r="F15" i="171"/>
  <c r="D9" i="173"/>
  <c r="AL147" i="173"/>
  <c r="AM147" i="173" s="1"/>
  <c r="AJ73" i="173"/>
  <c r="AK73" i="173" s="1"/>
  <c r="G25" i="171"/>
  <c r="H5" i="173"/>
  <c r="H29" i="173"/>
  <c r="H22" i="171"/>
  <c r="J41" i="171"/>
  <c r="D31" i="171"/>
  <c r="AL6" i="173"/>
  <c r="AM6" i="173" s="1"/>
  <c r="M23" i="171"/>
  <c r="M28" i="171"/>
  <c r="D16" i="173"/>
  <c r="J32" i="173"/>
  <c r="AR74" i="173"/>
  <c r="AQ144" i="173"/>
  <c r="I51" i="173"/>
  <c r="I20" i="173"/>
  <c r="F45" i="171"/>
  <c r="E49" i="173"/>
  <c r="AL72" i="173"/>
  <c r="AM72" i="173" s="1"/>
  <c r="F25" i="173"/>
  <c r="I49" i="171"/>
  <c r="AL135" i="173"/>
  <c r="AM135" i="173" s="1"/>
  <c r="G42" i="173"/>
  <c r="AJ145" i="173"/>
  <c r="AK145" i="173" s="1"/>
  <c r="N40" i="171"/>
  <c r="N41" i="173"/>
  <c r="AQ71" i="173"/>
  <c r="F37" i="173"/>
  <c r="AL201" i="173"/>
  <c r="AM201" i="173" s="1"/>
  <c r="AL11" i="173"/>
  <c r="AM11" i="173" s="1"/>
  <c r="E43" i="171"/>
  <c r="P45" i="171"/>
  <c r="D12" i="171"/>
  <c r="AL144" i="173"/>
  <c r="AM144" i="173" s="1"/>
  <c r="D27" i="173"/>
  <c r="Q8" i="171"/>
  <c r="H18" i="173"/>
  <c r="D17" i="173"/>
  <c r="G19" i="173"/>
  <c r="H29" i="171"/>
  <c r="Q24" i="173"/>
  <c r="AO136" i="173"/>
  <c r="H7" i="173"/>
  <c r="P45" i="173"/>
  <c r="N33" i="173"/>
  <c r="F47" i="173"/>
  <c r="J10" i="173"/>
  <c r="AP6" i="173"/>
  <c r="J2" i="171"/>
  <c r="D25" i="173"/>
  <c r="AI78" i="171"/>
  <c r="AH78" i="171"/>
  <c r="I34" i="173"/>
  <c r="L10" i="173"/>
  <c r="C28" i="173"/>
  <c r="K32" i="173"/>
  <c r="D24" i="171"/>
  <c r="P10" i="173"/>
  <c r="AP139" i="173"/>
  <c r="I48" i="171"/>
  <c r="Q48" i="171"/>
  <c r="K23" i="173"/>
  <c r="H19" i="173"/>
  <c r="N31" i="171"/>
  <c r="AP140" i="173"/>
  <c r="C15" i="171"/>
  <c r="F42" i="173"/>
  <c r="C32" i="171"/>
  <c r="C13" i="173"/>
  <c r="J4" i="171"/>
  <c r="D25" i="171"/>
  <c r="L25" i="173"/>
  <c r="Q23" i="173"/>
  <c r="H30" i="173"/>
  <c r="AR136" i="173"/>
  <c r="E12" i="173"/>
  <c r="Q28" i="171"/>
  <c r="P39" i="173"/>
  <c r="K39" i="173"/>
  <c r="E8" i="173"/>
  <c r="L22" i="171"/>
  <c r="J26" i="171"/>
  <c r="C29" i="173"/>
  <c r="K33" i="171"/>
  <c r="N15" i="171"/>
  <c r="I45" i="171"/>
  <c r="I50" i="173"/>
  <c r="H12" i="173"/>
  <c r="K35" i="171"/>
  <c r="C41" i="173"/>
  <c r="G42" i="171"/>
  <c r="G26" i="173"/>
  <c r="C40" i="171"/>
  <c r="Q32" i="173"/>
  <c r="C48" i="171"/>
  <c r="G45" i="173"/>
  <c r="N43" i="173"/>
  <c r="H26" i="173"/>
  <c r="K42" i="173"/>
  <c r="N14" i="173"/>
  <c r="I7" i="173"/>
  <c r="F43" i="173"/>
  <c r="E11" i="173"/>
  <c r="M6" i="171"/>
  <c r="F41" i="173"/>
  <c r="N7" i="173"/>
  <c r="J24" i="173"/>
  <c r="I2" i="171"/>
  <c r="C10" i="171"/>
  <c r="AR141" i="173"/>
  <c r="L34" i="171"/>
  <c r="H49" i="173"/>
  <c r="J33" i="173"/>
  <c r="H43" i="171"/>
  <c r="H10" i="171"/>
  <c r="L41" i="173"/>
  <c r="M5" i="171"/>
  <c r="G35" i="171"/>
  <c r="C27" i="173"/>
  <c r="Q30" i="173"/>
  <c r="I14" i="171"/>
  <c r="N35" i="171"/>
  <c r="E16" i="173"/>
  <c r="D11" i="173"/>
  <c r="N37" i="171"/>
  <c r="D42" i="171"/>
  <c r="M8" i="171"/>
  <c r="F20" i="173"/>
  <c r="K18" i="171"/>
  <c r="K40" i="173"/>
  <c r="E13" i="173"/>
  <c r="M22" i="171"/>
  <c r="K48" i="171"/>
  <c r="J17" i="171"/>
  <c r="E25" i="173"/>
  <c r="N50" i="173"/>
  <c r="M30" i="173"/>
  <c r="J31" i="173"/>
  <c r="AL74" i="173"/>
  <c r="AM74" i="173" s="1"/>
  <c r="C44" i="173"/>
  <c r="AQ137" i="173"/>
  <c r="AL70" i="173"/>
  <c r="AM70" i="173" s="1"/>
  <c r="L43" i="171"/>
  <c r="E13" i="171"/>
  <c r="L3" i="171"/>
  <c r="N30" i="171"/>
  <c r="AQ8" i="173"/>
  <c r="C5" i="171"/>
  <c r="I43" i="173"/>
  <c r="L38" i="171"/>
  <c r="N6" i="173"/>
  <c r="I21" i="171"/>
  <c r="P41" i="171"/>
  <c r="AL8" i="173"/>
  <c r="AM8" i="173" s="1"/>
  <c r="H43" i="173"/>
  <c r="P11" i="173"/>
  <c r="F29" i="173"/>
  <c r="N16" i="173"/>
  <c r="E20" i="173"/>
  <c r="F6" i="173"/>
  <c r="Q40" i="171"/>
  <c r="AJ10" i="173"/>
  <c r="AK10" i="173" s="1"/>
  <c r="C26" i="173"/>
  <c r="N42" i="173"/>
  <c r="I31" i="171"/>
  <c r="I42" i="173"/>
  <c r="F46" i="171"/>
  <c r="E19" i="173"/>
  <c r="AL200" i="173"/>
  <c r="AM200" i="173" s="1"/>
  <c r="F40" i="171"/>
  <c r="Q4" i="171"/>
  <c r="AL138" i="173"/>
  <c r="AM138" i="173" s="1"/>
  <c r="C47" i="171"/>
  <c r="M48" i="171"/>
  <c r="AQ142" i="173"/>
  <c r="N21" i="173"/>
  <c r="P51" i="171"/>
  <c r="L13" i="173"/>
  <c r="E51" i="173"/>
  <c r="AO70" i="173"/>
  <c r="AO73" i="173"/>
  <c r="L45" i="173"/>
  <c r="M3" i="171"/>
  <c r="I7" i="171"/>
  <c r="F3" i="171"/>
  <c r="D4" i="173"/>
  <c r="C23" i="171"/>
  <c r="D21" i="173"/>
  <c r="G33" i="173"/>
  <c r="AO140" i="173"/>
  <c r="AR11" i="173"/>
  <c r="AL217" i="173"/>
  <c r="AM217" i="173" s="1"/>
  <c r="Q21" i="171"/>
  <c r="P26" i="171"/>
  <c r="J3" i="171"/>
  <c r="AR9" i="173"/>
  <c r="N48" i="171"/>
  <c r="K21" i="173"/>
  <c r="M39" i="171"/>
  <c r="AQ10" i="171"/>
  <c r="I16" i="173"/>
  <c r="G19" i="171"/>
  <c r="J47" i="171"/>
  <c r="C34" i="173"/>
  <c r="F25" i="171"/>
  <c r="AP148" i="173"/>
  <c r="N2" i="171"/>
  <c r="H42" i="173"/>
  <c r="K33" i="173"/>
  <c r="J38" i="171"/>
  <c r="AH73" i="171"/>
  <c r="AI73" i="171"/>
  <c r="K17" i="173"/>
  <c r="L14" i="171"/>
  <c r="Q41" i="171"/>
  <c r="H37" i="171"/>
  <c r="M34" i="173"/>
  <c r="P35" i="171"/>
  <c r="N27" i="173"/>
  <c r="L43" i="173"/>
  <c r="P15" i="171"/>
  <c r="AJ75" i="173"/>
  <c r="AK75" i="173" s="1"/>
  <c r="N46" i="173"/>
  <c r="AQ74" i="173"/>
  <c r="D30" i="173"/>
  <c r="F24" i="171"/>
  <c r="AL7" i="173"/>
  <c r="AM7" i="173" s="1"/>
  <c r="H26" i="171"/>
  <c r="G2" i="173"/>
  <c r="P17" i="173"/>
  <c r="G41" i="171"/>
  <c r="K5" i="171"/>
  <c r="AP12" i="173"/>
  <c r="AJ77" i="171"/>
  <c r="AK77" i="171" s="1"/>
  <c r="P18" i="173"/>
  <c r="G39" i="171"/>
  <c r="E2" i="171"/>
  <c r="AJ72" i="171"/>
  <c r="AK72" i="171" s="1"/>
  <c r="Q25" i="171"/>
  <c r="N46" i="171"/>
  <c r="D28" i="173"/>
  <c r="M24" i="173"/>
  <c r="AJ5" i="173"/>
  <c r="AK5" i="173" s="1"/>
  <c r="AL143" i="173"/>
  <c r="AM143" i="173" s="1"/>
  <c r="AO144" i="173"/>
  <c r="C37" i="171"/>
  <c r="G47" i="173"/>
  <c r="E19" i="171"/>
  <c r="L5" i="173"/>
  <c r="E20" i="171"/>
  <c r="J38" i="173"/>
  <c r="J34" i="171"/>
  <c r="H41" i="173"/>
  <c r="AJ5" i="171"/>
  <c r="AK5" i="171" s="1"/>
  <c r="I10" i="171"/>
  <c r="F49" i="173"/>
  <c r="F44" i="173"/>
  <c r="E39" i="173"/>
  <c r="L35" i="171"/>
  <c r="AH13" i="171"/>
  <c r="AI13" i="171"/>
  <c r="D7" i="173"/>
  <c r="Q42" i="173"/>
  <c r="C50" i="171"/>
  <c r="N29" i="171"/>
  <c r="C7" i="171"/>
  <c r="Q35" i="171"/>
  <c r="N3" i="173"/>
  <c r="AJ74" i="171"/>
  <c r="AK74" i="171" s="1"/>
  <c r="G36" i="173"/>
  <c r="M51" i="173"/>
  <c r="Q48" i="173"/>
  <c r="H15" i="171"/>
  <c r="I37" i="171"/>
  <c r="L51" i="171"/>
  <c r="C33" i="171"/>
  <c r="E45" i="171"/>
  <c r="E15" i="171"/>
  <c r="D3" i="171"/>
  <c r="D34" i="171"/>
  <c r="K4" i="171"/>
  <c r="I34" i="171"/>
  <c r="D22" i="171"/>
  <c r="G50" i="171"/>
  <c r="G36" i="171"/>
  <c r="AR5" i="173"/>
  <c r="C17" i="171"/>
  <c r="M21" i="171"/>
  <c r="D35" i="171"/>
  <c r="E29" i="173"/>
  <c r="J36" i="171"/>
  <c r="J14" i="171"/>
  <c r="AJ135" i="173"/>
  <c r="AK135" i="173" s="1"/>
  <c r="AL204" i="173"/>
  <c r="AM204" i="173" s="1"/>
  <c r="H6" i="171"/>
  <c r="N5" i="173"/>
  <c r="AQ8" i="171"/>
  <c r="P36" i="173"/>
  <c r="M17" i="171"/>
  <c r="E27" i="171"/>
  <c r="Q40" i="173"/>
  <c r="C9" i="171"/>
  <c r="L18" i="171"/>
  <c r="I27" i="171"/>
  <c r="AL10" i="173"/>
  <c r="AM10" i="173" s="1"/>
  <c r="E49" i="171"/>
  <c r="AR146" i="173"/>
  <c r="L2" i="171"/>
  <c r="J15" i="171"/>
  <c r="L16" i="173"/>
  <c r="P25" i="171"/>
  <c r="AJ143" i="173"/>
  <c r="AK143" i="173" s="1"/>
  <c r="P29" i="173"/>
  <c r="M7" i="171"/>
  <c r="H19" i="171"/>
  <c r="G5" i="171"/>
  <c r="J30" i="171"/>
  <c r="J22" i="173"/>
  <c r="N6" i="171"/>
  <c r="K13" i="171"/>
  <c r="AH5" i="171"/>
  <c r="AI5" i="171"/>
  <c r="M46" i="171"/>
  <c r="Q27" i="171"/>
  <c r="P39" i="171"/>
  <c r="H15" i="173"/>
  <c r="L36" i="173"/>
  <c r="K28" i="173"/>
  <c r="K26" i="173"/>
  <c r="Q29" i="173"/>
  <c r="P23" i="173"/>
  <c r="N34" i="171"/>
  <c r="C2" i="173"/>
  <c r="AJ70" i="171"/>
  <c r="AK70" i="171" s="1"/>
  <c r="M15" i="171"/>
  <c r="G13" i="173"/>
  <c r="N13" i="173"/>
  <c r="J19" i="173"/>
  <c r="H51" i="171"/>
  <c r="L29" i="171"/>
  <c r="J39" i="173"/>
  <c r="F10" i="173"/>
  <c r="AR144" i="173"/>
  <c r="L40" i="171"/>
  <c r="F5" i="171"/>
  <c r="G51" i="171"/>
  <c r="N30" i="173"/>
  <c r="G24" i="173"/>
  <c r="F16" i="173"/>
  <c r="L33" i="171"/>
  <c r="Q39" i="173"/>
  <c r="AJ74" i="173"/>
  <c r="AK74" i="173" s="1"/>
  <c r="K25" i="173"/>
  <c r="C28" i="171"/>
  <c r="H33" i="171"/>
  <c r="D37" i="171"/>
  <c r="AJ148" i="173"/>
  <c r="AK148" i="173" s="1"/>
  <c r="N32" i="173"/>
  <c r="L3" i="173"/>
  <c r="N9" i="171"/>
  <c r="C12" i="171"/>
  <c r="M47" i="173"/>
  <c r="E23" i="171"/>
  <c r="AL211" i="173"/>
  <c r="AM211" i="173" s="1"/>
  <c r="L46" i="173"/>
  <c r="J6" i="173"/>
  <c r="I32" i="173"/>
  <c r="Q37" i="173"/>
  <c r="Q44" i="173"/>
  <c r="I19" i="173"/>
  <c r="L11" i="173"/>
  <c r="K24" i="171"/>
  <c r="K49" i="171"/>
  <c r="G7" i="171"/>
  <c r="N19" i="171"/>
  <c r="Q20" i="171"/>
  <c r="E2" i="173"/>
  <c r="I44" i="171"/>
  <c r="F39" i="171"/>
  <c r="Q51" i="173"/>
  <c r="E21" i="171"/>
  <c r="I41" i="171"/>
  <c r="K7" i="171"/>
  <c r="G43" i="173"/>
  <c r="K2" i="173"/>
  <c r="N39" i="171"/>
  <c r="K47" i="171"/>
  <c r="P6" i="173"/>
  <c r="J51" i="171"/>
  <c r="I26" i="171"/>
  <c r="L6" i="173"/>
  <c r="I47" i="171"/>
  <c r="AR10" i="173"/>
  <c r="G26" i="171"/>
  <c r="AL146" i="173"/>
  <c r="AM146" i="173" s="1"/>
  <c r="F16" i="171"/>
  <c r="N4" i="173"/>
  <c r="P42" i="171"/>
  <c r="H38" i="173"/>
  <c r="L19" i="171"/>
  <c r="H40" i="171"/>
  <c r="F36" i="173"/>
  <c r="L44" i="173"/>
  <c r="G4" i="171"/>
  <c r="J37" i="173"/>
  <c r="M50" i="173"/>
  <c r="H17" i="173"/>
  <c r="AP144" i="173"/>
  <c r="H27" i="173"/>
  <c r="G48" i="173"/>
  <c r="N36" i="173"/>
  <c r="D44" i="173"/>
  <c r="AP147" i="173"/>
  <c r="AR147" i="173"/>
  <c r="L4" i="171"/>
  <c r="F11" i="171"/>
  <c r="AQ76" i="173"/>
  <c r="I51" i="171"/>
  <c r="M47" i="171"/>
  <c r="E31" i="173"/>
  <c r="I30" i="171"/>
  <c r="AP136" i="173"/>
  <c r="D13" i="173"/>
  <c r="Q23" i="171"/>
  <c r="L20" i="173"/>
  <c r="F18" i="173"/>
  <c r="C5" i="173"/>
  <c r="D42" i="173"/>
  <c r="E3" i="173"/>
  <c r="Q36" i="171"/>
  <c r="C35" i="171"/>
  <c r="G23" i="173"/>
  <c r="C19" i="171"/>
  <c r="G23" i="171"/>
  <c r="E4" i="171"/>
  <c r="Q2" i="173"/>
  <c r="K45" i="171"/>
  <c r="AO72" i="173"/>
  <c r="D41" i="173"/>
  <c r="L2" i="173"/>
  <c r="P4" i="173"/>
  <c r="D32" i="171"/>
  <c r="G17" i="171"/>
  <c r="J51" i="173"/>
  <c r="M13" i="173"/>
  <c r="K51" i="171"/>
  <c r="H9" i="173"/>
  <c r="L39" i="173"/>
  <c r="M32" i="173"/>
  <c r="AJ82" i="171"/>
  <c r="AK82" i="171" s="1"/>
  <c r="K11" i="171"/>
  <c r="F43" i="171"/>
  <c r="J49" i="173"/>
  <c r="L34" i="173"/>
  <c r="L46" i="171"/>
  <c r="AP76" i="173"/>
  <c r="P44" i="171"/>
  <c r="P11" i="171"/>
  <c r="D30" i="171"/>
  <c r="AR12" i="173"/>
  <c r="AL12" i="173"/>
  <c r="AM12" i="173" s="1"/>
  <c r="K44" i="171"/>
  <c r="C6" i="171"/>
  <c r="P37" i="173"/>
  <c r="F44" i="171"/>
  <c r="G15" i="173"/>
  <c r="Q5" i="171"/>
  <c r="E14" i="171"/>
  <c r="M20" i="173"/>
  <c r="AJ139" i="173"/>
  <c r="AK139" i="173" s="1"/>
  <c r="Q46" i="171"/>
  <c r="Q19" i="173"/>
  <c r="C30" i="173"/>
  <c r="N32" i="171"/>
  <c r="M9" i="171"/>
  <c r="AL142" i="173"/>
  <c r="AM142" i="173" s="1"/>
  <c r="G18" i="173"/>
  <c r="AO6" i="173"/>
  <c r="G28" i="171"/>
  <c r="K9" i="173"/>
  <c r="F26" i="171"/>
  <c r="P34" i="173"/>
  <c r="AJ12" i="173"/>
  <c r="AK12" i="173" s="1"/>
  <c r="AQ143" i="173"/>
  <c r="AJ80" i="171"/>
  <c r="AK80" i="171" s="1"/>
  <c r="AQ7" i="171"/>
  <c r="H45" i="171"/>
  <c r="F36" i="171"/>
  <c r="M14" i="171"/>
  <c r="N44" i="171"/>
  <c r="N18" i="173"/>
  <c r="D50" i="173"/>
  <c r="L16" i="171"/>
  <c r="E10" i="173"/>
  <c r="K18" i="173"/>
  <c r="Q46" i="173"/>
  <c r="AL71" i="173"/>
  <c r="AM71" i="173" s="1"/>
  <c r="E41" i="171"/>
  <c r="N15" i="173"/>
  <c r="G29" i="171"/>
  <c r="J47" i="173"/>
  <c r="L4" i="173"/>
  <c r="J39" i="171"/>
  <c r="L18" i="173"/>
  <c r="I6" i="173"/>
  <c r="F38" i="171"/>
  <c r="Q12" i="171"/>
  <c r="P3" i="171"/>
  <c r="E47" i="171"/>
  <c r="M11" i="171"/>
  <c r="H2" i="171"/>
  <c r="J43" i="171"/>
  <c r="K38" i="173"/>
  <c r="AR142" i="173"/>
  <c r="K48" i="173"/>
  <c r="P40" i="173"/>
  <c r="P44" i="173"/>
  <c r="E4" i="173"/>
  <c r="H8" i="173"/>
  <c r="M39" i="173"/>
  <c r="F51" i="171"/>
  <c r="E7" i="171"/>
  <c r="L26" i="171"/>
  <c r="F32" i="173"/>
  <c r="D51" i="173"/>
  <c r="E38" i="173"/>
  <c r="P47" i="171"/>
  <c r="C36" i="173"/>
  <c r="N9" i="173"/>
  <c r="E37" i="173"/>
  <c r="P31" i="173"/>
  <c r="H16" i="171"/>
  <c r="P19" i="171"/>
  <c r="C39" i="173"/>
  <c r="AQ135" i="173"/>
  <c r="N26" i="171"/>
  <c r="K38" i="171"/>
  <c r="D40" i="171"/>
  <c r="C43" i="173"/>
  <c r="F22" i="171"/>
  <c r="H37" i="173"/>
  <c r="Q43" i="171"/>
  <c r="I35" i="171"/>
  <c r="I38" i="173"/>
  <c r="AJ149" i="173"/>
  <c r="AK149" i="173" s="1"/>
  <c r="D20" i="173"/>
  <c r="F9" i="173"/>
  <c r="J17" i="173"/>
  <c r="AQ141" i="173"/>
  <c r="N10" i="173"/>
  <c r="L10" i="171"/>
  <c r="L25" i="171"/>
  <c r="E5" i="173"/>
  <c r="AP137" i="173"/>
  <c r="J45" i="171"/>
  <c r="H11" i="173"/>
  <c r="AJ9" i="171"/>
  <c r="AK9" i="171" s="1"/>
  <c r="L32" i="173"/>
  <c r="E37" i="171"/>
  <c r="E26" i="173"/>
  <c r="P37" i="171"/>
  <c r="N40" i="173"/>
  <c r="L27" i="173"/>
  <c r="Q49" i="171"/>
  <c r="M45" i="171"/>
  <c r="K8" i="173"/>
  <c r="M16" i="171"/>
  <c r="D6" i="173"/>
  <c r="Q51" i="171"/>
  <c r="E11" i="171"/>
  <c r="D13" i="171"/>
  <c r="J37" i="171"/>
  <c r="AJ147" i="173"/>
  <c r="AK147" i="173" s="1"/>
  <c r="K40" i="171"/>
  <c r="P49" i="171"/>
  <c r="C35" i="173"/>
  <c r="I16" i="171"/>
  <c r="D15" i="171"/>
  <c r="AQ13" i="171"/>
  <c r="Q3" i="171"/>
  <c r="N7" i="171"/>
  <c r="Q14" i="171"/>
  <c r="G47" i="171"/>
  <c r="P32" i="173"/>
  <c r="AL76" i="173"/>
  <c r="AM76" i="173" s="1"/>
  <c r="G38" i="171"/>
  <c r="K34" i="173"/>
  <c r="P48" i="171"/>
  <c r="P2" i="171"/>
  <c r="I8" i="171"/>
  <c r="F23" i="171"/>
  <c r="K30" i="171"/>
  <c r="Q11" i="171"/>
  <c r="K12" i="173"/>
  <c r="J5" i="171"/>
  <c r="I19" i="171"/>
  <c r="N50" i="171"/>
  <c r="AJ144" i="173"/>
  <c r="AK144" i="173" s="1"/>
  <c r="F35" i="171"/>
  <c r="I15" i="173"/>
  <c r="P35" i="173"/>
  <c r="D27" i="171"/>
  <c r="I47" i="173"/>
  <c r="AP72" i="173"/>
  <c r="I40" i="173"/>
  <c r="G12" i="173"/>
  <c r="AL206" i="173"/>
  <c r="AM206" i="173" s="1"/>
  <c r="P7" i="171"/>
  <c r="H30" i="171"/>
  <c r="C24" i="171"/>
  <c r="G22" i="171"/>
  <c r="M41" i="171"/>
  <c r="L28" i="173"/>
  <c r="E43" i="173"/>
  <c r="P24" i="173"/>
  <c r="F31" i="171"/>
  <c r="H24" i="173"/>
  <c r="P16" i="171"/>
  <c r="D18" i="173"/>
  <c r="H3" i="173"/>
  <c r="P17" i="171"/>
  <c r="P32" i="171"/>
  <c r="G8" i="173"/>
  <c r="L24" i="171"/>
  <c r="I28" i="173"/>
  <c r="AH70" i="171"/>
  <c r="AI70" i="171"/>
  <c r="G46" i="173"/>
  <c r="C49" i="173"/>
  <c r="G3" i="171"/>
  <c r="Q45" i="171"/>
  <c r="D48" i="173"/>
  <c r="I35" i="173"/>
  <c r="F2" i="173"/>
  <c r="AP70" i="173"/>
  <c r="L48" i="171"/>
  <c r="K16" i="173"/>
  <c r="P5" i="173"/>
  <c r="K50" i="171"/>
  <c r="N17" i="173"/>
  <c r="H51" i="173"/>
  <c r="D47" i="173"/>
  <c r="AQ5" i="171"/>
  <c r="I50" i="171"/>
  <c r="P8" i="173"/>
  <c r="C45" i="171"/>
  <c r="N12" i="173"/>
  <c r="Q31" i="173"/>
  <c r="D34" i="173"/>
  <c r="J44" i="171"/>
  <c r="AJ13" i="171"/>
  <c r="AK13" i="171" s="1"/>
  <c r="D46" i="171"/>
  <c r="J19" i="171"/>
  <c r="AQ149" i="173"/>
  <c r="Q6" i="171"/>
  <c r="J21" i="173"/>
  <c r="C18" i="171"/>
  <c r="H40" i="173"/>
  <c r="G14" i="173"/>
  <c r="K37" i="173"/>
  <c r="M5" i="173"/>
  <c r="Q10" i="171"/>
  <c r="F38" i="173"/>
  <c r="M12" i="171"/>
  <c r="M12" i="173"/>
  <c r="P15" i="173"/>
  <c r="AJ137" i="173"/>
  <c r="AK137" i="173" s="1"/>
  <c r="Q21" i="173"/>
  <c r="M27" i="171"/>
  <c r="AI82" i="171"/>
  <c r="AH82" i="171"/>
  <c r="C2" i="171"/>
  <c r="N45" i="171"/>
  <c r="N41" i="171"/>
  <c r="K42" i="171"/>
  <c r="D36" i="171"/>
  <c r="F46" i="173"/>
  <c r="AO148" i="173"/>
  <c r="I5" i="173"/>
  <c r="I29" i="173"/>
  <c r="M31" i="173"/>
  <c r="I12" i="171"/>
  <c r="E22" i="171"/>
  <c r="F17" i="171"/>
  <c r="Q42" i="171"/>
  <c r="J9" i="173"/>
  <c r="K10" i="173"/>
  <c r="M36" i="173"/>
  <c r="C19" i="173"/>
  <c r="N51" i="171"/>
  <c r="J11" i="173"/>
  <c r="E24" i="173"/>
  <c r="G29" i="173"/>
  <c r="AJ138" i="173"/>
  <c r="AK138" i="173" s="1"/>
  <c r="F41" i="171"/>
  <c r="F19" i="173"/>
  <c r="L39" i="171"/>
  <c r="P27" i="171"/>
  <c r="C8" i="171"/>
  <c r="AO74" i="173"/>
  <c r="C7" i="173"/>
  <c r="J40" i="173"/>
  <c r="E48" i="173"/>
  <c r="F4" i="173"/>
  <c r="AO149" i="173"/>
  <c r="J14" i="173"/>
  <c r="F7" i="173"/>
  <c r="C6" i="173"/>
  <c r="J28" i="173"/>
  <c r="D31" i="173"/>
  <c r="AQ145" i="173"/>
  <c r="C27" i="171"/>
  <c r="I41" i="173"/>
  <c r="D8" i="173"/>
  <c r="D35" i="173"/>
  <c r="F3" i="173"/>
  <c r="Q47" i="171"/>
  <c r="D37" i="173"/>
  <c r="G38" i="173"/>
  <c r="H39" i="171"/>
  <c r="L49" i="173"/>
  <c r="N3" i="171"/>
  <c r="Q45" i="173"/>
  <c r="AL202" i="173"/>
  <c r="AM202" i="173" s="1"/>
  <c r="H31" i="171"/>
  <c r="H24" i="171"/>
  <c r="I23" i="171"/>
  <c r="AR73" i="173"/>
  <c r="F6" i="171"/>
  <c r="AO137" i="173"/>
  <c r="AJ71" i="173"/>
  <c r="AK71" i="173" s="1"/>
  <c r="E22" i="173"/>
  <c r="AI74" i="171"/>
  <c r="AH74" i="171"/>
  <c r="E18" i="171"/>
  <c r="F26" i="173"/>
  <c r="AR6" i="173"/>
  <c r="F27" i="173"/>
  <c r="AQ6" i="173"/>
  <c r="P40" i="171"/>
  <c r="M50" i="171"/>
  <c r="I37" i="173"/>
  <c r="G8" i="171"/>
  <c r="E38" i="171"/>
  <c r="N35" i="173"/>
  <c r="G28" i="173"/>
  <c r="H47" i="173"/>
  <c r="I4" i="173"/>
  <c r="P14" i="173"/>
  <c r="D7" i="171"/>
  <c r="I24" i="173"/>
  <c r="N27" i="171"/>
  <c r="N24" i="171"/>
  <c r="C12" i="173"/>
  <c r="AH72" i="171"/>
  <c r="AI72" i="171"/>
  <c r="H45" i="173"/>
  <c r="F33" i="173"/>
  <c r="M3" i="173"/>
  <c r="N28" i="173"/>
  <c r="F40" i="173"/>
  <c r="G22" i="173"/>
  <c r="P4" i="171"/>
  <c r="AJ6" i="173"/>
  <c r="AK6" i="173" s="1"/>
  <c r="AJ81" i="171"/>
  <c r="AK81" i="171" s="1"/>
  <c r="M17" i="173"/>
  <c r="Q28" i="173"/>
  <c r="J15" i="173"/>
  <c r="Q41" i="173"/>
  <c r="Q13" i="171"/>
  <c r="L8" i="173"/>
  <c r="H9" i="171"/>
  <c r="L15" i="173"/>
  <c r="H32" i="173"/>
  <c r="K19" i="173"/>
  <c r="AQ10" i="173"/>
  <c r="H12" i="171"/>
  <c r="M22" i="173"/>
  <c r="J49" i="171"/>
  <c r="C22" i="173"/>
  <c r="P36" i="171"/>
  <c r="AO7" i="173"/>
  <c r="F12" i="171"/>
  <c r="H41" i="171"/>
  <c r="C8" i="173"/>
  <c r="F8" i="173"/>
  <c r="AO5" i="173"/>
  <c r="K25" i="171"/>
  <c r="J10" i="171"/>
  <c r="K27" i="173"/>
  <c r="M25" i="171"/>
  <c r="J36" i="173"/>
  <c r="D8" i="171"/>
  <c r="K37" i="171"/>
  <c r="AR140" i="173"/>
  <c r="M10" i="173"/>
  <c r="J32" i="171"/>
  <c r="P8" i="171"/>
  <c r="AI12" i="171"/>
  <c r="AH12" i="171"/>
  <c r="M16" i="173"/>
  <c r="L51" i="173"/>
  <c r="AP143" i="173"/>
  <c r="AL216" i="173"/>
  <c r="AM216" i="173" s="1"/>
  <c r="M14" i="173"/>
  <c r="C3" i="173"/>
  <c r="I46" i="171"/>
  <c r="K43" i="173"/>
  <c r="P21" i="173"/>
  <c r="H46" i="173"/>
  <c r="AQ140" i="173"/>
  <c r="D22" i="173"/>
  <c r="N19" i="173"/>
  <c r="AJ76" i="173"/>
  <c r="AK76" i="173" s="1"/>
  <c r="AJ142" i="173"/>
  <c r="AK142" i="173" s="1"/>
  <c r="AH71" i="171"/>
  <c r="AI71" i="171"/>
  <c r="C34" i="171"/>
  <c r="Q49" i="173"/>
  <c r="J12" i="173"/>
  <c r="E34" i="173"/>
  <c r="E16" i="171"/>
  <c r="H23" i="171"/>
  <c r="D39" i="171"/>
  <c r="G10" i="173"/>
  <c r="P20" i="171"/>
  <c r="P9" i="173"/>
  <c r="Q20" i="173"/>
  <c r="L49" i="171"/>
  <c r="J43" i="173"/>
  <c r="E36" i="173"/>
  <c r="G4" i="173"/>
  <c r="I25" i="173"/>
  <c r="E42" i="173"/>
  <c r="P16" i="173"/>
  <c r="G14" i="171"/>
  <c r="F28" i="171"/>
  <c r="AI81" i="171"/>
  <c r="AH81" i="171"/>
  <c r="M35" i="171"/>
  <c r="I17" i="171"/>
  <c r="M49" i="171"/>
  <c r="K2" i="171"/>
  <c r="M42" i="173"/>
  <c r="J23" i="173"/>
  <c r="D45" i="173"/>
  <c r="H47" i="171"/>
  <c r="D26" i="173"/>
  <c r="N39" i="173"/>
  <c r="AO7" i="171"/>
  <c r="AQ6" i="171"/>
  <c r="E45" i="173"/>
  <c r="K3" i="173"/>
  <c r="H48" i="173"/>
  <c r="AP7" i="173"/>
  <c r="I14" i="173"/>
  <c r="F17" i="173"/>
  <c r="AQ139" i="173"/>
  <c r="G41" i="173"/>
  <c r="J8" i="171"/>
  <c r="P12" i="173"/>
  <c r="C31" i="173"/>
  <c r="E18" i="173"/>
  <c r="M43" i="171"/>
  <c r="L41" i="171"/>
  <c r="P51" i="173"/>
  <c r="N49" i="173"/>
  <c r="P24" i="171"/>
  <c r="C45" i="173"/>
  <c r="L37" i="171"/>
  <c r="Q26" i="173"/>
  <c r="Q33" i="171"/>
  <c r="E31" i="171"/>
  <c r="AH75" i="171"/>
  <c r="AI75" i="171"/>
  <c r="M44" i="173"/>
  <c r="AI9" i="171"/>
  <c r="AH9" i="171"/>
  <c r="J16" i="171"/>
  <c r="G2" i="171"/>
  <c r="F30" i="171"/>
  <c r="F21" i="173"/>
  <c r="I18" i="173"/>
  <c r="N34" i="173"/>
  <c r="D40" i="173"/>
  <c r="J4" i="173"/>
  <c r="K44" i="173"/>
  <c r="K24" i="173"/>
  <c r="H28" i="171"/>
  <c r="E32" i="173"/>
  <c r="AQ73" i="173"/>
  <c r="Q30" i="171"/>
  <c r="N20" i="173"/>
  <c r="E50" i="171"/>
  <c r="E12" i="171"/>
  <c r="P48" i="173"/>
  <c r="Q22" i="171"/>
  <c r="E14" i="173"/>
  <c r="M49" i="173"/>
  <c r="J13" i="171"/>
  <c r="H3" i="171"/>
  <c r="N8" i="171"/>
  <c r="K39" i="171"/>
  <c r="E27" i="173"/>
  <c r="H33" i="173"/>
  <c r="AR71" i="173"/>
  <c r="AI80" i="171"/>
  <c r="AH80" i="171"/>
  <c r="AO76" i="173"/>
  <c r="K47" i="173"/>
  <c r="J48" i="173"/>
  <c r="M36" i="171"/>
  <c r="M48" i="173"/>
  <c r="M21" i="173"/>
  <c r="J29" i="171"/>
  <c r="AJ78" i="171"/>
  <c r="AK78" i="171" s="1"/>
  <c r="D50" i="171"/>
  <c r="M34" i="171"/>
  <c r="G6" i="173"/>
  <c r="D45" i="171"/>
  <c r="L19" i="173"/>
  <c r="I40" i="171"/>
  <c r="G18" i="171"/>
  <c r="N36" i="171"/>
  <c r="AH8" i="171"/>
  <c r="AI8" i="171"/>
  <c r="N10" i="171"/>
  <c r="N12" i="171"/>
  <c r="G37" i="171"/>
  <c r="I39" i="171"/>
  <c r="AP10" i="173"/>
  <c r="AP73" i="173"/>
  <c r="C13" i="171"/>
  <c r="AR76" i="173"/>
  <c r="P47" i="173"/>
  <c r="H21" i="173"/>
  <c r="C14" i="173"/>
  <c r="P20" i="173"/>
  <c r="D43" i="171"/>
  <c r="P14" i="171"/>
  <c r="J30" i="173"/>
  <c r="M8" i="173"/>
  <c r="C46" i="171"/>
  <c r="D10" i="173"/>
  <c r="AQ147" i="173"/>
  <c r="J18" i="171"/>
  <c r="AR145" i="173"/>
  <c r="Q25" i="173"/>
  <c r="P50" i="171"/>
  <c r="J12" i="171"/>
  <c r="E44" i="173"/>
  <c r="J8" i="173"/>
  <c r="H20" i="173"/>
  <c r="K6" i="171"/>
  <c r="AQ72" i="173"/>
  <c r="J23" i="171"/>
  <c r="H46" i="171"/>
  <c r="G9" i="171"/>
  <c r="L50" i="173"/>
  <c r="AR8" i="173"/>
  <c r="Q38" i="173"/>
  <c r="K6" i="173"/>
  <c r="H11" i="171"/>
  <c r="N25" i="171"/>
  <c r="I3" i="171"/>
  <c r="P5" i="171"/>
  <c r="C48" i="173"/>
  <c r="F30" i="173"/>
  <c r="M13" i="171"/>
  <c r="AP71" i="173"/>
  <c r="J25" i="171"/>
  <c r="D41" i="171"/>
  <c r="G3" i="173"/>
  <c r="M28" i="173"/>
  <c r="L8" i="171"/>
  <c r="K46" i="173"/>
  <c r="M42" i="171"/>
  <c r="E41" i="173"/>
  <c r="G21" i="173"/>
  <c r="L32" i="171"/>
  <c r="AL209" i="173"/>
  <c r="AM209" i="173" s="1"/>
  <c r="N25" i="173"/>
  <c r="AL207" i="173"/>
  <c r="AM207" i="173" s="1"/>
  <c r="J20" i="173"/>
  <c r="J21" i="171"/>
  <c r="K3" i="171"/>
  <c r="M18" i="173"/>
  <c r="AI79" i="171"/>
  <c r="AH79" i="171"/>
  <c r="G7" i="173"/>
  <c r="H16" i="173"/>
  <c r="F34" i="173"/>
  <c r="M4" i="173"/>
  <c r="AH77" i="171"/>
  <c r="AI77" i="171"/>
  <c r="G16" i="173"/>
  <c r="F15" i="173"/>
  <c r="I27" i="173"/>
  <c r="AP138" i="173"/>
  <c r="M15" i="173"/>
  <c r="L5" i="171"/>
  <c r="AO147" i="173"/>
  <c r="F45" i="173"/>
  <c r="J11" i="171"/>
  <c r="AP9" i="173"/>
  <c r="D16" i="171"/>
  <c r="AQ5" i="173"/>
  <c r="E42" i="171"/>
  <c r="AP8" i="173"/>
  <c r="J29" i="173"/>
  <c r="G5" i="173"/>
  <c r="Q32" i="171"/>
  <c r="H48" i="171"/>
  <c r="AJ7" i="173"/>
  <c r="AK7" i="173" s="1"/>
  <c r="P50" i="173"/>
  <c r="E40" i="171"/>
  <c r="AQ75" i="173"/>
  <c r="AO141" i="173"/>
  <c r="E17" i="173"/>
  <c r="C47" i="173"/>
  <c r="Q33" i="173"/>
  <c r="H34" i="173"/>
  <c r="M19" i="173"/>
  <c r="I9" i="173"/>
  <c r="F28" i="173"/>
  <c r="D20" i="171"/>
  <c r="H14" i="171"/>
  <c r="AL213" i="173"/>
  <c r="AM213" i="173" s="1"/>
  <c r="I18" i="171"/>
  <c r="P22" i="173"/>
  <c r="L7" i="171"/>
  <c r="P31" i="171"/>
  <c r="N37" i="173"/>
  <c r="M35" i="173"/>
  <c r="H35" i="171"/>
  <c r="AL218" i="173"/>
  <c r="AM218" i="173" s="1"/>
  <c r="P30" i="171"/>
  <c r="AO138" i="173"/>
  <c r="F22" i="173"/>
  <c r="N44" i="173"/>
  <c r="I12" i="173"/>
  <c r="M46" i="173"/>
  <c r="AQ138" i="173"/>
  <c r="K15" i="171"/>
  <c r="N2" i="173"/>
  <c r="L22" i="173"/>
  <c r="H8" i="171"/>
  <c r="D49" i="173"/>
  <c r="F42" i="171"/>
  <c r="P13" i="173"/>
  <c r="H31" i="173"/>
  <c r="AO135" i="173"/>
  <c r="I31" i="173"/>
  <c r="M26" i="171"/>
  <c r="J48" i="171"/>
  <c r="J34" i="173"/>
  <c r="AJ76" i="171"/>
  <c r="AK76" i="171" s="1"/>
  <c r="H23" i="173"/>
  <c r="D18" i="171"/>
  <c r="G44" i="173"/>
  <c r="H4" i="171"/>
  <c r="K20" i="173"/>
  <c r="F14" i="171"/>
  <c r="C43" i="171"/>
  <c r="E26" i="171"/>
  <c r="L23" i="173"/>
  <c r="AJ7" i="171"/>
  <c r="AK7" i="171" s="1"/>
  <c r="K13" i="173"/>
  <c r="J50" i="173"/>
  <c r="AP11" i="173"/>
  <c r="H50" i="173"/>
  <c r="AL203" i="173"/>
  <c r="AM203" i="173" s="1"/>
  <c r="Q31" i="171"/>
  <c r="P29" i="171"/>
  <c r="M24" i="171"/>
  <c r="K41" i="173"/>
  <c r="J28" i="171"/>
  <c r="M37" i="173"/>
  <c r="G32" i="173"/>
  <c r="D51" i="171"/>
  <c r="C36" i="171"/>
  <c r="F19" i="171"/>
  <c r="F21" i="171"/>
  <c r="J2" i="173"/>
  <c r="N16" i="171"/>
  <c r="P21" i="171"/>
  <c r="C40" i="173"/>
  <c r="E44" i="171"/>
  <c r="I32" i="171"/>
  <c r="K21" i="171"/>
  <c r="D36" i="173"/>
  <c r="Q44" i="171"/>
  <c r="J45" i="173"/>
  <c r="D21" i="171"/>
  <c r="I39" i="173"/>
  <c r="AL212" i="173"/>
  <c r="AM212" i="173" s="1"/>
  <c r="Q17" i="173"/>
  <c r="Q16" i="171"/>
  <c r="J16" i="173"/>
  <c r="G51" i="173"/>
  <c r="AR75" i="173"/>
  <c r="G43" i="171"/>
  <c r="D47" i="171"/>
  <c r="C18" i="173"/>
  <c r="G17" i="173"/>
  <c r="C42" i="173"/>
  <c r="L13" i="171"/>
  <c r="L23" i="171"/>
  <c r="D38" i="171"/>
  <c r="L12" i="173"/>
  <c r="C9" i="173"/>
  <c r="C11" i="173"/>
  <c r="J42" i="173"/>
  <c r="M9" i="173"/>
  <c r="M27" i="173"/>
  <c r="K51" i="173"/>
  <c r="H36" i="173"/>
  <c r="K32" i="171"/>
  <c r="C38" i="171"/>
  <c r="AQ9" i="173"/>
  <c r="P38" i="173"/>
  <c r="G12" i="171"/>
  <c r="C26" i="171"/>
  <c r="C51" i="173"/>
  <c r="AO71" i="173"/>
  <c r="G13" i="171"/>
  <c r="G30" i="173"/>
  <c r="Q19" i="171"/>
  <c r="P10" i="171"/>
  <c r="C51" i="171"/>
  <c r="D19" i="173"/>
  <c r="H2" i="173"/>
  <c r="P27" i="173"/>
  <c r="N43" i="171"/>
  <c r="D3" i="173"/>
  <c r="AO142" i="173"/>
  <c r="J44" i="173"/>
  <c r="E51" i="171"/>
  <c r="F49" i="171"/>
  <c r="K50" i="173"/>
  <c r="E46" i="173"/>
  <c r="C41" i="171"/>
  <c r="C25" i="171"/>
  <c r="P25" i="173"/>
  <c r="AJ141" i="173"/>
  <c r="AK141" i="173" s="1"/>
  <c r="M29" i="173"/>
  <c r="C16" i="171"/>
  <c r="D9" i="171"/>
  <c r="AI6" i="171"/>
  <c r="AH6" i="171"/>
  <c r="I49" i="173"/>
  <c r="K14" i="173"/>
  <c r="G9" i="173"/>
  <c r="E21" i="173"/>
  <c r="H21" i="171"/>
  <c r="G49" i="171"/>
  <c r="L35" i="173"/>
  <c r="P34" i="171"/>
  <c r="I44" i="173"/>
  <c r="Q24" i="171"/>
  <c r="Q43" i="173"/>
  <c r="AQ148" i="173"/>
  <c r="C11" i="171"/>
  <c r="P33" i="173"/>
  <c r="K36" i="173"/>
  <c r="Q18" i="173"/>
  <c r="AO75" i="173"/>
  <c r="AI11" i="171"/>
  <c r="AH11" i="171"/>
  <c r="K34" i="171"/>
  <c r="I3" i="173"/>
  <c r="N31" i="173"/>
  <c r="AI7" i="171"/>
  <c r="AH7" i="171"/>
  <c r="G20" i="173"/>
  <c r="I13" i="171"/>
  <c r="D2" i="173"/>
  <c r="D14" i="173"/>
  <c r="AL208" i="173"/>
  <c r="AM208" i="173" s="1"/>
  <c r="L14" i="173"/>
  <c r="K22" i="171"/>
  <c r="J50" i="171"/>
  <c r="T26" i="169"/>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U75" i="173"/>
  <c r="U73" i="173"/>
  <c r="U72" i="173"/>
  <c r="U149" i="173"/>
  <c r="U70" i="173"/>
  <c r="U11" i="173"/>
  <c r="U7" i="173"/>
  <c r="U145" i="173"/>
  <c r="U6" i="173"/>
  <c r="U135" i="173"/>
  <c r="U142" i="173"/>
  <c r="U144" i="173"/>
  <c r="U140" i="173"/>
  <c r="U74" i="173"/>
  <c r="U8" i="173"/>
  <c r="U139" i="173"/>
  <c r="U136" i="173"/>
  <c r="U137" i="173"/>
  <c r="U147" i="173"/>
  <c r="U71" i="173"/>
  <c r="U12" i="173"/>
  <c r="U76" i="173"/>
  <c r="U143" i="173"/>
  <c r="U10" i="173"/>
  <c r="U9" i="173"/>
  <c r="U138" i="173"/>
  <c r="U146" i="173"/>
  <c r="U5" i="173"/>
  <c r="U141" i="173"/>
  <c r="U148" i="173"/>
  <c r="Z9" i="166"/>
  <c r="Z12" i="166"/>
  <c r="Z5" i="166"/>
  <c r="Z6" i="166"/>
  <c r="Z10" i="166"/>
  <c r="Z11" i="166"/>
  <c r="Z13" i="166"/>
  <c r="Z7" i="166"/>
  <c r="Z14" i="166"/>
  <c r="Z8" i="166"/>
  <c r="T95" i="173" l="1"/>
  <c r="T160" i="173"/>
  <c r="T30" i="173"/>
  <c r="U3" i="169"/>
  <c r="U3" i="168"/>
  <c r="U3" i="167"/>
  <c r="U458" i="166"/>
  <c r="U328" i="166"/>
  <c r="O46" i="166" a="1"/>
  <c r="O15" i="166" a="1"/>
  <c r="O41" i="166" a="1"/>
  <c r="O28" i="166" a="1"/>
  <c r="O13" i="166" a="1"/>
  <c r="O22" i="166" a="1"/>
  <c r="AB392" i="166"/>
  <c r="O40" i="166" a="1"/>
  <c r="O14" i="166" a="1"/>
  <c r="O48" i="166" a="1"/>
  <c r="O39" i="166" a="1"/>
  <c r="O21" i="166" a="1"/>
  <c r="O11" i="166" a="1"/>
  <c r="O24" i="166" a="1"/>
  <c r="O17" i="166" a="1"/>
  <c r="AB522" i="166"/>
  <c r="AB262" i="166"/>
  <c r="O36" i="166" a="1"/>
  <c r="AB327" i="168"/>
  <c r="O49" i="166" a="1"/>
  <c r="O16" i="166" a="1"/>
  <c r="O38" i="166" a="1"/>
  <c r="O43" i="166" a="1"/>
  <c r="O23" i="166" a="1"/>
  <c r="AB327" i="166"/>
  <c r="AB2" i="168"/>
  <c r="O34" i="166" a="1"/>
  <c r="O18" i="166" a="1"/>
  <c r="O35" i="166" a="1"/>
  <c r="O27" i="166" a="1"/>
  <c r="S1" i="166" a="1"/>
  <c r="AB2" i="169"/>
  <c r="AB67" i="168"/>
  <c r="O33" i="166" a="1"/>
  <c r="O20" i="166" a="1"/>
  <c r="O26" i="166" a="1"/>
  <c r="O19" i="166" a="1"/>
  <c r="O42" i="166" a="1"/>
  <c r="O12" i="166" a="1"/>
  <c r="AB2" i="167"/>
  <c r="O25" i="166" a="1"/>
  <c r="O45" i="166" a="1"/>
  <c r="O29" i="166" a="1"/>
  <c r="O50" i="166" a="1"/>
  <c r="O37" i="166" a="1"/>
  <c r="O32" i="166" a="1"/>
  <c r="O30" i="166" a="1"/>
  <c r="O47" i="166" a="1"/>
  <c r="AB262" i="168"/>
  <c r="O44" i="166" a="1"/>
  <c r="O31" i="166" a="1"/>
  <c r="O51" i="166" a="1"/>
  <c r="AB457" i="166"/>
  <c r="AN12" i="166"/>
  <c r="AN5" i="166"/>
  <c r="AN13" i="166"/>
  <c r="AN14" i="166"/>
  <c r="AN11" i="166"/>
  <c r="AN8" i="166"/>
  <c r="AN9" i="166"/>
  <c r="AN6" i="166"/>
  <c r="AN10" i="166"/>
  <c r="AN7"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67" i="166"/>
  <c r="AB197" i="168"/>
  <c r="AB132" i="168"/>
  <c r="AB197" i="166"/>
  <c r="AB132" i="166"/>
  <c r="AI210" i="169" l="1"/>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AB2" i="166"/>
  <c r="O35" i="165" a="1"/>
  <c r="O6" i="164" a="1"/>
  <c r="O10" i="164" a="1"/>
  <c r="O23" i="164" a="1"/>
  <c r="O22" i="165" a="1"/>
  <c r="O27" i="165" a="1"/>
  <c r="O8" i="165" a="1"/>
  <c r="O27" i="164" a="1"/>
  <c r="O29" i="165" a="1"/>
  <c r="O20" i="165" a="1"/>
  <c r="O4" i="164" a="1"/>
  <c r="O41" i="164" a="1"/>
  <c r="O45" i="165" a="1"/>
  <c r="O31" i="164" a="1"/>
  <c r="O21" i="165" a="1"/>
  <c r="O14" i="164" a="1"/>
  <c r="O43" i="164" a="1"/>
  <c r="O41" i="165" a="1"/>
  <c r="O19" i="165" a="1"/>
  <c r="O18" i="164" a="1"/>
  <c r="O19" i="164" a="1"/>
  <c r="O50" i="165" a="1"/>
  <c r="O24" i="164" a="1"/>
  <c r="O43" i="165" a="1"/>
  <c r="O40" i="165" a="1"/>
  <c r="O2" i="165" a="1"/>
  <c r="Z3" i="164" a="1"/>
  <c r="O30" i="165" a="1"/>
  <c r="O24" i="165" a="1"/>
  <c r="O32" i="165" a="1"/>
  <c r="O47" i="165" a="1"/>
  <c r="O5" i="164" a="1"/>
  <c r="O39" i="165" a="1"/>
  <c r="O15" i="165" a="1"/>
  <c r="O3" i="164" a="1"/>
  <c r="O48" i="165" a="1"/>
  <c r="O21" i="164" a="1"/>
  <c r="O14" i="165" a="1"/>
  <c r="O28" i="164" a="1"/>
  <c r="O37" i="165" a="1"/>
  <c r="O11" i="164" a="1"/>
  <c r="O2" i="164" a="1"/>
  <c r="O8" i="164" a="1"/>
  <c r="O34" i="165" a="1"/>
  <c r="Z3" i="165" a="1"/>
  <c r="O13" i="165" a="1"/>
  <c r="O6" i="165" a="1"/>
  <c r="O33" i="164" a="1"/>
  <c r="O17" i="164" a="1"/>
  <c r="O32" i="164" a="1"/>
  <c r="O36" i="164" a="1"/>
  <c r="O51" i="164" a="1"/>
  <c r="O10" i="165" a="1"/>
  <c r="O44" i="164" a="1"/>
  <c r="O7" i="164" a="1"/>
  <c r="S1" i="164" a="1"/>
  <c r="O35" i="164" a="1"/>
  <c r="O9" i="164" a="1"/>
  <c r="O48" i="164" a="1"/>
  <c r="O28" i="165" a="1"/>
  <c r="O12" i="165" a="1"/>
  <c r="O45" i="164" a="1"/>
  <c r="O20" i="164" a="1"/>
  <c r="O26" i="165" a="1"/>
  <c r="O38" i="164" a="1"/>
  <c r="O36" i="165" a="1"/>
  <c r="O25" i="165" a="1"/>
  <c r="O4" i="165" a="1"/>
  <c r="O34" i="164" a="1"/>
  <c r="O17" i="165" a="1"/>
  <c r="O33" i="165" a="1"/>
  <c r="O7" i="165" a="1"/>
  <c r="O3" i="165" a="1"/>
  <c r="S1" i="165" a="1"/>
  <c r="O51" i="165" a="1"/>
  <c r="O29" i="164" a="1"/>
  <c r="O25" i="164" a="1"/>
  <c r="O50" i="164" a="1"/>
  <c r="O13" i="164" a="1"/>
  <c r="S261" i="163" a="1"/>
  <c r="O23" i="165" a="1"/>
  <c r="O5" i="165" a="1"/>
  <c r="O9" i="165" a="1"/>
  <c r="O37" i="164" a="1"/>
  <c r="O12" i="164" a="1"/>
  <c r="O15" i="164" a="1"/>
  <c r="O44" i="165" a="1"/>
  <c r="O26" i="164" a="1"/>
  <c r="O39" i="164" a="1"/>
  <c r="O46" i="165" a="1"/>
  <c r="O47" i="164" a="1"/>
  <c r="O31" i="165" a="1"/>
  <c r="O49" i="164" a="1"/>
  <c r="O16" i="164" a="1"/>
  <c r="O22" i="164" a="1"/>
  <c r="O30" i="164" a="1"/>
  <c r="O42" i="165" a="1"/>
  <c r="O38" i="165" a="1"/>
  <c r="O11" i="165" a="1"/>
  <c r="O18" i="165" a="1"/>
  <c r="O46" i="164" a="1"/>
  <c r="O16" i="165" a="1"/>
  <c r="O42" i="164" a="1"/>
  <c r="O40" i="164" a="1"/>
  <c r="O49" i="165" a="1"/>
  <c r="AN6" i="164"/>
  <c r="AN267" i="163"/>
  <c r="AN266" i="163"/>
  <c r="AN8" i="165"/>
  <c r="AN270" i="163"/>
  <c r="AN5" i="165"/>
  <c r="AN12" i="165"/>
  <c r="AN11" i="165"/>
  <c r="AN272" i="163"/>
  <c r="AN9" i="165"/>
  <c r="AN11" i="164"/>
  <c r="AN6" i="165"/>
  <c r="AN5" i="164"/>
  <c r="AN269" i="163"/>
  <c r="AN10" i="164"/>
  <c r="AN12" i="164"/>
  <c r="AN271" i="163"/>
  <c r="AN9" i="164"/>
  <c r="AN13" i="165"/>
  <c r="AN273" i="163"/>
  <c r="AN268" i="163"/>
  <c r="AN265" i="163"/>
  <c r="AN13" i="164"/>
  <c r="AN8" i="164"/>
  <c r="AN10" i="165"/>
  <c r="AN7" i="164"/>
  <c r="AN7" i="165"/>
  <c r="AN14" i="164"/>
  <c r="AP140" i="169"/>
  <c r="AJ77" i="169"/>
  <c r="L18" i="169" a="1"/>
  <c r="AP721" i="169"/>
  <c r="AJ988" i="169"/>
  <c r="AJ395" i="169"/>
  <c r="F18" i="169" a="1"/>
  <c r="AR1956" i="169"/>
  <c r="AO338" i="169"/>
  <c r="AQ206" i="169"/>
  <c r="M18" i="169" a="1"/>
  <c r="AR1245" i="169"/>
  <c r="M42" i="169" a="1"/>
  <c r="J23" i="169" a="1"/>
  <c r="C39" i="169" a="1"/>
  <c r="AP916" i="169"/>
  <c r="AO81" i="171" a="1"/>
  <c r="AJ78" i="169"/>
  <c r="D33" i="169" a="1"/>
  <c r="AP272" i="169"/>
  <c r="AP1513" i="169"/>
  <c r="AJ1060" i="169"/>
  <c r="N2" i="169" a="1"/>
  <c r="AO2089" i="169"/>
  <c r="AJ1773" i="169"/>
  <c r="M48" i="169" a="1"/>
  <c r="Q4" i="169" a="1"/>
  <c r="AP338" i="169"/>
  <c r="AR1514" i="169"/>
  <c r="AR1565" i="169"/>
  <c r="I10" i="169" a="1"/>
  <c r="AQ1506" i="169"/>
  <c r="H34" i="169" a="1"/>
  <c r="AL2150" i="169"/>
  <c r="AL1057" i="169"/>
  <c r="AR335" i="169"/>
  <c r="AL1640" i="169"/>
  <c r="AQ10" i="169"/>
  <c r="I44" i="169" a="1"/>
  <c r="AL1051" i="169"/>
  <c r="AR82" i="171" a="1"/>
  <c r="AR395" i="169"/>
  <c r="AO1192" i="169"/>
  <c r="AP397" i="169"/>
  <c r="AO1051" i="169"/>
  <c r="AO335" i="169"/>
  <c r="AJ1373" i="169"/>
  <c r="AL597" i="169"/>
  <c r="AO1305" i="169"/>
  <c r="AQ466" i="169"/>
  <c r="AL1773" i="169"/>
  <c r="AO137" i="169"/>
  <c r="AQ7" i="169"/>
  <c r="AO1961" i="169"/>
  <c r="AQ1438" i="169"/>
  <c r="AJ1437" i="169"/>
  <c r="AQ1697" i="169"/>
  <c r="AQ1701" i="169"/>
  <c r="Q35" i="169" a="1"/>
  <c r="AJ871" i="169"/>
  <c r="AR2091" i="169"/>
  <c r="AR871" i="169"/>
  <c r="AO721" i="169"/>
  <c r="P42" i="169" a="1"/>
  <c r="AQ1441" i="169"/>
  <c r="AJ465" i="169"/>
  <c r="AO70" i="171" a="1"/>
  <c r="AR655" i="169"/>
  <c r="J6" i="169" a="1"/>
  <c r="AJ721" i="169"/>
  <c r="AR205" i="169"/>
  <c r="I43" i="169" a="1"/>
  <c r="Q3" i="169" a="1"/>
  <c r="AO1966" i="169"/>
  <c r="AP596" i="169"/>
  <c r="AR851" i="169"/>
  <c r="AL1574" i="169"/>
  <c r="AR1697" i="169"/>
  <c r="AQ203" i="169"/>
  <c r="AR2101" i="169"/>
  <c r="P22" i="169" a="1"/>
  <c r="AQ1767" i="169"/>
  <c r="AL1506" i="169"/>
  <c r="AQ135" i="169"/>
  <c r="AL1897" i="169"/>
  <c r="AQ5" i="169"/>
  <c r="AQ13" i="169"/>
  <c r="AL1904" i="169"/>
  <c r="AL1058" i="169"/>
  <c r="C15" i="169" a="1"/>
  <c r="AO2088" i="169"/>
  <c r="AO798" i="169"/>
  <c r="AP982" i="169"/>
  <c r="AR470" i="169"/>
  <c r="AL1377" i="169"/>
  <c r="AL732" i="169"/>
  <c r="AO464" i="169"/>
  <c r="AL8" i="169"/>
  <c r="AL870" i="169"/>
  <c r="D34" i="169" a="1"/>
  <c r="AP2156" i="169"/>
  <c r="AQ725" i="169"/>
  <c r="AJ2022" i="169"/>
  <c r="AO1370" i="169"/>
  <c r="AO73" i="169"/>
  <c r="AJ73" i="169"/>
  <c r="AJ269" i="169"/>
  <c r="AL1763" i="169"/>
  <c r="AL660" i="169"/>
  <c r="AP727" i="169"/>
  <c r="AR798" i="169"/>
  <c r="AQ211" i="169"/>
  <c r="C49" i="169" a="1"/>
  <c r="Q38" i="169" a="1"/>
  <c r="AR740" i="169"/>
  <c r="AJ1898" i="169"/>
  <c r="AP342" i="169"/>
  <c r="AO1695" i="169"/>
  <c r="AO1895" i="169"/>
  <c r="AQ2153" i="169"/>
  <c r="AO1766" i="169"/>
  <c r="AO1053" i="169"/>
  <c r="AP464" i="169"/>
  <c r="AJ1698" i="169"/>
  <c r="AL1639" i="169"/>
  <c r="AO2216" i="169"/>
  <c r="AR74" i="171" a="1"/>
  <c r="AQ1638" i="169"/>
  <c r="AR789" i="169"/>
  <c r="M6" i="169" a="1"/>
  <c r="AO1565" i="169"/>
  <c r="AQ1046" i="169"/>
  <c r="AO734" i="169"/>
  <c r="AR1902" i="169"/>
  <c r="D32" i="169" a="1"/>
  <c r="AR1967" i="169"/>
  <c r="AR1051" i="169"/>
  <c r="AR1437" i="169"/>
  <c r="P47" i="169" a="1"/>
  <c r="AL1704" i="169"/>
  <c r="E23" i="169" a="1"/>
  <c r="AL1312" i="169"/>
  <c r="AO595" i="169"/>
  <c r="AO1768" i="169"/>
  <c r="AO1377" i="169"/>
  <c r="AQ2215" i="169"/>
  <c r="AP851" i="169"/>
  <c r="AQ1057" i="169"/>
  <c r="AL594" i="169"/>
  <c r="AO80" i="169"/>
  <c r="AL462" i="169"/>
  <c r="AL742" i="169"/>
  <c r="AQ525" i="169"/>
  <c r="G3" i="169" a="1"/>
  <c r="AP2086" i="169"/>
  <c r="AL729" i="169"/>
  <c r="Q50" i="169" a="1"/>
  <c r="C35" i="169" a="1"/>
  <c r="AP1769" i="169"/>
  <c r="AQ1504" i="169"/>
  <c r="AL740" i="169"/>
  <c r="I33" i="169" a="1"/>
  <c r="AO79" i="171" a="1"/>
  <c r="M17" i="169" a="1"/>
  <c r="J34" i="169" a="1"/>
  <c r="AR598" i="169"/>
  <c r="Q39" i="169" a="1"/>
  <c r="AP1762" i="169"/>
  <c r="I26" i="169" a="1"/>
  <c r="AJ1241" i="169"/>
  <c r="AR202" i="169"/>
  <c r="AQ1518" i="169"/>
  <c r="AO1770" i="169"/>
  <c r="AR2102" i="169"/>
  <c r="AL467" i="169"/>
  <c r="AP473" i="169"/>
  <c r="H43" i="169" a="1"/>
  <c r="N47" i="169" a="1"/>
  <c r="AO2152" i="169"/>
  <c r="AP1957" i="169"/>
  <c r="AJ1246" i="169"/>
  <c r="AO792" i="169"/>
  <c r="AJ2085" i="169"/>
  <c r="F44" i="169" a="1"/>
  <c r="N13" i="169" a="1"/>
  <c r="AO75" i="169"/>
  <c r="AQ1905" i="169"/>
  <c r="AO73" i="171" a="1"/>
  <c r="AJ2154" i="169"/>
  <c r="AP73" i="169"/>
  <c r="AJ1893" i="169"/>
  <c r="AR1705" i="169"/>
  <c r="AQ727" i="169"/>
  <c r="AP980" i="169"/>
  <c r="P39" i="169" a="1"/>
  <c r="AR1244" i="169"/>
  <c r="AJ534" i="169"/>
  <c r="AJ79" i="169"/>
  <c r="AR1057" i="169"/>
  <c r="AO460" i="169"/>
  <c r="C22" i="169" a="1"/>
  <c r="AL1053" i="169"/>
  <c r="AR536" i="169"/>
  <c r="AR985" i="169"/>
  <c r="AP1571" i="169"/>
  <c r="H33" i="169" a="1"/>
  <c r="AQ12" i="169"/>
  <c r="AJ799" i="169"/>
  <c r="AJ1705" i="169"/>
  <c r="AO1054" i="169"/>
  <c r="AP531" i="169"/>
  <c r="AJ1696" i="169"/>
  <c r="N33" i="169" a="1"/>
  <c r="AJ1061" i="169"/>
  <c r="AL2157" i="169"/>
  <c r="AJ2222" i="169"/>
  <c r="AJ137" i="169"/>
  <c r="AO272" i="169"/>
  <c r="AQ916" i="169"/>
  <c r="AL72" i="169"/>
  <c r="AO1307" i="169"/>
  <c r="AL1062" i="169"/>
  <c r="AQ1761" i="169"/>
  <c r="AL792" i="169"/>
  <c r="AJ984" i="169"/>
  <c r="AR1897" i="169"/>
  <c r="AR1631" i="169"/>
  <c r="AO1773" i="169"/>
  <c r="AO852" i="169"/>
  <c r="AO395" i="169"/>
  <c r="AP1963" i="169"/>
  <c r="AP1177" i="169"/>
  <c r="G2" i="169" a="1"/>
  <c r="AO725" i="169"/>
  <c r="AO2155" i="169"/>
  <c r="K40" i="169" a="1"/>
  <c r="AL6" i="171" a="1"/>
  <c r="AQ1247" i="169"/>
  <c r="E44" i="169" a="1"/>
  <c r="AQ1894" i="169"/>
  <c r="AQ1175" i="169"/>
  <c r="K10" i="169" a="1"/>
  <c r="AO791" i="169"/>
  <c r="E16" i="169" a="1"/>
  <c r="AP1505" i="169"/>
  <c r="AO10" i="171" a="1"/>
  <c r="AO1827" i="169"/>
  <c r="AO980" i="169"/>
  <c r="AQ1176" i="169"/>
  <c r="C38" i="169" a="1"/>
  <c r="AR81" i="171" a="1"/>
  <c r="F40" i="169" a="1"/>
  <c r="AJ1245" i="169"/>
  <c r="M34" i="169" a="1"/>
  <c r="AL592" i="169"/>
  <c r="AJ342" i="169"/>
  <c r="AJ268" i="169"/>
  <c r="AQ1899" i="169"/>
  <c r="AJ75" i="169"/>
  <c r="AR1636" i="169"/>
  <c r="AJ855" i="169"/>
  <c r="E20" i="169" a="1"/>
  <c r="AJ209" i="169"/>
  <c r="AP1567" i="169"/>
  <c r="AP730" i="169"/>
  <c r="AR1111" i="169"/>
  <c r="AL1517" i="169"/>
  <c r="AJ2219" i="169"/>
  <c r="AL1050" i="169"/>
  <c r="AO467" i="169"/>
  <c r="AL1890" i="169"/>
  <c r="AQ598" i="169"/>
  <c r="AJ1511" i="169"/>
  <c r="AJ1187" i="169"/>
  <c r="AP1700" i="169"/>
  <c r="AL1047" i="169"/>
  <c r="AQ986" i="169"/>
  <c r="AO6" i="171" a="1"/>
  <c r="AR1770" i="169"/>
  <c r="P36" i="169" a="1"/>
  <c r="F47" i="169" a="1"/>
  <c r="AQ991" i="169"/>
  <c r="AP339" i="169"/>
  <c r="AQ867" i="169"/>
  <c r="AQ2102" i="169"/>
  <c r="AJ1047" i="169"/>
  <c r="AO989" i="169"/>
  <c r="G14" i="169" a="1"/>
  <c r="AR1305" i="169"/>
  <c r="D2" i="169" a="1"/>
  <c r="AJ2088" i="169"/>
  <c r="AQ868" i="169"/>
  <c r="C19" i="169" a="1"/>
  <c r="AP919" i="169"/>
  <c r="AQ1179" i="169"/>
  <c r="AQ1706" i="169"/>
  <c r="AQ1890" i="169"/>
  <c r="K47" i="169" a="1"/>
  <c r="AO991" i="169"/>
  <c r="F8" i="169" a="1"/>
  <c r="G36" i="169" a="1"/>
  <c r="AR535" i="169"/>
  <c r="AO870" i="169"/>
  <c r="AP344" i="169"/>
  <c r="AO533" i="169"/>
  <c r="AJ2021" i="169"/>
  <c r="AL1190" i="169"/>
  <c r="J47" i="169" a="1"/>
  <c r="AQ1061" i="169"/>
  <c r="AL2152" i="169"/>
  <c r="N3" i="169" a="1"/>
  <c r="AL1376" i="169"/>
  <c r="AR1699" i="169"/>
  <c r="AR1767" i="169"/>
  <c r="K41" i="169" a="1"/>
  <c r="AO1049" i="169"/>
  <c r="AO661" i="169"/>
  <c r="AJ1181" i="169"/>
  <c r="AO1512" i="169"/>
  <c r="D5" i="169" a="1"/>
  <c r="AR799" i="169"/>
  <c r="AP872" i="169"/>
  <c r="N22" i="169" a="1"/>
  <c r="AL12" i="169"/>
  <c r="F5" i="169" a="1"/>
  <c r="AP1760" i="169"/>
  <c r="AL1706" i="169"/>
  <c r="AO1183" i="169"/>
  <c r="E42" i="169" a="1"/>
  <c r="I22" i="169" a="1"/>
  <c r="AR1190" i="169"/>
  <c r="AQ1896" i="169"/>
  <c r="AO598" i="169"/>
  <c r="AL2219" i="169"/>
  <c r="AL735" i="169"/>
  <c r="J46" i="169" a="1"/>
  <c r="AL850" i="169"/>
  <c r="AR1508" i="169"/>
  <c r="AJ1046" i="169"/>
  <c r="AJ1440" i="169"/>
  <c r="AJ2101" i="169"/>
  <c r="I45" i="169" a="1"/>
  <c r="Q25" i="169" a="1"/>
  <c r="AP1305" i="169"/>
  <c r="AL10" i="171" a="1"/>
  <c r="E5" i="169" a="1"/>
  <c r="AJ2152" i="169"/>
  <c r="AJ2159" i="169"/>
  <c r="AR1896" i="169"/>
  <c r="AP853" i="169"/>
  <c r="AP1631" i="169"/>
  <c r="AR141" i="169"/>
  <c r="AO75" i="171" a="1"/>
  <c r="AQ2151" i="169"/>
  <c r="M45" i="169" a="1"/>
  <c r="AR1960" i="169"/>
  <c r="AP1702" i="169"/>
  <c r="AR75" i="171" a="1"/>
  <c r="F26" i="169" a="1"/>
  <c r="AJ1963" i="169"/>
  <c r="AR1177" i="169"/>
  <c r="AO869" i="169"/>
  <c r="AR273" i="169"/>
  <c r="AQ2096" i="169"/>
  <c r="AR396" i="169"/>
  <c r="AQ1056" i="169"/>
  <c r="AO2217" i="169"/>
  <c r="AQ1502" i="169"/>
  <c r="AQ740" i="169"/>
  <c r="D6" i="169" a="1"/>
  <c r="D12" i="169" a="1"/>
  <c r="AP333" i="169"/>
  <c r="AP729" i="169"/>
  <c r="N42" i="169" a="1"/>
  <c r="N29" i="169" a="1"/>
  <c r="AP798" i="169"/>
  <c r="AO787" i="169"/>
  <c r="J45" i="169" a="1"/>
  <c r="M2" i="169" a="1"/>
  <c r="AL77" i="169"/>
  <c r="AQ793" i="169"/>
  <c r="AL858" i="169"/>
  <c r="AO1508" i="169"/>
  <c r="AQ2152" i="169"/>
  <c r="AJ210" i="169"/>
  <c r="J50" i="169" a="1"/>
  <c r="AJ343" i="169"/>
  <c r="Q33" i="169" a="1"/>
  <c r="AL982" i="169"/>
  <c r="J27" i="169" a="1"/>
  <c r="AL862" i="169"/>
  <c r="AL864" i="169"/>
  <c r="K26" i="169" a="1"/>
  <c r="AQ1372" i="169"/>
  <c r="D49" i="169" a="1"/>
  <c r="H27" i="169" a="1"/>
  <c r="AL205" i="169"/>
  <c r="AL1701" i="169"/>
  <c r="AO72" i="169"/>
  <c r="AJ1514" i="169"/>
  <c r="AJ798" i="169"/>
  <c r="AR5" i="171" a="1"/>
  <c r="AQ1185" i="169"/>
  <c r="P6" i="169" a="1"/>
  <c r="J10" i="169" a="1"/>
  <c r="AR2156" i="169"/>
  <c r="AQ1705" i="169"/>
  <c r="AO2095" i="169"/>
  <c r="AR274" i="169"/>
  <c r="AO1435" i="169"/>
  <c r="AP1517" i="169"/>
  <c r="AO1501" i="169"/>
  <c r="AO1631" i="169"/>
  <c r="AJ657" i="169"/>
  <c r="AQ733" i="169"/>
  <c r="AJ726" i="169"/>
  <c r="AO868" i="169"/>
  <c r="AO1774" i="169"/>
  <c r="AR7" i="171" a="1"/>
  <c r="AO917" i="169"/>
  <c r="AQ737" i="169"/>
  <c r="AR398" i="169"/>
  <c r="K28" i="169" a="1"/>
  <c r="AO735" i="169"/>
  <c r="AP656" i="169"/>
  <c r="K22" i="169" a="1"/>
  <c r="AR2089" i="169"/>
  <c r="AJ2100" i="169"/>
  <c r="AO1503" i="169"/>
  <c r="D36" i="169" a="1"/>
  <c r="AR594" i="169"/>
  <c r="AJ331" i="169"/>
  <c r="AP858" i="169"/>
  <c r="AQ201" i="169"/>
  <c r="AL1440" i="169"/>
  <c r="AR734" i="169"/>
  <c r="AO860" i="169"/>
  <c r="AQ984" i="169"/>
  <c r="AL919" i="169"/>
  <c r="AP1112" i="169"/>
  <c r="AP1063" i="169"/>
  <c r="AJ1704" i="169"/>
  <c r="AJ1700" i="169"/>
  <c r="AR2160" i="169"/>
  <c r="AJ1048" i="169"/>
  <c r="AL1961" i="169"/>
  <c r="AL1895" i="169"/>
  <c r="AL728" i="169"/>
  <c r="AL212" i="169"/>
  <c r="AP2091" i="169"/>
  <c r="AL1305" i="169"/>
  <c r="AJ140" i="169"/>
  <c r="AJ9" i="169"/>
  <c r="AL77" i="171" a="1"/>
  <c r="AP850" i="169"/>
  <c r="AR1768" i="169"/>
  <c r="AL80" i="169"/>
  <c r="AP78" i="169"/>
  <c r="L43" i="169" a="1"/>
  <c r="AR10" i="171" a="1"/>
  <c r="L6" i="169" a="1"/>
  <c r="AO1241" i="169"/>
  <c r="AP1314" i="169"/>
  <c r="K43" i="169" a="1"/>
  <c r="AJ1899" i="169"/>
  <c r="AO1699" i="169"/>
  <c r="E2" i="169" a="1"/>
  <c r="AO859" i="169"/>
  <c r="AJ1764" i="169"/>
  <c r="AR2217" i="169"/>
  <c r="AJ655" i="169"/>
  <c r="AP1370" i="169"/>
  <c r="AR1518" i="169"/>
  <c r="AQ798" i="169"/>
  <c r="AO1190" i="169"/>
  <c r="AQ1971" i="169"/>
  <c r="H26" i="169" a="1"/>
  <c r="AQ720" i="169"/>
  <c r="AO1706" i="169"/>
  <c r="AO723" i="169"/>
  <c r="AJ1501" i="169"/>
  <c r="K25" i="169" a="1"/>
  <c r="AJ788" i="169"/>
  <c r="G23" i="169" a="1"/>
  <c r="AO72" i="171" a="1"/>
  <c r="AQ2097" i="169"/>
  <c r="AJ857" i="169"/>
  <c r="AR1970" i="169"/>
  <c r="AJ11" i="169"/>
  <c r="AQ340" i="169"/>
  <c r="AP1374" i="169"/>
  <c r="AO1314" i="169"/>
  <c r="AJ1633" i="169"/>
  <c r="AP1898" i="169"/>
  <c r="AL81" i="171" a="1"/>
  <c r="AJ1968" i="169"/>
  <c r="AO274" i="169"/>
  <c r="AP12" i="169"/>
  <c r="AJ1504" i="169"/>
  <c r="AR463" i="169"/>
  <c r="AO1896" i="169"/>
  <c r="L2" i="169" a="1"/>
  <c r="AO11" i="171" a="1"/>
  <c r="L48" i="169" a="1"/>
  <c r="AR596" i="169"/>
  <c r="N16" i="169" a="1"/>
  <c r="AO2098" i="169"/>
  <c r="AR2021" i="169"/>
  <c r="AL73" i="171" a="1"/>
  <c r="AR989" i="169"/>
  <c r="AL1182" i="169"/>
  <c r="I28" i="169" a="1"/>
  <c r="AP1503" i="169"/>
  <c r="AJ1500" i="169"/>
  <c r="AP1311" i="169"/>
  <c r="AL74" i="171" a="1"/>
  <c r="AQ397" i="169"/>
  <c r="AR8" i="171" a="1"/>
  <c r="AJ2020" i="169"/>
  <c r="AJ399" i="169"/>
  <c r="AR5" i="169"/>
  <c r="AL986" i="169"/>
  <c r="I50" i="169" a="1"/>
  <c r="Z13" i="165"/>
  <c r="AP1175" i="169"/>
  <c r="AQ1045" i="169"/>
  <c r="M44" i="169" a="1"/>
  <c r="AJ661" i="169"/>
  <c r="AR1309" i="169"/>
  <c r="AR473" i="169"/>
  <c r="AO1309" i="169"/>
  <c r="E40" i="169" a="1"/>
  <c r="AQ1500" i="169"/>
  <c r="AP203" i="169"/>
  <c r="AQ735" i="169"/>
  <c r="AJ70" i="169"/>
  <c r="AP268" i="169"/>
  <c r="AQ1110" i="169"/>
  <c r="AO1060" i="169"/>
  <c r="AO1113" i="169"/>
  <c r="AO871" i="169"/>
  <c r="AQ1968" i="169"/>
  <c r="AQ138" i="169"/>
  <c r="AR793" i="169"/>
  <c r="AQ1309" i="169"/>
  <c r="AJ785" i="169"/>
  <c r="AR1308" i="169"/>
  <c r="AQ470" i="169"/>
  <c r="AJ1179" i="169"/>
  <c r="AR915" i="169"/>
  <c r="AO658" i="169"/>
  <c r="AJ1766" i="169"/>
  <c r="D28" i="169" a="1"/>
  <c r="K6" i="169" a="1"/>
  <c r="K35" i="169" a="1"/>
  <c r="AO1436" i="169"/>
  <c r="AO1891" i="169"/>
  <c r="AJ740" i="169"/>
  <c r="AR1112" i="169"/>
  <c r="AL78" i="169"/>
  <c r="AJ1307" i="169"/>
  <c r="AQ1054" i="169"/>
  <c r="Q5" i="169" a="1"/>
  <c r="AR268" i="169"/>
  <c r="N12" i="169" a="1"/>
  <c r="AL204" i="169"/>
  <c r="P20" i="169" a="1"/>
  <c r="Z8" i="165"/>
  <c r="AJ1045" i="169"/>
  <c r="D16" i="169" a="1"/>
  <c r="AQ72" i="169"/>
  <c r="AO6" i="169"/>
  <c r="AL335" i="169"/>
  <c r="AJ658" i="169"/>
  <c r="AL739" i="169"/>
  <c r="AO1637" i="169"/>
  <c r="AO210" i="169"/>
  <c r="AJ1572" i="169"/>
  <c r="AR1892" i="169"/>
  <c r="AL1571" i="169"/>
  <c r="AR272" i="169"/>
  <c r="AR723" i="169"/>
  <c r="AQ1178" i="169"/>
  <c r="AJ472" i="169"/>
  <c r="AL139" i="169"/>
  <c r="J49" i="169" a="1"/>
  <c r="AO1969" i="169"/>
  <c r="AJ787" i="169"/>
  <c r="AJ730" i="169"/>
  <c r="AR1504" i="169"/>
  <c r="L49" i="169" a="1"/>
  <c r="AQ1188" i="169"/>
  <c r="AQ861" i="169"/>
  <c r="AQ1191" i="169"/>
  <c r="AP852" i="169"/>
  <c r="AQ2217" i="169"/>
  <c r="AJ341" i="169"/>
  <c r="H35" i="169" a="1"/>
  <c r="I46" i="169" a="1"/>
  <c r="P7" i="169" a="1"/>
  <c r="E3" i="169" a="1"/>
  <c r="AP2022" i="169"/>
  <c r="AR1700" i="169"/>
  <c r="AO788" i="169"/>
  <c r="AP1829" i="169"/>
  <c r="AP655" i="169"/>
  <c r="AO981" i="169"/>
  <c r="J8" i="169" a="1"/>
  <c r="AQ140" i="169"/>
  <c r="AR1707" i="169"/>
  <c r="AR70" i="169"/>
  <c r="K37" i="169" a="1"/>
  <c r="M27" i="169" a="1"/>
  <c r="AR2026" i="169"/>
  <c r="AP206" i="169"/>
  <c r="AP1761" i="169"/>
  <c r="AP2098" i="169"/>
  <c r="AR788" i="169"/>
  <c r="AR136" i="169"/>
  <c r="F3" i="169" a="1"/>
  <c r="M33" i="169" a="1"/>
  <c r="AO268" i="169"/>
  <c r="K50" i="169" a="1"/>
  <c r="Q9" i="169" a="1"/>
  <c r="AO341" i="169"/>
  <c r="AP1114" i="169"/>
  <c r="AP1061" i="169"/>
  <c r="L39" i="169" a="1"/>
  <c r="AP1380" i="169"/>
  <c r="AP79" i="169"/>
  <c r="AP2087" i="169"/>
  <c r="K2" i="169" a="1"/>
  <c r="AJ1509" i="169"/>
  <c r="K7" i="169" a="1"/>
  <c r="AP2097" i="169"/>
  <c r="H18" i="169" a="1"/>
  <c r="AJ1309" i="169"/>
  <c r="AQ1380" i="169"/>
  <c r="AP660" i="169"/>
  <c r="K46" i="169" a="1"/>
  <c r="AP1053" i="169"/>
  <c r="AP462" i="169"/>
  <c r="AP2100" i="169"/>
  <c r="AQ741" i="169"/>
  <c r="AL1828" i="169"/>
  <c r="AQ2100" i="169"/>
  <c r="AQ2218" i="169"/>
  <c r="AR1509" i="169"/>
  <c r="AR1704" i="169"/>
  <c r="AO271" i="169"/>
  <c r="AQ73" i="171" a="1"/>
  <c r="I37" i="169" a="1"/>
  <c r="AL2220" i="169"/>
  <c r="L13" i="169" a="1"/>
  <c r="AJ741" i="169"/>
  <c r="N48" i="169" a="1"/>
  <c r="AL1901" i="169"/>
  <c r="AP1826" i="169"/>
  <c r="AP1635" i="169"/>
  <c r="AQ395" i="169"/>
  <c r="F45" i="169" a="1"/>
  <c r="AQ2088" i="169"/>
  <c r="AJ71" i="169"/>
  <c r="AP1903" i="169"/>
  <c r="AO2100" i="169"/>
  <c r="K12" i="169" a="1"/>
  <c r="AO461" i="169"/>
  <c r="AQ1958" i="169"/>
  <c r="M46" i="169" a="1"/>
  <c r="AP2085" i="169"/>
  <c r="AO990" i="169"/>
  <c r="AQ74" i="169"/>
  <c r="AQ1514" i="169"/>
  <c r="Q19" i="169" a="1"/>
  <c r="AP1054" i="169"/>
  <c r="AP72" i="171" a="1"/>
  <c r="AO204" i="169"/>
  <c r="AJ1312" i="169"/>
  <c r="P29" i="169" a="1"/>
  <c r="AP11" i="171" a="1"/>
  <c r="AQ11" i="169"/>
  <c r="AR1701" i="169"/>
  <c r="AJ850" i="169"/>
  <c r="AO1505" i="169"/>
  <c r="AP8" i="169"/>
  <c r="AJ468" i="169"/>
  <c r="AO1963" i="169"/>
  <c r="AQ461" i="169"/>
  <c r="AQ212" i="169"/>
  <c r="AQ469" i="169"/>
  <c r="N23" i="169" a="1"/>
  <c r="E30" i="169" a="1"/>
  <c r="AO200" i="169"/>
  <c r="L8" i="169" a="1"/>
  <c r="AJ529" i="169"/>
  <c r="AR207" i="169"/>
  <c r="AO1048" i="169"/>
  <c r="AO1176" i="169"/>
  <c r="AR1762" i="169"/>
  <c r="AQ853" i="169"/>
  <c r="AL1378" i="169"/>
  <c r="AQ1762" i="169"/>
  <c r="L9" i="169" a="1"/>
  <c r="K16" i="169" a="1"/>
  <c r="AP2096" i="169"/>
  <c r="AL1054" i="169"/>
  <c r="AO1567" i="169"/>
  <c r="AL1307" i="169"/>
  <c r="AJ1640" i="169"/>
  <c r="H22" i="169" a="1"/>
  <c r="AO1438" i="169"/>
  <c r="AL738" i="169"/>
  <c r="AO472" i="169"/>
  <c r="AJ2150" i="169"/>
  <c r="AQ1774" i="169"/>
  <c r="AR1181" i="169"/>
  <c r="AP11" i="169"/>
  <c r="AO1892" i="169"/>
  <c r="AQ1242" i="169"/>
  <c r="AO1504" i="169"/>
  <c r="AR592" i="169"/>
  <c r="AR1566" i="169"/>
  <c r="AP1765" i="169"/>
  <c r="I32" i="169" a="1"/>
  <c r="AR1501" i="169"/>
  <c r="AO70" i="169"/>
  <c r="G39" i="169" a="1"/>
  <c r="AO851" i="169"/>
  <c r="AQ473" i="169"/>
  <c r="AO1047" i="169"/>
  <c r="AR1186" i="169"/>
  <c r="AL1439" i="169"/>
  <c r="AP78" i="171" a="1"/>
  <c r="AR472" i="169"/>
  <c r="AQ1763" i="169"/>
  <c r="AL2020" i="169"/>
  <c r="AO1964" i="169"/>
  <c r="AQ1501" i="169"/>
  <c r="D22" i="169" a="1"/>
  <c r="P33" i="169" a="1"/>
  <c r="AR741" i="169"/>
  <c r="AJ727" i="169"/>
  <c r="AQ342" i="169"/>
  <c r="AO1518" i="169"/>
  <c r="M49" i="169" a="1"/>
  <c r="AJ1637" i="169"/>
  <c r="AO332" i="169"/>
  <c r="AL731" i="169"/>
  <c r="AP1566" i="169"/>
  <c r="AQ1052" i="169"/>
  <c r="AQ464" i="169"/>
  <c r="AL598" i="169"/>
  <c r="AP1182" i="169"/>
  <c r="AQ2092" i="169"/>
  <c r="G38" i="169" a="1"/>
  <c r="M7" i="169" a="1"/>
  <c r="AL273" i="169"/>
  <c r="AP735" i="169"/>
  <c r="AJ2102" i="169"/>
  <c r="AO984" i="169"/>
  <c r="J15" i="169" a="1"/>
  <c r="I12" i="169" a="1"/>
  <c r="K45" i="169" a="1"/>
  <c r="AJ1962" i="169"/>
  <c r="P30" i="169" a="1"/>
  <c r="D14" i="169" a="1"/>
  <c r="AP138" i="169"/>
  <c r="AO1901" i="169"/>
  <c r="D19" i="169" a="1"/>
  <c r="C36" i="169" a="1"/>
  <c r="AO1247" i="169"/>
  <c r="AJ1244" i="169"/>
  <c r="AO140" i="169"/>
  <c r="AQ658" i="169"/>
  <c r="AR2220" i="169"/>
  <c r="AP1565" i="169"/>
  <c r="AP2095" i="169"/>
  <c r="G4" i="169" a="1"/>
  <c r="AQ1702" i="169"/>
  <c r="P11" i="169" a="1"/>
  <c r="AR1058" i="169"/>
  <c r="E29" i="169" a="1"/>
  <c r="AO985" i="169"/>
  <c r="AR1891" i="169"/>
  <c r="AO463" i="169"/>
  <c r="AO1965" i="169"/>
  <c r="P16" i="169" a="1"/>
  <c r="AJ2086" i="169"/>
  <c r="AL866" i="169"/>
  <c r="AO8" i="171" a="1"/>
  <c r="G37" i="169" a="1"/>
  <c r="AO1513" i="169"/>
  <c r="AO2222" i="169"/>
  <c r="AP136" i="169"/>
  <c r="AJ1565" i="169"/>
  <c r="AP1971" i="169"/>
  <c r="AP82" i="171" a="1"/>
  <c r="P31" i="169" a="1"/>
  <c r="AQ864" i="169"/>
  <c r="AQ657" i="169"/>
  <c r="AO856" i="169"/>
  <c r="AR465" i="169"/>
  <c r="AJ981" i="169"/>
  <c r="AP2219" i="169"/>
  <c r="AQ1825" i="169"/>
  <c r="AO202" i="169"/>
  <c r="AL2158" i="169"/>
  <c r="AP1500" i="169"/>
  <c r="Q36" i="169" a="1"/>
  <c r="E19" i="169" a="1"/>
  <c r="AL1893" i="169"/>
  <c r="F15" i="169" a="1"/>
  <c r="AL211" i="169"/>
  <c r="AQ1439" i="169"/>
  <c r="AQ536" i="169"/>
  <c r="AR1311" i="169"/>
  <c r="AJ398" i="169"/>
  <c r="AJ528" i="169"/>
  <c r="N26" i="169" a="1"/>
  <c r="AQ1062" i="169"/>
  <c r="AJ1632" i="169"/>
  <c r="AO853" i="169"/>
  <c r="AO1632" i="169"/>
  <c r="AR1772" i="169"/>
  <c r="AO138" i="169"/>
  <c r="AR2215" i="169"/>
  <c r="AR863" i="169"/>
  <c r="N6" i="169" a="1"/>
  <c r="AR2155" i="169"/>
  <c r="AR732" i="169"/>
  <c r="AQ854" i="169"/>
  <c r="AQ1503" i="169"/>
  <c r="AO2021" i="169"/>
  <c r="AQ1184" i="169"/>
  <c r="E31" i="169" a="1"/>
  <c r="AQ79" i="171" a="1"/>
  <c r="Q7" i="169" a="1"/>
  <c r="AR71" i="169"/>
  <c r="AQ1310" i="169"/>
  <c r="AQ1063" i="169"/>
  <c r="AL12" i="171" a="1"/>
  <c r="AR1761" i="169"/>
  <c r="AQ915" i="169"/>
  <c r="AR10" i="169"/>
  <c r="AP797" i="169"/>
  <c r="AP1376" i="169"/>
  <c r="AJ1827" i="169"/>
  <c r="H31" i="169" a="1"/>
  <c r="AR344" i="169"/>
  <c r="AQ869" i="169"/>
  <c r="AJ1510" i="169"/>
  <c r="P21" i="169" a="1"/>
  <c r="AO1904" i="169"/>
  <c r="AO1052" i="169"/>
  <c r="AP2154" i="169"/>
  <c r="AQ1575" i="169"/>
  <c r="AR1573" i="169"/>
  <c r="AQ1957" i="169"/>
  <c r="AR1639" i="169"/>
  <c r="AJ74" i="169"/>
  <c r="AP862" i="169"/>
  <c r="C21" i="169" a="1"/>
  <c r="AR1312" i="169"/>
  <c r="AR983" i="169"/>
  <c r="L32" i="169" a="1"/>
  <c r="AO1440" i="169"/>
  <c r="AO9" i="171" a="1"/>
  <c r="AL655" i="169"/>
  <c r="AR1246" i="169"/>
  <c r="AJ1177" i="169"/>
  <c r="M30" i="169" a="1"/>
  <c r="AP1502" i="169"/>
  <c r="AP465" i="169"/>
  <c r="AL1965" i="169"/>
  <c r="D47" i="169" a="1"/>
  <c r="AJ1699" i="169"/>
  <c r="AP205" i="169"/>
  <c r="AO1177" i="169"/>
  <c r="AR139" i="169"/>
  <c r="AP474" i="169"/>
  <c r="AL461" i="169"/>
  <c r="AR1965" i="169"/>
  <c r="AO2101" i="169"/>
  <c r="H2" i="169" a="1"/>
  <c r="Z8" i="164"/>
  <c r="AJ333" i="169"/>
  <c r="J26" i="169" a="1"/>
  <c r="AP1059" i="169"/>
  <c r="AL1512" i="169"/>
  <c r="AJ1370" i="169"/>
  <c r="AJ2093" i="169"/>
  <c r="AQ467" i="169"/>
  <c r="AR1380" i="169"/>
  <c r="AJ1571" i="169"/>
  <c r="AR342" i="169"/>
  <c r="AJ868" i="169"/>
  <c r="AQ338" i="169"/>
  <c r="AP533" i="169"/>
  <c r="AJ1697" i="169"/>
  <c r="AQ210" i="169"/>
  <c r="D17" i="169" a="1"/>
  <c r="AP2157" i="169"/>
  <c r="AP859" i="169"/>
  <c r="H38" i="169" a="1"/>
  <c r="AP2093" i="169"/>
  <c r="AO333" i="169"/>
  <c r="AO1771" i="169"/>
  <c r="AQ980" i="169"/>
  <c r="F11" i="169" a="1"/>
  <c r="AR1695" i="169"/>
  <c r="AR78" i="171" a="1"/>
  <c r="AJ731" i="169"/>
  <c r="AR1515" i="169"/>
  <c r="AL984" i="169"/>
  <c r="AP1705" i="169"/>
  <c r="AR2218" i="169"/>
  <c r="G47" i="169" a="1"/>
  <c r="AR739" i="169"/>
  <c r="AL71" i="169"/>
  <c r="AQ334" i="169"/>
  <c r="AJ1502" i="169"/>
  <c r="Q46" i="169" a="1"/>
  <c r="AO1306" i="169"/>
  <c r="AP468" i="169"/>
  <c r="C12" i="169" a="1"/>
  <c r="AL472" i="169"/>
  <c r="AP1695" i="169"/>
  <c r="L20" i="169" a="1"/>
  <c r="AQ1516" i="169"/>
  <c r="AQ1893" i="169"/>
  <c r="AP336" i="169"/>
  <c r="AL208" i="169"/>
  <c r="AQ532" i="169"/>
  <c r="AL1184" i="169"/>
  <c r="AO797" i="169"/>
  <c r="M15" i="169" a="1"/>
  <c r="AQ2026" i="169"/>
  <c r="AP1047" i="169"/>
  <c r="Q48" i="169" a="1"/>
  <c r="AP9" i="171" a="1"/>
  <c r="AQ1769" i="169"/>
  <c r="AL1898" i="169"/>
  <c r="AL531" i="169"/>
  <c r="AJ1900" i="169"/>
  <c r="AJ1569" i="169"/>
  <c r="AJ337" i="169"/>
  <c r="AP1890" i="169"/>
  <c r="AQ1565" i="169"/>
  <c r="F23" i="169" a="1"/>
  <c r="AL11" i="171" a="1"/>
  <c r="Q32" i="169" a="1"/>
  <c r="C7" i="169" a="1"/>
  <c r="G32" i="169" a="1"/>
  <c r="AJ1895" i="169"/>
  <c r="AR340" i="169"/>
  <c r="AR72" i="169"/>
  <c r="AO76" i="169"/>
  <c r="AP2102" i="169"/>
  <c r="AO1112" i="169"/>
  <c r="AP790" i="169"/>
  <c r="AJ869" i="169"/>
  <c r="AQ791" i="169"/>
  <c r="AR870" i="169"/>
  <c r="AJ598" i="169"/>
  <c r="AR209" i="169"/>
  <c r="AP2088" i="169"/>
  <c r="AL1899" i="169"/>
  <c r="Q26" i="169" a="1"/>
  <c r="AP1896" i="169"/>
  <c r="AJ870" i="169"/>
  <c r="AP6" i="169"/>
  <c r="AQ273" i="169"/>
  <c r="AP2026" i="169"/>
  <c r="AJ723" i="169"/>
  <c r="AQ1632" i="169"/>
  <c r="AP863" i="169"/>
  <c r="AO397" i="169"/>
  <c r="L16" i="169" a="1"/>
  <c r="AR1959" i="169"/>
  <c r="AQ1246" i="169"/>
  <c r="AP1766" i="169"/>
  <c r="AO660" i="169"/>
  <c r="AJ1193" i="169"/>
  <c r="AR1574" i="169"/>
  <c r="AQ1314" i="169"/>
  <c r="AJ1891" i="169"/>
  <c r="AQ2090" i="169"/>
  <c r="G41" i="169" a="1"/>
  <c r="AR1516" i="169"/>
  <c r="M23" i="169" a="1"/>
  <c r="C13" i="169" a="1"/>
  <c r="AJ1762" i="169"/>
  <c r="AP1045" i="169"/>
  <c r="G40" i="169" a="1"/>
  <c r="AR1696" i="169"/>
  <c r="H36" i="169" a="1"/>
  <c r="AJ1311" i="169"/>
  <c r="AL726" i="169"/>
  <c r="AR1958" i="169"/>
  <c r="AQ857" i="169"/>
  <c r="AR138" i="169"/>
  <c r="AP1965" i="169"/>
  <c r="G17" i="169" a="1"/>
  <c r="AO1178" i="169"/>
  <c r="AO334" i="169"/>
  <c r="AQ9" i="169"/>
  <c r="AL1956" i="169"/>
  <c r="P35" i="169" a="1"/>
  <c r="AQ799" i="169"/>
  <c r="AL2100" i="169"/>
  <c r="AO1568" i="169"/>
  <c r="AJ592" i="169"/>
  <c r="AL1902" i="169"/>
  <c r="AO2025" i="169"/>
  <c r="AP915" i="169"/>
  <c r="AL206" i="169"/>
  <c r="AR9" i="169"/>
  <c r="AQ1956" i="169"/>
  <c r="AL991" i="169"/>
  <c r="AL1501" i="169"/>
  <c r="AL7" i="171" a="1"/>
  <c r="AO469" i="169"/>
  <c r="J7" i="169" a="1"/>
  <c r="AL210" i="169"/>
  <c r="AL725" i="169"/>
  <c r="AL983" i="169"/>
  <c r="AR330" i="169"/>
  <c r="E12" i="169" a="1"/>
  <c r="AL530" i="169"/>
  <c r="AO1764" i="169"/>
  <c r="Q8" i="169" a="1"/>
  <c r="AL721" i="169"/>
  <c r="M38" i="169" a="1"/>
  <c r="AR2157" i="169"/>
  <c r="AR9" i="171" a="1"/>
  <c r="AP1308" i="169"/>
  <c r="AL1634" i="169"/>
  <c r="AL135" i="169"/>
  <c r="AO1373" i="169"/>
  <c r="AJ1970" i="169"/>
  <c r="AR460" i="169"/>
  <c r="M14" i="169" a="1"/>
  <c r="AR1569" i="169"/>
  <c r="AP1373" i="169"/>
  <c r="AR1438" i="169"/>
  <c r="AO1636" i="169"/>
  <c r="AJ1189" i="169"/>
  <c r="AO1185" i="169"/>
  <c r="N44" i="169" a="1"/>
  <c r="P18" i="169" a="1"/>
  <c r="AP1052" i="169"/>
  <c r="AP1062" i="169"/>
  <c r="AJ267" i="169"/>
  <c r="AO343" i="169"/>
  <c r="AR791" i="169"/>
  <c r="AO731" i="169"/>
  <c r="D7" i="169" a="1"/>
  <c r="AQ786" i="169"/>
  <c r="AR730" i="169"/>
  <c r="I3" i="169" a="1"/>
  <c r="AQ270" i="169"/>
  <c r="AJ1114" i="169"/>
  <c r="C30" i="169" a="1"/>
  <c r="AP1892" i="169"/>
  <c r="J17" i="169" a="1"/>
  <c r="AQ1566" i="169"/>
  <c r="AL336" i="169"/>
  <c r="AR1968" i="169"/>
  <c r="Z10" i="165"/>
  <c r="Z10" i="164"/>
  <c r="AO1570" i="169"/>
  <c r="AP74" i="171" a="1"/>
  <c r="AJ1763" i="169"/>
  <c r="H30" i="169" a="1"/>
  <c r="AL1437" i="169"/>
  <c r="AP855" i="169"/>
  <c r="AP1242" i="169"/>
  <c r="AP737" i="169"/>
  <c r="L30" i="169" a="1"/>
  <c r="E8" i="169" a="1"/>
  <c r="AL989" i="169"/>
  <c r="AQ789" i="169"/>
  <c r="AL536" i="169"/>
  <c r="F22" i="169" a="1"/>
  <c r="AJ1825" i="169"/>
  <c r="AL1112" i="169"/>
  <c r="AQ919" i="169"/>
  <c r="AR2086" i="169"/>
  <c r="AJ2095" i="169"/>
  <c r="D50" i="169" a="1"/>
  <c r="AO1063" i="169"/>
  <c r="AL2092" i="169"/>
  <c r="P41" i="169" a="1"/>
  <c r="AJ1969" i="169"/>
  <c r="AR74" i="169"/>
  <c r="AP1574" i="169"/>
  <c r="AR1241" i="169"/>
  <c r="C4" i="169" a="1"/>
  <c r="AL1829" i="169"/>
  <c r="AP1518" i="169"/>
  <c r="D42" i="169" a="1"/>
  <c r="AL1185" i="169"/>
  <c r="AP787" i="169"/>
  <c r="AP1638" i="169"/>
  <c r="AR1900" i="169"/>
  <c r="AR1763" i="169"/>
  <c r="G8" i="169" a="1"/>
  <c r="AQ1051" i="169"/>
  <c r="AO5" i="171" a="1"/>
  <c r="AQ269" i="169"/>
  <c r="AO864" i="169"/>
  <c r="AL1513" i="169"/>
  <c r="AL395" i="169"/>
  <c r="AO1903" i="169"/>
  <c r="J32" i="169" a="1"/>
  <c r="AP1510" i="169"/>
  <c r="M29" i="169" a="1"/>
  <c r="AJ797" i="169"/>
  <c r="P3" i="169" a="1"/>
  <c r="AR72" i="171" a="1"/>
  <c r="I14" i="169" a="1"/>
  <c r="J40" i="169" a="1"/>
  <c r="AQ734" i="169"/>
  <c r="AP139" i="169"/>
  <c r="AP2020" i="169"/>
  <c r="AJ526" i="169"/>
  <c r="AO2215" i="169"/>
  <c r="AJ1517" i="169"/>
  <c r="G21" i="169" a="1"/>
  <c r="AL1500" i="169"/>
  <c r="AO74" i="169"/>
  <c r="F17" i="169" a="1"/>
  <c r="AP792" i="169"/>
  <c r="AO1246" i="169"/>
  <c r="AQ860" i="169"/>
  <c r="AO1962" i="169"/>
  <c r="M47" i="169" a="1"/>
  <c r="AO656" i="169"/>
  <c r="AO1515" i="169"/>
  <c r="J35" i="169" a="1"/>
  <c r="AQ1766" i="169"/>
  <c r="AL990" i="169"/>
  <c r="AP788" i="169"/>
  <c r="AQ465" i="169"/>
  <c r="AJ742" i="169"/>
  <c r="Z9" i="165"/>
  <c r="J36" i="169" a="1"/>
  <c r="AR1179" i="169"/>
  <c r="AQ1512" i="169"/>
  <c r="AL1063" i="169"/>
  <c r="AL1695" i="169"/>
  <c r="AR1182" i="169"/>
  <c r="AQ2219" i="169"/>
  <c r="AR1063" i="169"/>
  <c r="AR1247" i="169"/>
  <c r="AL860" i="169"/>
  <c r="AL1056" i="169"/>
  <c r="G11" i="169" a="1"/>
  <c r="K20" i="169" a="1"/>
  <c r="AO399" i="169"/>
  <c r="AR1572" i="169"/>
  <c r="F13" i="169" a="1"/>
  <c r="AL1514" i="169"/>
  <c r="K34" i="169" a="1"/>
  <c r="AP1969" i="169"/>
  <c r="AR1511" i="169"/>
  <c r="Q42" i="169" a="1"/>
  <c r="AL1110" i="169"/>
  <c r="AO1046" i="169"/>
  <c r="AJ597" i="169"/>
  <c r="AO535" i="169"/>
  <c r="AP856" i="169"/>
  <c r="AP796" i="169"/>
  <c r="AO1439" i="169"/>
  <c r="AO1180" i="169"/>
  <c r="F14" i="169" a="1"/>
  <c r="AL1764" i="169"/>
  <c r="AP1507" i="169"/>
  <c r="H50" i="169" a="1"/>
  <c r="AJ1702" i="169"/>
  <c r="AP12" i="171" a="1"/>
  <c r="AJ1188" i="169"/>
  <c r="AR265" i="169"/>
  <c r="AO1899" i="169"/>
  <c r="AQ1049" i="169"/>
  <c r="AP1764" i="169"/>
  <c r="AO1705" i="169"/>
  <c r="J4" i="169" a="1"/>
  <c r="AR1310" i="169"/>
  <c r="AQ590" i="169"/>
  <c r="AR872" i="169"/>
  <c r="AL872" i="169"/>
  <c r="AR1047" i="169"/>
  <c r="AO1630" i="169"/>
  <c r="AP525" i="169"/>
  <c r="E43" i="169" a="1"/>
  <c r="I38" i="169" a="1"/>
  <c r="AR1633" i="169"/>
  <c r="AL13" i="169"/>
  <c r="AQ463" i="169"/>
  <c r="AO1380" i="169"/>
  <c r="Q43" i="169" a="1"/>
  <c r="D41" i="169" a="1"/>
  <c r="AR597" i="169"/>
  <c r="AO1243" i="169"/>
  <c r="AJ1374" i="169"/>
  <c r="L17" i="169" a="1"/>
  <c r="AQ2095" i="169"/>
  <c r="AJ1567" i="169"/>
  <c r="AL2088" i="169"/>
  <c r="AL207" i="169"/>
  <c r="AO1704" i="169"/>
  <c r="AJ397" i="169"/>
  <c r="AJ733" i="169"/>
  <c r="AP335" i="169"/>
  <c r="AR1505" i="169"/>
  <c r="AQ526" i="169"/>
  <c r="L36" i="169" a="1"/>
  <c r="AL1308" i="169"/>
  <c r="AP2221" i="169"/>
  <c r="AO266" i="169"/>
  <c r="AP1770" i="169"/>
  <c r="AL918" i="169"/>
  <c r="H7" i="169" a="1"/>
  <c r="AO728" i="169"/>
  <c r="AJ473" i="169"/>
  <c r="AO10" i="169"/>
  <c r="AO730" i="169"/>
  <c r="F32" i="169" a="1"/>
  <c r="AL2218" i="169"/>
  <c r="K49" i="169" a="1"/>
  <c r="AQ742" i="169"/>
  <c r="AO1511" i="169"/>
  <c r="AR2099" i="169"/>
  <c r="AR988" i="169"/>
  <c r="AQ989" i="169"/>
  <c r="AQ2094" i="169"/>
  <c r="AR2153" i="169"/>
  <c r="AJ1190" i="169"/>
  <c r="AL1630" i="169"/>
  <c r="AR208" i="169"/>
  <c r="AO592" i="169"/>
  <c r="AR2025" i="169"/>
  <c r="AR862" i="169"/>
  <c r="AJ1058" i="169"/>
  <c r="AQ136" i="169"/>
  <c r="AJ525" i="169"/>
  <c r="AP992" i="169"/>
  <c r="AQ1569" i="169"/>
  <c r="AP1179" i="169"/>
  <c r="AP1377" i="169"/>
  <c r="AJ1063" i="169"/>
  <c r="AR656" i="169"/>
  <c r="AR1963" i="169"/>
  <c r="AO2218" i="169"/>
  <c r="AP1894" i="169"/>
  <c r="AR1378" i="169"/>
  <c r="F49" i="169" a="1"/>
  <c r="AO866" i="169"/>
  <c r="AO1825" i="169"/>
  <c r="K3" i="169" a="1"/>
  <c r="AP1573" i="169"/>
  <c r="AO2151" i="169"/>
  <c r="AQ1193" i="169"/>
  <c r="AL1511" i="169"/>
  <c r="G25" i="169" a="1"/>
  <c r="AQ917" i="169"/>
  <c r="AR984" i="169"/>
  <c r="AQ852" i="169"/>
  <c r="N36" i="169" a="1"/>
  <c r="AO1502" i="169"/>
  <c r="AJ211" i="169"/>
  <c r="AO465" i="169"/>
  <c r="AQ11" i="171" a="1"/>
  <c r="AL1896" i="169"/>
  <c r="AR1048" i="169"/>
  <c r="AL203" i="169"/>
  <c r="AO77" i="169"/>
  <c r="AQ209" i="169"/>
  <c r="AP210" i="169"/>
  <c r="AO1829" i="169"/>
  <c r="AR1905" i="169"/>
  <c r="AR992" i="169"/>
  <c r="AJ1191" i="169"/>
  <c r="AR2154" i="169"/>
  <c r="AL1970" i="169"/>
  <c r="AJ204" i="169"/>
  <c r="AJ2220" i="169"/>
  <c r="AQ1511" i="169"/>
  <c r="AJ1516" i="169"/>
  <c r="AO78" i="169"/>
  <c r="AJ2090" i="169"/>
  <c r="AP590" i="169"/>
  <c r="AJ985" i="169"/>
  <c r="H14" i="169" a="1"/>
  <c r="M35" i="169" a="1"/>
  <c r="AR525" i="169"/>
  <c r="AO1441" i="169"/>
  <c r="AP7" i="169"/>
  <c r="AR1635" i="169"/>
  <c r="AR12" i="171" a="1"/>
  <c r="AR8" i="169"/>
  <c r="AP271" i="169"/>
  <c r="L44" i="169" a="1"/>
  <c r="AQ721" i="169"/>
  <c r="AR919" i="169"/>
  <c r="AR856" i="169"/>
  <c r="H17" i="169" a="1"/>
  <c r="AR1054" i="169"/>
  <c r="AO858" i="169"/>
  <c r="AQ535" i="169"/>
  <c r="AR866" i="169"/>
  <c r="C8" i="169" a="1"/>
  <c r="AO1633" i="169"/>
  <c r="AR1966" i="169"/>
  <c r="AR270" i="169"/>
  <c r="AO474" i="169"/>
  <c r="AJ2151" i="169"/>
  <c r="AO590" i="169"/>
  <c r="AQ990" i="169"/>
  <c r="AJ864" i="169"/>
  <c r="AJ1703" i="169"/>
  <c r="E15" i="169" a="1"/>
  <c r="M19" i="169" a="1"/>
  <c r="F6" i="169" a="1"/>
  <c r="AP1245" i="169"/>
  <c r="AQ2099" i="169"/>
  <c r="AO983" i="169"/>
  <c r="AO1761" i="169"/>
  <c r="AQ1306" i="169"/>
  <c r="J44" i="169" a="1"/>
  <c r="AR397" i="169"/>
  <c r="AL2086" i="169"/>
  <c r="AR1898" i="169"/>
  <c r="AL464" i="169"/>
  <c r="AR737" i="169"/>
  <c r="AJ1435" i="169"/>
  <c r="AL1176" i="169"/>
  <c r="AR991" i="169"/>
  <c r="AP918" i="169"/>
  <c r="AL1178" i="169"/>
  <c r="AO1762" i="169"/>
  <c r="N35" i="169" a="1"/>
  <c r="AP76" i="169"/>
  <c r="AR1769" i="169"/>
  <c r="AL1696" i="169"/>
  <c r="AL1183" i="169"/>
  <c r="AO2091" i="169"/>
  <c r="F2" i="169" a="1"/>
  <c r="D40" i="169" a="1"/>
  <c r="AL793" i="169"/>
  <c r="AP1902" i="169"/>
  <c r="AO1242" i="169"/>
  <c r="AR796" i="169"/>
  <c r="AL468" i="169"/>
  <c r="AQ474" i="169"/>
  <c r="AJ1965" i="169"/>
  <c r="AR1307" i="169"/>
  <c r="AQ1181" i="169"/>
  <c r="AR2158" i="169"/>
  <c r="AQ75" i="171" a="1"/>
  <c r="AJ1630" i="169"/>
  <c r="K4" i="169" a="1"/>
  <c r="AQ1707" i="169"/>
  <c r="AP864" i="169"/>
  <c r="AJ2155" i="169"/>
  <c r="I13" i="169" a="1"/>
  <c r="AL659" i="169"/>
  <c r="AO867" i="169"/>
  <c r="C28" i="169" a="1"/>
  <c r="AR1193" i="169"/>
  <c r="E27" i="169" a="1"/>
  <c r="AO273" i="169"/>
  <c r="I29" i="169" a="1"/>
  <c r="AJ463" i="169"/>
  <c r="AP2153" i="169"/>
  <c r="AQ732" i="169"/>
  <c r="AR2087" i="169"/>
  <c r="AO1507" i="169"/>
  <c r="AP1379" i="169"/>
  <c r="AO1111" i="169"/>
  <c r="AR850" i="169"/>
  <c r="AP865" i="169"/>
  <c r="AQ792" i="169"/>
  <c r="AR1046" i="169"/>
  <c r="AP204" i="169"/>
  <c r="AR1045" i="169"/>
  <c r="AP534" i="169"/>
  <c r="AP9" i="169"/>
  <c r="H41" i="169" a="1"/>
  <c r="AP2152" i="169"/>
  <c r="AR790" i="169"/>
  <c r="AP529" i="169"/>
  <c r="AL723" i="169"/>
  <c r="AJ1769" i="169"/>
  <c r="AP269" i="169"/>
  <c r="AL871" i="169"/>
  <c r="AL1703" i="169"/>
  <c r="AJ2092" i="169"/>
  <c r="Q17" i="169" a="1"/>
  <c r="AQ736" i="169"/>
  <c r="AL10" i="169"/>
  <c r="AP1506" i="169"/>
  <c r="AR80" i="169"/>
  <c r="P49" i="169" a="1"/>
  <c r="AP1773" i="169"/>
  <c r="AJ2026" i="169"/>
  <c r="AP1774" i="169"/>
  <c r="AR981" i="169"/>
  <c r="AO211" i="169"/>
  <c r="N27" i="169" a="1"/>
  <c r="AO337" i="169"/>
  <c r="AR852" i="169"/>
  <c r="E41" i="169" a="1"/>
  <c r="AL2097" i="169"/>
  <c r="AL596" i="169"/>
  <c r="AL1959" i="169"/>
  <c r="AL2085" i="169"/>
  <c r="AQ1634" i="169"/>
  <c r="AL1181" i="169"/>
  <c r="AP734" i="169"/>
  <c r="AR724" i="169"/>
  <c r="AO71" i="171" a="1"/>
  <c r="AP984" i="169"/>
  <c r="G46" i="169" a="1"/>
  <c r="AL1575" i="169"/>
  <c r="AP1056" i="169"/>
  <c r="AQ1311" i="169"/>
  <c r="H47" i="169" a="1"/>
  <c r="AJ80" i="169"/>
  <c r="AP1568" i="169"/>
  <c r="AR1055" i="169"/>
  <c r="AL74" i="169"/>
  <c r="AP1191" i="169"/>
  <c r="G29" i="169" a="1"/>
  <c r="AO1179" i="169"/>
  <c r="AQ983" i="169"/>
  <c r="AO1375" i="169"/>
  <c r="AQ1900" i="169"/>
  <c r="AQ330" i="169"/>
  <c r="AO2022" i="169"/>
  <c r="E32" i="169" a="1"/>
  <c r="AR212" i="169"/>
  <c r="J21" i="169" a="1"/>
  <c r="I20" i="169" a="1"/>
  <c r="AO331" i="169"/>
  <c r="AJ1050" i="169"/>
  <c r="AJ796" i="169"/>
  <c r="AQ597" i="169"/>
  <c r="AR1242" i="169"/>
  <c r="AQ1772" i="169"/>
  <c r="AJ1052" i="169"/>
  <c r="AQ856" i="169"/>
  <c r="I18" i="169" a="1"/>
  <c r="AR1698" i="169"/>
  <c r="AR137" i="169"/>
  <c r="C25" i="169" a="1"/>
  <c r="AP5" i="169"/>
  <c r="AR1507" i="169"/>
  <c r="AL1957" i="169"/>
  <c r="AL2091" i="169"/>
  <c r="G22" i="169" a="1"/>
  <c r="AR1955" i="169"/>
  <c r="AP1891" i="169"/>
  <c r="AP1697" i="169"/>
  <c r="AP1897" i="169"/>
  <c r="AL6" i="169"/>
  <c r="AP991" i="169"/>
  <c r="AL1436" i="169"/>
  <c r="AO2085" i="169"/>
  <c r="AL2221" i="169"/>
  <c r="AL1370" i="169"/>
  <c r="AP527" i="169"/>
  <c r="AO1635" i="169"/>
  <c r="AR1957" i="169"/>
  <c r="AP1959" i="169"/>
  <c r="E26" i="169" a="1"/>
  <c r="N7" i="169" a="1"/>
  <c r="AL265" i="169"/>
  <c r="AO13" i="169"/>
  <c r="AL340" i="169"/>
  <c r="AR1060" i="169"/>
  <c r="AP1956" i="169"/>
  <c r="AJ8" i="169"/>
  <c r="M25" i="169" a="1"/>
  <c r="Z12" i="165"/>
  <c r="C47" i="169" a="1"/>
  <c r="AO265" i="169"/>
  <c r="AR530" i="169"/>
  <c r="AO1703" i="169"/>
  <c r="AJ335" i="169"/>
  <c r="AQ2101" i="169"/>
  <c r="AP989" i="169"/>
  <c r="AP1436" i="169"/>
  <c r="AR474" i="169"/>
  <c r="L31" i="169" a="1"/>
  <c r="AJ1242" i="169"/>
  <c r="AJ593" i="169"/>
  <c r="AJ1513" i="169"/>
  <c r="AP1570" i="169"/>
  <c r="AR1890" i="169"/>
  <c r="AO1763" i="169"/>
  <c r="AJ1240" i="169"/>
  <c r="AO270" i="169"/>
  <c r="M43" i="169" a="1"/>
  <c r="AJ531" i="169"/>
  <c r="AQ1370" i="169"/>
  <c r="I30" i="169" a="1"/>
  <c r="AO1574" i="169"/>
  <c r="AO1371" i="169"/>
  <c r="D26" i="169" a="1"/>
  <c r="M21" i="169" a="1"/>
  <c r="AQ982" i="169"/>
  <c r="AO1958" i="169"/>
  <c r="AO342" i="169"/>
  <c r="AQ1374" i="169"/>
  <c r="N17" i="169" a="1"/>
  <c r="AO205" i="169"/>
  <c r="AQ1241" i="169"/>
  <c r="AQ533" i="169"/>
  <c r="D44" i="169" a="1"/>
  <c r="AO1516" i="169"/>
  <c r="N50" i="169" a="1"/>
  <c r="AP1771" i="169"/>
  <c r="AQ1901" i="169"/>
  <c r="AP720" i="169"/>
  <c r="AL1900" i="169"/>
  <c r="AQ76" i="169"/>
  <c r="Q40" i="169" a="1"/>
  <c r="I41" i="169" a="1"/>
  <c r="AO1767" i="169"/>
  <c r="AR795" i="169"/>
  <c r="AO9" i="169"/>
  <c r="AL1504" i="169"/>
  <c r="AO1517" i="169"/>
  <c r="AQ1112" i="169"/>
  <c r="AO1970" i="169"/>
  <c r="AR534" i="169"/>
  <c r="AQ1055" i="169"/>
  <c r="AL2026" i="169"/>
  <c r="AJ1376" i="169"/>
  <c r="AR201" i="169"/>
  <c r="AQ1765" i="169"/>
  <c r="AR860" i="169"/>
  <c r="L34" i="169" a="1"/>
  <c r="AQ339" i="169"/>
  <c r="N18" i="169" a="1"/>
  <c r="AJ1112" i="169"/>
  <c r="AQ1963" i="169"/>
  <c r="AO396" i="169"/>
  <c r="AP1637" i="169"/>
  <c r="N19" i="169" a="1"/>
  <c r="AJ594" i="169"/>
  <c r="D13" i="169" a="1"/>
  <c r="AR1114" i="169"/>
  <c r="AP1440" i="169"/>
  <c r="AQ1567" i="169"/>
  <c r="N43" i="169" a="1"/>
  <c r="AO531" i="169"/>
  <c r="L37" i="169" a="1"/>
  <c r="AP1315" i="169"/>
  <c r="AO462" i="169"/>
  <c r="AJ1306" i="169"/>
  <c r="AR916" i="169"/>
  <c r="AJ396" i="169"/>
  <c r="AR1510" i="169"/>
  <c r="C37" i="169" a="1"/>
  <c r="AQ75" i="169"/>
  <c r="AL209" i="169"/>
  <c r="AR462" i="169"/>
  <c r="AQ1636" i="169"/>
  <c r="AL658" i="169"/>
  <c r="AP1572" i="169"/>
  <c r="E50" i="169" a="1"/>
  <c r="AP270" i="169"/>
  <c r="AQ1826" i="169"/>
  <c r="AQ78" i="169"/>
  <c r="AO790" i="169"/>
  <c r="I17" i="169" a="1"/>
  <c r="AP201" i="169"/>
  <c r="K9" i="169" a="1"/>
  <c r="AP334" i="169"/>
  <c r="AL1632" i="169"/>
  <c r="L19" i="169" a="1"/>
  <c r="AP594" i="169"/>
  <c r="N34" i="169" a="1"/>
  <c r="AJ201" i="169"/>
  <c r="AP70" i="169"/>
  <c r="P8" i="169" a="1"/>
  <c r="AP209" i="169"/>
  <c r="AO1566" i="169"/>
  <c r="AO1967" i="169"/>
  <c r="K17" i="169" a="1"/>
  <c r="G18" i="169" a="1"/>
  <c r="AP2151" i="169"/>
  <c r="AL138" i="169"/>
  <c r="AP1246" i="169"/>
  <c r="AR1374" i="169"/>
  <c r="L5" i="169" a="1"/>
  <c r="F36" i="169" a="1"/>
  <c r="AL987" i="169"/>
  <c r="AJ861" i="169"/>
  <c r="AL2216" i="169"/>
  <c r="AR76" i="169"/>
  <c r="AR2092" i="169"/>
  <c r="AJ590" i="169"/>
  <c r="G10" i="169" a="1"/>
  <c r="E17" i="169" a="1"/>
  <c r="AJ1905" i="169"/>
  <c r="AQ1189" i="169"/>
  <c r="AR2020" i="169"/>
  <c r="AP722" i="169"/>
  <c r="AO1968" i="169"/>
  <c r="AQ858" i="169"/>
  <c r="AR2090" i="169"/>
  <c r="AR1053" i="169"/>
  <c r="AR336" i="169"/>
  <c r="AJ212" i="169"/>
  <c r="C50" i="169" a="1"/>
  <c r="AJ136" i="169"/>
  <c r="AQ790" i="169"/>
  <c r="AJ1055" i="169"/>
  <c r="D3" i="169" a="1"/>
  <c r="AP1698" i="169"/>
  <c r="AP1371" i="169"/>
  <c r="AP1768" i="169"/>
  <c r="AO2099" i="169"/>
  <c r="AL70" i="171" a="1"/>
  <c r="D46" i="169" a="1"/>
  <c r="AO1437" i="169"/>
  <c r="AQ1828" i="169"/>
  <c r="L22" i="169" a="1"/>
  <c r="AP266" i="169"/>
  <c r="AQ870" i="169"/>
  <c r="L29" i="169" a="1"/>
  <c r="AQ1640" i="169"/>
  <c r="K42" i="169" a="1"/>
  <c r="AP399" i="169"/>
  <c r="Z11" i="165"/>
  <c r="AP595" i="169"/>
  <c r="G19" i="169" a="1"/>
  <c r="AO1050" i="169"/>
  <c r="AP1058" i="169"/>
  <c r="AR531" i="169"/>
  <c r="AJ464" i="169"/>
  <c r="J9" i="169" a="1"/>
  <c r="AL1049" i="169"/>
  <c r="AO1509" i="169"/>
  <c r="AO1769" i="169"/>
  <c r="P14" i="169" a="1"/>
  <c r="AQ76" i="171" a="1"/>
  <c r="AL2222" i="169"/>
  <c r="J18" i="169" a="1"/>
  <c r="AJ1192" i="169"/>
  <c r="AP791" i="169"/>
  <c r="AL855" i="169"/>
  <c r="AQ1513" i="169"/>
  <c r="AR11" i="171" a="1"/>
  <c r="AR1500" i="169"/>
  <c r="Q23" i="169" a="1"/>
  <c r="J38" i="169" a="1"/>
  <c r="L27" i="169" a="1"/>
  <c r="AR1191" i="169"/>
  <c r="AL1372" i="169"/>
  <c r="AL1314" i="169"/>
  <c r="AL865" i="169"/>
  <c r="AP785" i="169"/>
  <c r="AQ266" i="169"/>
  <c r="AQ1770" i="169"/>
  <c r="AR1113" i="169"/>
  <c r="P27" i="169" a="1"/>
  <c r="AQ1760" i="169"/>
  <c r="AJ200" i="169"/>
  <c r="AQ1192" i="169"/>
  <c r="AO466" i="169"/>
  <c r="AP135" i="169"/>
  <c r="AR725" i="169"/>
  <c r="P45" i="169" a="1"/>
  <c r="AR1056" i="169"/>
  <c r="AO529" i="169"/>
  <c r="AJ2094" i="169"/>
  <c r="D38" i="169" a="1"/>
  <c r="AR1773" i="169"/>
  <c r="AO737" i="169"/>
  <c r="AJ1771" i="169"/>
  <c r="AO591" i="169"/>
  <c r="AO209" i="169"/>
  <c r="AQ2160" i="169"/>
  <c r="AR80" i="171" a="1"/>
  <c r="AQ80" i="171" a="1"/>
  <c r="AJ138" i="169"/>
  <c r="AR466" i="169"/>
  <c r="Q12" i="169" a="1"/>
  <c r="AO2153" i="169"/>
  <c r="AQ1508" i="169"/>
  <c r="AP1046" i="169"/>
  <c r="AP981" i="169"/>
  <c r="N40" i="169" a="1"/>
  <c r="AQ2021" i="169"/>
  <c r="AR1702" i="169"/>
  <c r="AQ981" i="169"/>
  <c r="C18" i="169" a="1"/>
  <c r="G7" i="169" a="1"/>
  <c r="AL11" i="169"/>
  <c r="AQ596" i="169"/>
  <c r="D21" i="169" a="1"/>
  <c r="AP2220" i="169"/>
  <c r="AQ1970" i="169"/>
  <c r="AR742" i="169"/>
  <c r="AL1435" i="169"/>
  <c r="AQ1962" i="169"/>
  <c r="AQ344" i="169"/>
  <c r="AR1567" i="169"/>
  <c r="AQ460" i="169"/>
  <c r="AL1315" i="169"/>
  <c r="AL200" i="169"/>
  <c r="AO786" i="169"/>
  <c r="AQ1639" i="169"/>
  <c r="AR1373" i="169"/>
  <c r="AQ1517" i="169"/>
  <c r="AP1244" i="169"/>
  <c r="J13" i="169" a="1"/>
  <c r="AP738" i="169"/>
  <c r="I47" i="169" a="1"/>
  <c r="AJ2216" i="169"/>
  <c r="AJ205" i="169"/>
  <c r="AJ1958" i="169"/>
  <c r="AO530" i="169"/>
  <c r="AO77" i="171" a="1"/>
  <c r="AJ867" i="169"/>
  <c r="G43" i="169" a="1"/>
  <c r="AQ2087" i="169"/>
  <c r="AR75" i="169"/>
  <c r="AJ1439" i="169"/>
  <c r="AJ141" i="169"/>
  <c r="AO789" i="169"/>
  <c r="AO1372" i="169"/>
  <c r="AP1636" i="169"/>
  <c r="D43" i="169" a="1"/>
  <c r="AP1378" i="169"/>
  <c r="D8" i="169" a="1"/>
  <c r="K11" i="169" a="1"/>
  <c r="AO1315" i="169"/>
  <c r="AL2098" i="169"/>
  <c r="E48" i="169" a="1"/>
  <c r="AJ2153" i="169"/>
  <c r="AJ1308" i="169"/>
  <c r="AQ1436" i="169"/>
  <c r="AJ1315" i="169"/>
  <c r="K39" i="169" a="1"/>
  <c r="AO1186" i="169"/>
  <c r="AO1245" i="169"/>
  <c r="AJ734" i="169"/>
  <c r="H28" i="169" a="1"/>
  <c r="AQ267" i="169"/>
  <c r="N9" i="169" a="1"/>
  <c r="P28" i="169" a="1"/>
  <c r="AO1500" i="169"/>
  <c r="AQ1187" i="169"/>
  <c r="AL474" i="169"/>
  <c r="AL2155" i="169"/>
  <c r="AL1770" i="169"/>
  <c r="AO1182" i="169"/>
  <c r="AP2089" i="169"/>
  <c r="G9" i="169" a="1"/>
  <c r="H40" i="169" a="1"/>
  <c r="C14" i="169" a="1"/>
  <c r="AQ534" i="169"/>
  <c r="AR1517" i="169"/>
  <c r="AP1188" i="169"/>
  <c r="AR1513" i="169"/>
  <c r="AL1958" i="169"/>
  <c r="AQ862" i="169"/>
  <c r="AL2023" i="169"/>
  <c r="AJ1566" i="169"/>
  <c r="AL1311" i="169"/>
  <c r="AR787" i="169"/>
  <c r="P46" i="169" a="1"/>
  <c r="J39" i="169" a="1"/>
  <c r="AJ1111" i="169"/>
  <c r="AL2021" i="169"/>
  <c r="AQ1183" i="169"/>
  <c r="AO987" i="169"/>
  <c r="AR2098" i="169"/>
  <c r="AP1699" i="169"/>
  <c r="AO861" i="169"/>
  <c r="AR738" i="169"/>
  <c r="AP1968" i="169"/>
  <c r="AJ729" i="169"/>
  <c r="K32" i="169" a="1"/>
  <c r="AQ2150" i="169"/>
  <c r="AQ1315" i="169"/>
  <c r="AO720" i="169"/>
  <c r="AO741" i="169"/>
  <c r="E7" i="169" a="1"/>
  <c r="AR1372" i="169"/>
  <c r="AR1506" i="169"/>
  <c r="AP535" i="169"/>
  <c r="C26" i="169" a="1"/>
  <c r="AQ72" i="171" a="1"/>
  <c r="AQ71" i="171" a="1"/>
  <c r="AQ1435" i="169"/>
  <c r="AQ988" i="169"/>
  <c r="AL9" i="171" a="1"/>
  <c r="J2" i="169" a="1"/>
  <c r="E14" i="169" a="1"/>
  <c r="AL1244" i="169"/>
  <c r="G45" i="169" a="1"/>
  <c r="AP1639" i="169"/>
  <c r="AO267" i="169"/>
  <c r="AO2026" i="169"/>
  <c r="AL786" i="169"/>
  <c r="AJ1372" i="169"/>
  <c r="M16" i="169" a="1"/>
  <c r="AL1762" i="169"/>
  <c r="D18" i="169" a="1"/>
  <c r="AL1707" i="169"/>
  <c r="G16" i="169" a="1"/>
  <c r="AL656" i="169"/>
  <c r="AL269" i="169"/>
  <c r="AO1897" i="169"/>
  <c r="AP1306" i="169"/>
  <c r="AQ859" i="169"/>
  <c r="AP1511" i="169"/>
  <c r="AO1575" i="169"/>
  <c r="AL5" i="171" a="1"/>
  <c r="AJ1175" i="169"/>
  <c r="H45" i="169" a="1"/>
  <c r="AJ1890" i="169"/>
  <c r="AR1632" i="169"/>
  <c r="J31" i="169" a="1"/>
  <c r="AO78" i="171" a="1"/>
  <c r="AL1903" i="169"/>
  <c r="AL72" i="171" a="1"/>
  <c r="AJ461" i="169"/>
  <c r="C6" i="169" a="1"/>
  <c r="J22" i="169" a="1"/>
  <c r="AR658" i="169"/>
  <c r="Q34" i="169" a="1"/>
  <c r="AQ739" i="169"/>
  <c r="F31" i="169" a="1"/>
  <c r="AL1505" i="169"/>
  <c r="AQ788" i="169"/>
  <c r="AL1769" i="169"/>
  <c r="AP274" i="169"/>
  <c r="AJ2096" i="169"/>
  <c r="AO1110" i="169"/>
  <c r="E22" i="169" a="1"/>
  <c r="P25" i="169" a="1"/>
  <c r="AJ1506" i="169"/>
  <c r="AO1772" i="169"/>
  <c r="AR660" i="169"/>
  <c r="AR786" i="169"/>
  <c r="I4" i="169" a="1"/>
  <c r="AR2222" i="169"/>
  <c r="AP736" i="169"/>
  <c r="AQ723" i="169"/>
  <c r="AP1111" i="169"/>
  <c r="AJ1438" i="169"/>
  <c r="AJ1639" i="169"/>
  <c r="N21" i="169" a="1"/>
  <c r="AP1763" i="169"/>
  <c r="AQ77" i="169"/>
  <c r="AQ1245" i="169"/>
  <c r="AJ859" i="169"/>
  <c r="AQ2086" i="169"/>
  <c r="AJ1631" i="169"/>
  <c r="AR464" i="169"/>
  <c r="AJ139" i="169"/>
  <c r="Q31" i="169" a="1"/>
  <c r="I21" i="169" a="1"/>
  <c r="E4" i="169" a="1"/>
  <c r="AO1905" i="169"/>
  <c r="AO7" i="169"/>
  <c r="AP1962" i="169"/>
  <c r="AR1184" i="169"/>
  <c r="AJ1183" i="169"/>
  <c r="AL1516" i="169"/>
  <c r="AR2100" i="169"/>
  <c r="AR203" i="169"/>
  <c r="AP1113" i="169"/>
  <c r="AO536" i="169"/>
  <c r="AP331" i="169"/>
  <c r="C32" i="169" a="1"/>
  <c r="AQ70" i="169"/>
  <c r="AJ858" i="169"/>
  <c r="I6" i="169" a="1"/>
  <c r="Z5" i="164"/>
  <c r="AO79" i="169"/>
  <c r="AR467" i="169"/>
  <c r="AQ1190" i="169"/>
  <c r="AL399" i="169"/>
  <c r="AL1894" i="169"/>
  <c r="L12" i="169" a="1"/>
  <c r="AJ334" i="169"/>
  <c r="I15" i="169" a="1"/>
  <c r="AJ1305" i="169"/>
  <c r="AR2151" i="169"/>
  <c r="AL861" i="169"/>
  <c r="AP868" i="169"/>
  <c r="AL13" i="171" a="1"/>
  <c r="AL1046" i="169"/>
  <c r="AJ1182" i="169"/>
  <c r="H4" i="169" a="1"/>
  <c r="N8" i="169" a="1"/>
  <c r="AL1892" i="169"/>
  <c r="AO593" i="169"/>
  <c r="M32" i="169" a="1"/>
  <c r="M22" i="169" a="1"/>
  <c r="AR785" i="169"/>
  <c r="AL1768" i="169"/>
  <c r="AP80" i="171" a="1"/>
  <c r="AP917" i="169"/>
  <c r="AL332" i="169"/>
  <c r="AR1188" i="169"/>
  <c r="AP854" i="169"/>
  <c r="AR1062" i="169"/>
  <c r="AP591" i="169"/>
  <c r="AJ983" i="169"/>
  <c r="AP1183" i="169"/>
  <c r="M50" i="169" a="1"/>
  <c r="AJ1314" i="169"/>
  <c r="AJ989" i="169"/>
  <c r="AL1191" i="169"/>
  <c r="AR867" i="169"/>
  <c r="AP1312" i="169"/>
  <c r="AJ5" i="169"/>
  <c r="AP725" i="169"/>
  <c r="AO12" i="171" a="1"/>
  <c r="AJ1573" i="169"/>
  <c r="AJ916" i="169"/>
  <c r="AJ7" i="169"/>
  <c r="AR1180" i="169"/>
  <c r="AP658" i="169"/>
  <c r="AR1630" i="169"/>
  <c r="AR13" i="169"/>
  <c r="AP987" i="169"/>
  <c r="AR1435" i="169"/>
  <c r="AJ659" i="169"/>
  <c r="AR1894" i="169"/>
  <c r="AR1313" i="169"/>
  <c r="K33" i="169" a="1"/>
  <c r="AO2093" i="169"/>
  <c r="AO1893" i="169"/>
  <c r="C11" i="169" a="1"/>
  <c r="J33" i="169" a="1"/>
  <c r="I42" i="169" a="1"/>
  <c r="H49" i="169" a="1"/>
  <c r="AJ471" i="169"/>
  <c r="AL342" i="169"/>
  <c r="AP530" i="169"/>
  <c r="AQ2156" i="169"/>
  <c r="AO1573" i="169"/>
  <c r="AL137" i="169"/>
  <c r="AQ1437" i="169"/>
  <c r="AL590" i="169"/>
  <c r="AL2022" i="169"/>
  <c r="Q28" i="169" a="1"/>
  <c r="AR733" i="169"/>
  <c r="Q10" i="169" a="1"/>
  <c r="AP469" i="169"/>
  <c r="AQ1515" i="169"/>
  <c r="AO738" i="169"/>
  <c r="AR2095" i="169"/>
  <c r="AL339" i="169"/>
  <c r="AO398" i="169"/>
  <c r="Z269" i="163"/>
  <c r="AL70" i="169"/>
  <c r="G50" i="169" a="1"/>
  <c r="AP983" i="169"/>
  <c r="AR1176" i="169"/>
  <c r="AL727" i="169"/>
  <c r="AP985" i="169"/>
  <c r="AL2153" i="169"/>
  <c r="AL1310" i="169"/>
  <c r="AP1504" i="169"/>
  <c r="AP211" i="169"/>
  <c r="AP2217" i="169"/>
  <c r="AO76" i="171" a="1"/>
  <c r="L7" i="169" a="1"/>
  <c r="F7" i="169" a="1"/>
  <c r="AP794" i="169"/>
  <c r="AP395" i="169"/>
  <c r="AL2217" i="169"/>
  <c r="M5" i="169" a="1"/>
  <c r="AQ592" i="169"/>
  <c r="AO1181" i="169"/>
  <c r="AR1175" i="169"/>
  <c r="AR722" i="169"/>
  <c r="AR7" i="169"/>
  <c r="AR337" i="169"/>
  <c r="AP207" i="169"/>
  <c r="AQ1631" i="169"/>
  <c r="AJ854" i="169"/>
  <c r="AP1701" i="169"/>
  <c r="AR659" i="169"/>
  <c r="AP2101" i="169"/>
  <c r="AR917" i="169"/>
  <c r="AO2150" i="169"/>
  <c r="F39" i="169" a="1"/>
  <c r="AQ207" i="169"/>
  <c r="AP1706" i="169"/>
  <c r="AR1377" i="169"/>
  <c r="AJ13" i="169"/>
  <c r="AQ1903" i="169"/>
  <c r="I7" i="169" a="1"/>
  <c r="AO726" i="169"/>
  <c r="AO82" i="171" a="1"/>
  <c r="AO1514" i="169"/>
  <c r="D39" i="169" a="1"/>
  <c r="I36" i="169" a="1"/>
  <c r="AP1189" i="169"/>
  <c r="AQ1111" i="169"/>
  <c r="P38" i="169" a="1"/>
  <c r="AO1175" i="169"/>
  <c r="AO532" i="169"/>
  <c r="AJ790" i="169"/>
  <c r="P19" i="169" a="1"/>
  <c r="AL1636" i="169"/>
  <c r="AL1705" i="169"/>
  <c r="AR1110" i="169"/>
  <c r="AQ1505" i="169"/>
  <c r="F27" i="169" a="1"/>
  <c r="AJ2089" i="169"/>
  <c r="Q18" i="169" a="1"/>
  <c r="AR1049" i="169"/>
  <c r="C17" i="169" a="1"/>
  <c r="AP657" i="169"/>
  <c r="AP2160" i="169"/>
  <c r="AQ528" i="169"/>
  <c r="D25" i="169" a="1"/>
  <c r="F42" i="169" a="1"/>
  <c r="AO1114" i="169"/>
  <c r="AO1506" i="169"/>
  <c r="AO742" i="169"/>
  <c r="AJ724" i="169"/>
  <c r="AO1971" i="169"/>
  <c r="AP1825" i="169"/>
  <c r="AR1961" i="169"/>
  <c r="AJ2025" i="169"/>
  <c r="N38" i="169" a="1"/>
  <c r="AP861" i="169"/>
  <c r="AQ1704" i="169"/>
  <c r="G44" i="169" a="1"/>
  <c r="AP2216" i="169"/>
  <c r="H37" i="169" a="1"/>
  <c r="AQ1703" i="169"/>
  <c r="C48" i="169" a="1"/>
  <c r="AP1307" i="169"/>
  <c r="AQ81" i="171" a="1"/>
  <c r="AP1516" i="169"/>
  <c r="AP1958" i="169"/>
  <c r="AP267" i="169"/>
  <c r="AQ1053" i="169"/>
  <c r="AL854" i="169"/>
  <c r="AO12" i="169"/>
  <c r="E39" i="169" a="1"/>
  <c r="AP471" i="169"/>
  <c r="AL2159" i="169"/>
  <c r="AP7" i="171" a="1"/>
  <c r="AQ331" i="169"/>
  <c r="AQ655" i="169"/>
  <c r="AL853" i="169"/>
  <c r="D4" i="169" a="1"/>
  <c r="AO785" i="169"/>
  <c r="AL2160" i="169"/>
  <c r="AJ794" i="169"/>
  <c r="AO596" i="169"/>
  <c r="AO1057" i="169"/>
  <c r="H21" i="169" a="1"/>
  <c r="AQ1961" i="169"/>
  <c r="AJ466" i="169"/>
  <c r="AR1640" i="169"/>
  <c r="AL78" i="171" a="1"/>
  <c r="F28" i="169" a="1"/>
  <c r="AL1187" i="169"/>
  <c r="AQ1771" i="169"/>
  <c r="D11" i="169" a="1"/>
  <c r="Z272" i="163"/>
  <c r="AP330" i="169"/>
  <c r="P34" i="169" a="1"/>
  <c r="G30" i="169" a="1"/>
  <c r="AL980" i="169"/>
  <c r="AP1696" i="169"/>
  <c r="AQ1572" i="169"/>
  <c r="AR1376" i="169"/>
  <c r="L35" i="169" a="1"/>
  <c r="M11" i="169" a="1"/>
  <c r="AO470" i="169"/>
  <c r="AL788" i="169"/>
  <c r="AQ2159" i="169"/>
  <c r="L11" i="169" a="1"/>
  <c r="AR726" i="169"/>
  <c r="AQ2093" i="169"/>
  <c r="AO1311" i="169"/>
  <c r="J30" i="169" a="1"/>
  <c r="Q45" i="169" a="1"/>
  <c r="AJ1113" i="169"/>
  <c r="AQ2155" i="169"/>
  <c r="AO1894" i="169"/>
  <c r="L15" i="169" a="1"/>
  <c r="AP212" i="169"/>
  <c r="J43" i="169" a="1"/>
  <c r="AQ1379" i="169"/>
  <c r="AJ793" i="169"/>
  <c r="AQ1308" i="169"/>
  <c r="M28" i="169" a="1"/>
  <c r="AR1315" i="169"/>
  <c r="AO11" i="169"/>
  <c r="AJ1053" i="169"/>
  <c r="F29" i="169" a="1"/>
  <c r="AQ1305" i="169"/>
  <c r="AR1512" i="169"/>
  <c r="AP869" i="169"/>
  <c r="D9" i="169" a="1"/>
  <c r="AO986" i="169"/>
  <c r="AQ208" i="169"/>
  <c r="AO2156" i="169"/>
  <c r="AP2099" i="169"/>
  <c r="AQ1965" i="169"/>
  <c r="AR271" i="169"/>
  <c r="C10" i="169" a="1"/>
  <c r="C3" i="169" a="1"/>
  <c r="AR527" i="169"/>
  <c r="AJ1896" i="169"/>
  <c r="AR135" i="169"/>
  <c r="AQ863" i="169"/>
  <c r="AJ274" i="169"/>
  <c r="K44" i="169" a="1"/>
  <c r="AR721" i="169"/>
  <c r="AL2102" i="169"/>
  <c r="C29" i="169" a="1"/>
  <c r="AR1240" i="169"/>
  <c r="AO863" i="169"/>
  <c r="AL141" i="169"/>
  <c r="L25" i="169" a="1"/>
  <c r="AL981" i="169"/>
  <c r="AQ593" i="169"/>
  <c r="AL1772" i="169"/>
  <c r="AL470" i="169"/>
  <c r="F19" i="169" a="1"/>
  <c r="F20" i="169" a="1"/>
  <c r="AQ1375" i="169"/>
  <c r="H3" i="169" a="1"/>
  <c r="AR471" i="169"/>
  <c r="L21" i="169" a="1"/>
  <c r="AJ1904" i="169"/>
  <c r="L45" i="169" a="1"/>
  <c r="AO471" i="169"/>
  <c r="AL1193" i="169"/>
  <c r="AL526" i="169"/>
  <c r="AP1309" i="169"/>
  <c r="K29" i="169" a="1"/>
  <c r="AL1502" i="169"/>
  <c r="AO1244" i="169"/>
  <c r="G31" i="169" a="1"/>
  <c r="AJ336" i="169"/>
  <c r="AL337" i="169"/>
  <c r="AP1441" i="169"/>
  <c r="AR1895" i="169"/>
  <c r="AP1055" i="169"/>
  <c r="AP659" i="169"/>
  <c r="AJ1897" i="169"/>
  <c r="AO736" i="169"/>
  <c r="AR2097" i="169"/>
  <c r="P40" i="169" a="1"/>
  <c r="AQ659" i="169"/>
  <c r="AQ204" i="169"/>
  <c r="AO1059" i="169"/>
  <c r="AR70" i="171" a="1"/>
  <c r="AR71" i="171" a="1"/>
  <c r="AQ2222" i="169"/>
  <c r="J3" i="169" a="1"/>
  <c r="AO1379" i="169"/>
  <c r="AR868" i="169"/>
  <c r="AO340" i="169"/>
  <c r="J11" i="169" a="1"/>
  <c r="I5" i="169" a="1"/>
  <c r="AQ71" i="169"/>
  <c r="AP1375" i="169"/>
  <c r="AR2219" i="169"/>
  <c r="E45" i="169" a="1"/>
  <c r="AJ467" i="169"/>
  <c r="AP1634" i="169"/>
  <c r="AO330" i="169"/>
  <c r="M41" i="169" a="1"/>
  <c r="AJ535" i="169"/>
  <c r="AL1380" i="169"/>
  <c r="H46" i="169" a="1"/>
  <c r="AQ738" i="169"/>
  <c r="AP1437" i="169"/>
  <c r="AP2222" i="169"/>
  <c r="AJ10" i="169"/>
  <c r="AJ340" i="169"/>
  <c r="AJ272" i="169"/>
  <c r="AL1968" i="169"/>
  <c r="AQ794" i="169"/>
  <c r="AJ1313" i="169"/>
  <c r="AJ1178" i="169"/>
  <c r="AQ1895" i="169"/>
  <c r="AO1702" i="169"/>
  <c r="AO1696" i="169"/>
  <c r="AO2221" i="169"/>
  <c r="AR200" i="169"/>
  <c r="AQ866" i="169"/>
  <c r="AJ987" i="169"/>
  <c r="AJ1826" i="169"/>
  <c r="AJ266" i="169"/>
  <c r="I9" i="169" a="1"/>
  <c r="AO1191" i="169"/>
  <c r="AQ1240" i="169"/>
  <c r="AQ396" i="169"/>
  <c r="AQ985" i="169"/>
  <c r="AL2024" i="169"/>
  <c r="N31" i="169" a="1"/>
  <c r="AR1050" i="169"/>
  <c r="H29" i="169" a="1"/>
  <c r="AO203" i="169"/>
  <c r="AL1055" i="169"/>
  <c r="AQ341" i="169"/>
  <c r="J28" i="169" a="1"/>
  <c r="AP463" i="169"/>
  <c r="AR727" i="169"/>
  <c r="AJ990" i="169"/>
  <c r="AQ333" i="169"/>
  <c r="AR211" i="169"/>
  <c r="AP1827" i="169"/>
  <c r="AL2154" i="169"/>
  <c r="AR720" i="169"/>
  <c r="AL915" i="169"/>
  <c r="L3" i="169" a="1"/>
  <c r="AL1967" i="169"/>
  <c r="AL463" i="169"/>
  <c r="AQ468" i="169"/>
  <c r="I34" i="169" a="1"/>
  <c r="AR6" i="169"/>
  <c r="AR1371" i="169"/>
  <c r="N10" i="169" a="1"/>
  <c r="AJ660" i="169"/>
  <c r="AJ1062" i="169"/>
  <c r="AL75" i="169"/>
  <c r="AJ1503" i="169"/>
  <c r="AP536" i="169"/>
  <c r="AO796" i="169"/>
  <c r="AR987" i="169"/>
  <c r="G42" i="169" a="1"/>
  <c r="AQ724" i="169"/>
  <c r="AO992" i="169"/>
  <c r="AR469" i="169"/>
  <c r="AP1955" i="169"/>
  <c r="AO528" i="169"/>
  <c r="AR1830" i="169"/>
  <c r="AR1828" i="169"/>
  <c r="AP732" i="169"/>
  <c r="N20" i="169" a="1"/>
  <c r="Q44" i="169" a="1"/>
  <c r="AO855" i="169"/>
  <c r="AP988" i="169"/>
  <c r="AQ728" i="169"/>
  <c r="AR797" i="169"/>
  <c r="Z14" i="164"/>
  <c r="AL2025" i="169"/>
  <c r="C16" i="169" a="1"/>
  <c r="AO1061" i="169"/>
  <c r="F43" i="169" a="1"/>
  <c r="AJ986" i="169"/>
  <c r="AL1510" i="169"/>
  <c r="AP337" i="169"/>
  <c r="AR78" i="169"/>
  <c r="AP13" i="169"/>
  <c r="M36" i="169" a="1"/>
  <c r="AQ595" i="169"/>
  <c r="AL1509" i="169"/>
  <c r="AP265" i="169"/>
  <c r="AL1060" i="169"/>
  <c r="F30" i="169" a="1"/>
  <c r="AO1830" i="169"/>
  <c r="M26" i="169" a="1"/>
  <c r="J20" i="169" a="1"/>
  <c r="AP70" i="171" a="1"/>
  <c r="K36" i="169" a="1"/>
  <c r="G48" i="169" a="1"/>
  <c r="F10" i="169" a="1"/>
  <c r="AR990" i="169"/>
  <c r="AO201" i="169"/>
  <c r="Q15" i="169" a="1"/>
  <c r="AJ1185" i="169"/>
  <c r="H5" i="169" a="1"/>
  <c r="AR76" i="171" a="1"/>
  <c r="AL1179" i="169"/>
  <c r="AO2020" i="169"/>
  <c r="AL2094" i="169"/>
  <c r="AQ200" i="169"/>
  <c r="C40" i="169" a="1"/>
  <c r="AL988" i="169"/>
  <c r="G6" i="169" a="1"/>
  <c r="Q2" i="169" a="1"/>
  <c r="AR1183" i="169"/>
  <c r="AQ1964" i="169"/>
  <c r="AR529" i="169"/>
  <c r="AL730" i="169"/>
  <c r="AL343" i="169"/>
  <c r="AQ1377" i="169"/>
  <c r="AL398" i="169"/>
  <c r="AQ268" i="169"/>
  <c r="AP466" i="169"/>
  <c r="AO1378" i="169"/>
  <c r="AR339" i="169"/>
  <c r="P10" i="169" a="1"/>
  <c r="N28" i="169" a="1"/>
  <c r="Q21" i="169" a="1"/>
  <c r="AO659" i="169"/>
  <c r="AQ2022" i="169"/>
  <c r="AJ1956" i="169"/>
  <c r="AO657" i="169"/>
  <c r="Q37" i="169" a="1"/>
  <c r="AO1184" i="169"/>
  <c r="M12" i="169" a="1"/>
  <c r="AO2159" i="169"/>
  <c r="P26" i="169" a="1"/>
  <c r="AO795" i="169"/>
  <c r="AJ591" i="169"/>
  <c r="AL917" i="169"/>
  <c r="AP870" i="169"/>
  <c r="P23" i="169" a="1"/>
  <c r="AQ1959" i="169"/>
  <c r="L47" i="169" a="1"/>
  <c r="AO1640" i="169"/>
  <c r="I23" i="169" a="1"/>
  <c r="AL741" i="169"/>
  <c r="AL2090" i="169"/>
  <c r="AQ1047" i="169"/>
  <c r="AQ660" i="169"/>
  <c r="G49" i="169" a="1"/>
  <c r="K23" i="169" a="1"/>
  <c r="AJ1110" i="169"/>
  <c r="AL785" i="169"/>
  <c r="AL1180" i="169"/>
  <c r="AP2215" i="169"/>
  <c r="AL76" i="171" a="1"/>
  <c r="AJ1828" i="169"/>
  <c r="AL1760" i="169"/>
  <c r="E9" i="169" a="1"/>
  <c r="AQ335" i="169"/>
  <c r="AQ337" i="169"/>
  <c r="AR2094" i="169"/>
  <c r="AO2023" i="169"/>
  <c r="AO1700" i="169"/>
  <c r="AQ1376" i="169"/>
  <c r="AJ1056" i="169"/>
  <c r="AP1967" i="169"/>
  <c r="AQ1695" i="169"/>
  <c r="K8" i="169" a="1"/>
  <c r="AP1057" i="169"/>
  <c r="AR661" i="169"/>
  <c r="AR77" i="169"/>
  <c r="AL79" i="169"/>
  <c r="F48" i="169" a="1"/>
  <c r="L33" i="169" a="1"/>
  <c r="AJ795" i="169"/>
  <c r="AL1114" i="169"/>
  <c r="AQ271" i="169"/>
  <c r="AL1962" i="169"/>
  <c r="AJ852" i="169"/>
  <c r="AR533" i="169"/>
  <c r="L10" i="169" a="1"/>
  <c r="AL2096" i="169"/>
  <c r="AR1189" i="169"/>
  <c r="AQ274" i="169"/>
  <c r="G15" i="169" a="1"/>
  <c r="AP1961" i="169"/>
  <c r="AL1565" i="169"/>
  <c r="AQ1059" i="169"/>
  <c r="AJ12" i="169"/>
  <c r="AQ1898" i="169"/>
  <c r="AP1828" i="169"/>
  <c r="AR1703" i="169"/>
  <c r="AQ865" i="169"/>
  <c r="AL799" i="169"/>
  <c r="AJ330" i="169"/>
  <c r="AL1827" i="169"/>
  <c r="AJ76" i="169"/>
  <c r="AJ470" i="169"/>
  <c r="C43" i="169" a="1"/>
  <c r="F38" i="169" a="1"/>
  <c r="AP81" i="171" a="1"/>
  <c r="AO1956" i="169"/>
  <c r="AP1051" i="169"/>
  <c r="AR267" i="169"/>
  <c r="AQ591" i="169"/>
  <c r="AJ2156" i="169"/>
  <c r="AP1633" i="169"/>
  <c r="AQ2158" i="169"/>
  <c r="AQ594" i="169"/>
  <c r="AR736" i="169"/>
  <c r="G5" i="169" a="1"/>
  <c r="I11" i="169" a="1"/>
  <c r="AR1314" i="169"/>
  <c r="AO733" i="169"/>
  <c r="AP1176" i="169"/>
  <c r="AP2024" i="169"/>
  <c r="AQ1378" i="169"/>
  <c r="AQ80" i="169"/>
  <c r="K30" i="169" a="1"/>
  <c r="AQ1696" i="169"/>
  <c r="AL82" i="171" a="1"/>
  <c r="AJ1054" i="169"/>
  <c r="AQ1186" i="169"/>
  <c r="AP1240" i="169"/>
  <c r="AJ2024" i="169"/>
  <c r="AR79" i="171" a="1"/>
  <c r="AR343" i="169"/>
  <c r="AO139" i="169"/>
  <c r="AR590" i="169"/>
  <c r="AL1375" i="169"/>
  <c r="AP1110" i="169"/>
  <c r="AO136" i="169"/>
  <c r="I16" i="169" a="1"/>
  <c r="F4" i="169" a="1"/>
  <c r="AJ728" i="169"/>
  <c r="M39" i="169" a="1"/>
  <c r="AP1893" i="169"/>
  <c r="AJ203" i="169"/>
  <c r="AP2159" i="169"/>
  <c r="L41" i="169" a="1"/>
  <c r="AR1706" i="169"/>
  <c r="AR1306" i="169"/>
  <c r="AP786" i="169"/>
  <c r="AP74" i="169"/>
  <c r="AQ2024" i="169"/>
  <c r="L23" i="169" a="1"/>
  <c r="AR1825" i="169"/>
  <c r="AL736" i="169"/>
  <c r="P4" i="169" a="1"/>
  <c r="AQ1967" i="169"/>
  <c r="C42" i="169" a="1"/>
  <c r="AJ72" i="169"/>
  <c r="AL529" i="169"/>
  <c r="AQ272" i="169"/>
  <c r="AP742" i="169"/>
  <c r="AL797" i="169"/>
  <c r="AL857" i="169"/>
  <c r="AL789" i="169"/>
  <c r="AL2099" i="169"/>
  <c r="AO1376" i="169"/>
  <c r="AR2022" i="169"/>
  <c r="AP871" i="169"/>
  <c r="Q13" i="169" a="1"/>
  <c r="Z271" i="163"/>
  <c r="F34" i="169" a="1"/>
  <c r="AO13" i="171" a="1"/>
  <c r="H32" i="169" a="1"/>
  <c r="AQ851" i="169"/>
  <c r="AO344" i="169"/>
  <c r="AO1639" i="169"/>
  <c r="AR595" i="169"/>
  <c r="AP467" i="169"/>
  <c r="AP2090" i="169"/>
  <c r="AP1512" i="169"/>
  <c r="H25" i="169" a="1"/>
  <c r="AR528" i="169"/>
  <c r="AP1895" i="169"/>
  <c r="AQ1773" i="169"/>
  <c r="AP398" i="169"/>
  <c r="K48" i="169" a="1"/>
  <c r="AP202" i="169"/>
  <c r="L46" i="169" a="1"/>
  <c r="AP741" i="169"/>
  <c r="L42" i="169" a="1"/>
  <c r="AJ1507" i="169"/>
  <c r="AP1184" i="169"/>
  <c r="AL859" i="169"/>
  <c r="AO862" i="169"/>
  <c r="AL1765" i="169"/>
  <c r="C33" i="169" a="1"/>
  <c r="C41" i="169" a="1"/>
  <c r="AP1438" i="169"/>
  <c r="AQ137" i="169"/>
  <c r="AO727" i="169"/>
  <c r="AP1632" i="169"/>
  <c r="AR982" i="169"/>
  <c r="AP990" i="169"/>
  <c r="E18" i="169" a="1"/>
  <c r="AJ656" i="169"/>
  <c r="AQ529" i="169"/>
  <c r="G35" i="169" a="1"/>
  <c r="AO594" i="169"/>
  <c r="AO1569" i="169"/>
  <c r="AJ332" i="169"/>
  <c r="AR918" i="169"/>
  <c r="AL1508" i="169"/>
  <c r="AJ732" i="169"/>
  <c r="AJ1635" i="169"/>
  <c r="AL1515" i="169"/>
  <c r="AJ1959" i="169"/>
  <c r="AJ791" i="169"/>
  <c r="Q20" i="169" a="1"/>
  <c r="AR729" i="169"/>
  <c r="G12" i="169" a="1"/>
  <c r="AJ2221" i="169"/>
  <c r="AL661" i="169"/>
  <c r="P5" i="169" a="1"/>
  <c r="AJ1310" i="169"/>
  <c r="H44" i="169" a="1"/>
  <c r="AO1510" i="169"/>
  <c r="Z270" i="163"/>
  <c r="AO141" i="169"/>
  <c r="AL270" i="169"/>
  <c r="Z265" i="163"/>
  <c r="P12" i="169" a="1"/>
  <c r="G26" i="169" a="1"/>
  <c r="AL916" i="169"/>
  <c r="AJ536" i="169"/>
  <c r="E37" i="169" a="1"/>
  <c r="AP1515" i="169"/>
  <c r="AJ1379" i="169"/>
  <c r="AL737" i="169"/>
  <c r="AL9" i="169"/>
  <c r="AO916" i="169"/>
  <c r="AJ2023" i="169"/>
  <c r="AR861" i="169"/>
  <c r="AP2218" i="169"/>
  <c r="AJ1378" i="169"/>
  <c r="J48" i="169" a="1"/>
  <c r="Q16" i="169" a="1"/>
  <c r="P17" i="169" a="1"/>
  <c r="AP10" i="169"/>
  <c r="AR858" i="169"/>
  <c r="AJ1767" i="169"/>
  <c r="AR1771" i="169"/>
  <c r="AR79" i="169"/>
  <c r="AP789" i="169"/>
  <c r="AQ70" i="171" a="1"/>
  <c r="AR1187" i="169"/>
  <c r="AP2021" i="169"/>
  <c r="AP1186" i="169"/>
  <c r="N41" i="169" a="1"/>
  <c r="AJ1049" i="169"/>
  <c r="AO2157" i="169"/>
  <c r="AO1193" i="169"/>
  <c r="AQ8" i="169"/>
  <c r="AQ2023" i="169"/>
  <c r="AR1962" i="169"/>
  <c r="AJ722" i="169"/>
  <c r="AO207" i="169"/>
  <c r="AJ1380" i="169"/>
  <c r="AL1702" i="169"/>
  <c r="AQ785" i="169"/>
  <c r="AJ2157" i="169"/>
  <c r="E47" i="169" a="1"/>
  <c r="E33" i="169" a="1"/>
  <c r="G27" i="169" a="1"/>
  <c r="Z267" i="163"/>
  <c r="AJ1059" i="169"/>
  <c r="AP1192" i="169"/>
  <c r="AR1439" i="169"/>
  <c r="AJ1829" i="169"/>
  <c r="AR399" i="169"/>
  <c r="AO71" i="169"/>
  <c r="AJ1515" i="169"/>
  <c r="AQ1573" i="169"/>
  <c r="AL1175" i="169"/>
  <c r="AR1829" i="169"/>
  <c r="AL2156" i="169"/>
  <c r="AR864" i="169"/>
  <c r="AL1573" i="169"/>
  <c r="AO1045" i="169"/>
  <c r="AQ343" i="169"/>
  <c r="AL267" i="169"/>
  <c r="AL1186" i="169"/>
  <c r="AP2092" i="169"/>
  <c r="AL465" i="169"/>
  <c r="AL1567" i="169"/>
  <c r="AL1698" i="169"/>
  <c r="AJ1830" i="169"/>
  <c r="AJ2160" i="169"/>
  <c r="AR1061" i="169"/>
  <c r="N45" i="169" a="1"/>
  <c r="AJ980" i="169"/>
  <c r="AL2151" i="169"/>
  <c r="Z13" i="164"/>
  <c r="AP1372" i="169"/>
  <c r="AJ1707" i="169"/>
  <c r="AR1052" i="169"/>
  <c r="AP1187" i="169"/>
  <c r="AQ2091" i="169"/>
  <c r="AR73" i="169"/>
  <c r="AP724" i="169"/>
  <c r="AO1902" i="169"/>
  <c r="AQ1637" i="169"/>
  <c r="AJ860" i="169"/>
  <c r="AP1310" i="169"/>
  <c r="AR1827" i="169"/>
  <c r="AP76" i="171" a="1"/>
  <c r="D29" i="169" a="1"/>
  <c r="J16" i="169" a="1"/>
  <c r="N32" i="169" a="1"/>
  <c r="AJ736" i="169"/>
  <c r="AP592" i="169"/>
  <c r="AR1765" i="169"/>
  <c r="AJ207" i="169"/>
  <c r="AP1900" i="169"/>
  <c r="AL1243" i="169"/>
  <c r="Z6" i="164"/>
  <c r="AL1971" i="169"/>
  <c r="E36" i="169" a="1"/>
  <c r="AP857" i="169"/>
  <c r="AP860" i="169"/>
  <c r="AR1575" i="169"/>
  <c r="AQ656" i="169"/>
  <c r="AQ1568" i="169"/>
  <c r="P43" i="169" a="1"/>
  <c r="AP332" i="169"/>
  <c r="L14" i="169" a="1"/>
  <c r="AL1371" i="169"/>
  <c r="AL341" i="169"/>
  <c r="AL869" i="169"/>
  <c r="AL1767" i="169"/>
  <c r="AL330" i="169"/>
  <c r="AL1963" i="169"/>
  <c r="AO1638" i="169"/>
  <c r="H16" i="169" a="1"/>
  <c r="AQ2154" i="169"/>
  <c r="P9" i="169" a="1"/>
  <c r="AL1766" i="169"/>
  <c r="AL140" i="169"/>
  <c r="AL851" i="169"/>
  <c r="AQ205" i="169"/>
  <c r="AP795" i="169"/>
  <c r="AR735" i="169"/>
  <c r="AJ1960" i="169"/>
  <c r="AR1178" i="169"/>
  <c r="AJ917" i="169"/>
  <c r="AQ1060" i="169"/>
  <c r="C27" i="169" a="1"/>
  <c r="AP2155" i="169"/>
  <c r="AO1062" i="169"/>
  <c r="AQ729" i="169"/>
  <c r="AJ273" i="169"/>
  <c r="AL867" i="169"/>
  <c r="AP739" i="169"/>
  <c r="M31" i="169" a="1"/>
  <c r="AL1045" i="169"/>
  <c r="AP1703" i="169"/>
  <c r="AL1826" i="169"/>
  <c r="AP71" i="171" a="1"/>
  <c r="AO872" i="169"/>
  <c r="AQ531" i="169"/>
  <c r="AJ1636" i="169"/>
  <c r="AL1177" i="169"/>
  <c r="Q29" i="169" a="1"/>
  <c r="AQ1892" i="169"/>
  <c r="K15" i="169" a="1"/>
  <c r="AL1111" i="169"/>
  <c r="Z12" i="164"/>
  <c r="Q6" i="169" a="1"/>
  <c r="AL338" i="169"/>
  <c r="AR1638" i="169"/>
  <c r="F37" i="169" a="1"/>
  <c r="AL2089" i="169"/>
  <c r="N15" i="169" a="1"/>
  <c r="AP200" i="169"/>
  <c r="AL863" i="169"/>
  <c r="AL2093" i="169"/>
  <c r="AJ991" i="169"/>
  <c r="AL856" i="169"/>
  <c r="AL75" i="171" a="1"/>
  <c r="AQ202" i="169"/>
  <c r="AR853" i="169"/>
  <c r="AJ462" i="169"/>
  <c r="AO80" i="171" a="1"/>
  <c r="AQ1955" i="169"/>
  <c r="I40" i="169" a="1"/>
  <c r="AJ1901" i="169"/>
  <c r="AO1571" i="169"/>
  <c r="AQ1058" i="169"/>
  <c r="AJ202" i="169"/>
  <c r="AQ2157" i="169"/>
  <c r="M40" i="169" a="1"/>
  <c r="AR1570" i="169"/>
  <c r="C2" i="169" a="1"/>
  <c r="AL71" i="171" a="1"/>
  <c r="AJ208" i="169"/>
  <c r="AP79" i="171" a="1"/>
  <c r="C46" i="169" a="1"/>
  <c r="P44" i="169" a="1"/>
  <c r="AP740" i="169"/>
  <c r="AJ533" i="169"/>
  <c r="AP526" i="169"/>
  <c r="AQ139" i="169"/>
  <c r="AJ265" i="169"/>
  <c r="H48" i="169" a="1"/>
  <c r="F16" i="169" a="1"/>
  <c r="AL1771" i="169"/>
  <c r="AL734" i="169"/>
  <c r="AO1058" i="169"/>
  <c r="AR1243" i="169"/>
  <c r="D35" i="169" a="1"/>
  <c r="AR1826" i="169"/>
  <c r="AQ850" i="169"/>
  <c r="K38" i="169" a="1"/>
  <c r="P15" i="169" a="1"/>
  <c r="AJ1184" i="169"/>
  <c r="AL532" i="169"/>
  <c r="AP72" i="169"/>
  <c r="AO525" i="169"/>
  <c r="E10" i="169" a="1"/>
  <c r="AR6" i="171" a="1"/>
  <c r="C34" i="169" a="1"/>
  <c r="AQ82" i="171" a="1"/>
  <c r="AL272" i="169"/>
  <c r="AJ1057" i="169"/>
  <c r="AQ530" i="169"/>
  <c r="F41" i="169" a="1"/>
  <c r="AJ856" i="169"/>
  <c r="AP1049" i="169"/>
  <c r="AO794" i="169"/>
  <c r="Z7" i="164"/>
  <c r="AL1113" i="169"/>
  <c r="H11" i="169" a="1"/>
  <c r="AL992" i="169"/>
  <c r="AO2158" i="169"/>
  <c r="AP141" i="169"/>
  <c r="AL1631" i="169"/>
  <c r="AP470" i="169"/>
  <c r="AL1313" i="169"/>
  <c r="AL535" i="169"/>
  <c r="AQ1891" i="169"/>
  <c r="AO2102" i="169"/>
  <c r="L40" i="169" a="1"/>
  <c r="AL796" i="169"/>
  <c r="Q47" i="169" a="1"/>
  <c r="AO1890" i="169"/>
  <c r="N37" i="169" a="1"/>
  <c r="Q41" i="169" a="1"/>
  <c r="E11" i="169" a="1"/>
  <c r="E13" i="169" a="1"/>
  <c r="AO915" i="169"/>
  <c r="P37" i="169" a="1"/>
  <c r="AR1192" i="169"/>
  <c r="AR334" i="169"/>
  <c r="C20" i="169" a="1"/>
  <c r="AQ79" i="169"/>
  <c r="AQ1373" i="169"/>
  <c r="AP396" i="169"/>
  <c r="AO1188" i="169"/>
  <c r="AL202" i="169"/>
  <c r="AL1192" i="169"/>
  <c r="AL1568" i="169"/>
  <c r="K5" i="169" a="1"/>
  <c r="AQ731" i="169"/>
  <c r="AR1503" i="169"/>
  <c r="AJ270" i="169"/>
  <c r="AJ1568" i="169"/>
  <c r="AO2087" i="169"/>
  <c r="AR1441" i="169"/>
  <c r="AP8" i="171" a="1"/>
  <c r="D30" i="169" a="1"/>
  <c r="D37" i="169" a="1"/>
  <c r="J29" i="169" a="1"/>
  <c r="AL724" i="169"/>
  <c r="AP733" i="169"/>
  <c r="AL1048" i="169"/>
  <c r="AR73" i="171" a="1"/>
  <c r="AL266" i="169"/>
  <c r="AL469" i="169"/>
  <c r="AL795" i="169"/>
  <c r="AL1566" i="169"/>
  <c r="AL1240" i="169"/>
  <c r="C45" i="169" a="1"/>
  <c r="AL1964" i="169"/>
  <c r="AL1830" i="169"/>
  <c r="I2" i="169" a="1"/>
  <c r="AR855" i="169"/>
  <c r="AR1764" i="169"/>
  <c r="AJ1377" i="169"/>
  <c r="AJ2087" i="169"/>
  <c r="AO1572" i="169"/>
  <c r="AO1698" i="169"/>
  <c r="AP1435" i="169"/>
  <c r="AJ1371" i="169"/>
  <c r="AO534" i="169"/>
  <c r="AR1571" i="169"/>
  <c r="P50" i="169" a="1"/>
  <c r="I19" i="169" a="1"/>
  <c r="AO1760" i="169"/>
  <c r="AL1246" i="169"/>
  <c r="I48" i="169" a="1"/>
  <c r="Z9" i="164"/>
  <c r="AR331" i="169"/>
  <c r="AL591" i="169"/>
  <c r="AJ915" i="169"/>
  <c r="AQ661" i="169"/>
  <c r="AQ1244" i="169"/>
  <c r="AJ1180" i="169"/>
  <c r="AJ735" i="169"/>
  <c r="AJ206" i="169"/>
  <c r="AP472" i="169"/>
  <c r="AQ1050" i="169"/>
  <c r="H19" i="169" a="1"/>
  <c r="I35" i="169" a="1"/>
  <c r="H13" i="169" a="1"/>
  <c r="E38" i="169" a="1"/>
  <c r="C23" i="169" a="1"/>
  <c r="AL1438" i="169"/>
  <c r="AQ871" i="169"/>
  <c r="AO1900" i="169"/>
  <c r="AJ739" i="169"/>
  <c r="AJ792" i="169"/>
  <c r="AL794" i="169"/>
  <c r="AL534" i="169"/>
  <c r="AP1707" i="169"/>
  <c r="AP1508" i="169"/>
  <c r="AQ462" i="169"/>
  <c r="AQ6" i="169"/>
  <c r="AR1774" i="169"/>
  <c r="AQ730" i="169"/>
  <c r="AR77" i="171" a="1"/>
  <c r="AO799" i="169"/>
  <c r="AJ2097" i="169"/>
  <c r="AP1190" i="169"/>
  <c r="E49" i="169" a="1"/>
  <c r="H39" i="169" a="1"/>
  <c r="AJ1243" i="169"/>
  <c r="AO1187" i="169"/>
  <c r="AQ1113" i="169"/>
  <c r="M37" i="169" a="1"/>
  <c r="AR657" i="169"/>
  <c r="AR13" i="171" a="1"/>
  <c r="AO1189" i="169"/>
  <c r="AP528" i="169"/>
  <c r="AQ1440" i="169"/>
  <c r="AJ135" i="169"/>
  <c r="AR859" i="169"/>
  <c r="AR980" i="169"/>
  <c r="AQ1827" i="169"/>
  <c r="AR792" i="169"/>
  <c r="AO1312" i="169"/>
  <c r="E35" i="169" a="1"/>
  <c r="AP75" i="169"/>
  <c r="AJ527" i="169"/>
  <c r="K13" i="169" a="1"/>
  <c r="P48" i="169" a="1"/>
  <c r="AL868" i="169"/>
  <c r="AR1440" i="169"/>
  <c r="AL1637" i="169"/>
  <c r="AP2158" i="169"/>
  <c r="AQ1969" i="169"/>
  <c r="AQ726" i="169"/>
  <c r="I27" i="169" a="1"/>
  <c r="N14" i="169" a="1"/>
  <c r="AL2215" i="169"/>
  <c r="AJ992" i="169"/>
  <c r="AL7" i="169"/>
  <c r="AP1964" i="169"/>
  <c r="AL1960" i="169"/>
  <c r="AQ398" i="169"/>
  <c r="AJ6" i="169"/>
  <c r="C9" i="169" a="1"/>
  <c r="J14" i="169" a="1"/>
  <c r="AP532" i="169"/>
  <c r="AO208" i="169"/>
  <c r="AJ789" i="169"/>
  <c r="AL985" i="169"/>
  <c r="Z268" i="163"/>
  <c r="AP723" i="169"/>
  <c r="AJ1761" i="169"/>
  <c r="AO135" i="169"/>
  <c r="AL722" i="169"/>
  <c r="AJ1892" i="169"/>
  <c r="AJ1770" i="169"/>
  <c r="AL271" i="169"/>
  <c r="AO655" i="169"/>
  <c r="AP461" i="169"/>
  <c r="AP341" i="169"/>
  <c r="K18" i="169" a="1"/>
  <c r="AJ1518" i="169"/>
  <c r="G34" i="169" a="1"/>
  <c r="F35" i="169" a="1"/>
  <c r="AQ2098" i="169"/>
  <c r="AP10" i="171" a="1"/>
  <c r="AR1760" i="169"/>
  <c r="AQ1764" i="169"/>
  <c r="H12" i="169" a="1"/>
  <c r="F25" i="169" a="1"/>
  <c r="AR1185" i="169"/>
  <c r="AP1241" i="169"/>
  <c r="AQ1313" i="169"/>
  <c r="AQ77" i="171" a="1"/>
  <c r="AP866" i="169"/>
  <c r="AJ339" i="169"/>
  <c r="AO919" i="169"/>
  <c r="N11" i="169" a="1"/>
  <c r="AR1370" i="169"/>
  <c r="AR857" i="169"/>
  <c r="AJ1760" i="169"/>
  <c r="AP73" i="171" a="1"/>
  <c r="AR11" i="169"/>
  <c r="AJ1967" i="169"/>
  <c r="AP1243" i="169"/>
  <c r="AJ1903" i="169"/>
  <c r="AQ2020" i="169"/>
  <c r="M10" i="169" a="1"/>
  <c r="AP1247" i="169"/>
  <c r="AL136" i="169"/>
  <c r="AL2101" i="169"/>
  <c r="AJ1634" i="169"/>
  <c r="AP661" i="169"/>
  <c r="AL1247" i="169"/>
  <c r="AR2024" i="169"/>
  <c r="AL334" i="169"/>
  <c r="AL1697" i="169"/>
  <c r="AJ786" i="169"/>
  <c r="AQ797" i="169"/>
  <c r="AL274" i="169"/>
  <c r="AP1904" i="169"/>
  <c r="AR266" i="169"/>
  <c r="AJ982" i="169"/>
  <c r="AO739" i="169"/>
  <c r="AJ1955" i="169"/>
  <c r="AR591" i="169"/>
  <c r="AR1893" i="169"/>
  <c r="AO1955" i="169"/>
  <c r="AR2221" i="169"/>
  <c r="AR2159" i="169"/>
  <c r="AJ271" i="169"/>
  <c r="D31" i="169" a="1"/>
  <c r="G20" i="169" a="1"/>
  <c r="P32" i="169" a="1"/>
  <c r="AL1245" i="169"/>
  <c r="J41" i="169" a="1"/>
  <c r="Q22" i="169" a="1"/>
  <c r="J37" i="169" a="1"/>
  <c r="AP799" i="169"/>
  <c r="AP1060" i="169"/>
  <c r="AP460" i="169"/>
  <c r="AL5" i="169"/>
  <c r="AP1899" i="169"/>
  <c r="AL787" i="169"/>
  <c r="AO1313" i="169"/>
  <c r="Z6" i="165"/>
  <c r="D20" i="169" a="1"/>
  <c r="AR206" i="169"/>
  <c r="AL533" i="169"/>
  <c r="N39" i="169" a="1"/>
  <c r="C44" i="169" a="1"/>
  <c r="AR269" i="169"/>
  <c r="N30" i="169" a="1"/>
  <c r="AL733" i="169"/>
  <c r="AJ872" i="169"/>
  <c r="AO2086" i="169"/>
  <c r="AQ336" i="169"/>
  <c r="AL1061" i="169"/>
  <c r="AJ1894" i="169"/>
  <c r="AQ855" i="169"/>
  <c r="AP1905" i="169"/>
  <c r="Q14" i="169" a="1"/>
  <c r="AL333" i="169"/>
  <c r="AR12" i="169"/>
  <c r="AP726" i="169"/>
  <c r="AP1772" i="169"/>
  <c r="AJ720" i="169"/>
  <c r="AQ2025" i="169"/>
  <c r="AO732" i="169"/>
  <c r="AQ472" i="169"/>
  <c r="AQ471" i="169"/>
  <c r="G28" i="169" a="1"/>
  <c r="F21" i="169" a="1"/>
  <c r="AR2150" i="169"/>
  <c r="I31" i="169" a="1"/>
  <c r="AR1436" i="169"/>
  <c r="AO2154" i="169"/>
  <c r="G13" i="169" a="1"/>
  <c r="AO1898" i="169"/>
  <c r="E46" i="169" a="1"/>
  <c r="AP1704" i="169"/>
  <c r="AP986" i="169"/>
  <c r="AQ2221" i="169"/>
  <c r="J42" i="169" a="1"/>
  <c r="H6" i="169" a="1"/>
  <c r="L50" i="169" a="1"/>
  <c r="AR869" i="169"/>
  <c r="AQ2216" i="169"/>
  <c r="AL80" i="171" a="1"/>
  <c r="AL1761" i="169"/>
  <c r="AL1309" i="169"/>
  <c r="AQ1966" i="169"/>
  <c r="P13" i="169" a="1"/>
  <c r="AO724" i="169"/>
  <c r="AR2085" i="169"/>
  <c r="AJ532" i="169"/>
  <c r="AQ1307" i="169"/>
  <c r="AO1701" i="169"/>
  <c r="J19" i="169" a="1"/>
  <c r="C31" i="169" a="1"/>
  <c r="AQ918" i="169"/>
  <c r="AO1374" i="169"/>
  <c r="AJ1957" i="169"/>
  <c r="AJ1695" i="169"/>
  <c r="AP1193" i="169"/>
  <c r="M4" i="169" a="1"/>
  <c r="AL344" i="169"/>
  <c r="Z5" i="165"/>
  <c r="AP1830" i="169"/>
  <c r="AQ1700" i="169"/>
  <c r="AJ866" i="169"/>
  <c r="AQ1897" i="169"/>
  <c r="H23" i="169" a="1"/>
  <c r="AP2025" i="169"/>
  <c r="AR461" i="169"/>
  <c r="AJ1961" i="169"/>
  <c r="AP1575" i="169"/>
  <c r="F50" i="169" a="1"/>
  <c r="D10" i="169" a="1"/>
  <c r="AL1774" i="169"/>
  <c r="AL1572" i="169"/>
  <c r="E34" i="169" a="1"/>
  <c r="AP1960" i="169"/>
  <c r="AP1181" i="169"/>
  <c r="L38" i="169" a="1"/>
  <c r="AJ1570" i="169"/>
  <c r="E28" i="169" a="1"/>
  <c r="AJ1765" i="169"/>
  <c r="AO206" i="169"/>
  <c r="D23" i="169" a="1"/>
  <c r="AO8" i="169"/>
  <c r="AJ1971" i="169"/>
  <c r="AQ1630" i="169"/>
  <c r="AR1964" i="169"/>
  <c r="AO1826" i="169"/>
  <c r="AR2096" i="169"/>
  <c r="K31" i="169" a="1"/>
  <c r="I49" i="169" a="1"/>
  <c r="AP137" i="169"/>
  <c r="AP1178" i="169"/>
  <c r="AO527" i="169"/>
  <c r="AO2092" i="169"/>
  <c r="L4" i="169" a="1"/>
  <c r="AO854" i="169"/>
  <c r="AO74" i="171" a="1"/>
  <c r="AJ1051" i="169"/>
  <c r="AR204" i="169"/>
  <c r="AQ1574" i="169"/>
  <c r="AJ737" i="169"/>
  <c r="AL528" i="169"/>
  <c r="AL593" i="169"/>
  <c r="AO2160" i="169"/>
  <c r="AJ863" i="169"/>
  <c r="AQ1507" i="169"/>
  <c r="F46" i="169" a="1"/>
  <c r="AR794" i="169"/>
  <c r="AR1766" i="169"/>
  <c r="E21" i="169" a="1"/>
  <c r="AO740" i="169"/>
  <c r="AJ865" i="169"/>
  <c r="AQ1768" i="169"/>
  <c r="AO1697" i="169"/>
  <c r="AO1310" i="169"/>
  <c r="AO2219" i="169"/>
  <c r="AR1502" i="169"/>
  <c r="AP1509" i="169"/>
  <c r="AR2093" i="169"/>
  <c r="AQ1509" i="169"/>
  <c r="AJ1902" i="169"/>
  <c r="AJ469" i="169"/>
  <c r="AR2023" i="169"/>
  <c r="AQ1182" i="169"/>
  <c r="AL2095" i="169"/>
  <c r="AQ399" i="169"/>
  <c r="AQ1177" i="169"/>
  <c r="AJ338" i="169"/>
  <c r="AJ2098" i="169"/>
  <c r="AQ78" i="171" a="1"/>
  <c r="AL1955" i="169"/>
  <c r="AJ595" i="169"/>
  <c r="AQ1633" i="169"/>
  <c r="AO336" i="169"/>
  <c r="AQ1635" i="169"/>
  <c r="AL460" i="169"/>
  <c r="AO1308" i="169"/>
  <c r="Z11" i="164"/>
  <c r="AQ722" i="169"/>
  <c r="AL790" i="169"/>
  <c r="AQ1830" i="169"/>
  <c r="AR1903" i="169"/>
  <c r="K27" i="169" a="1"/>
  <c r="AR1379" i="169"/>
  <c r="AO918" i="169"/>
  <c r="AJ1247" i="169"/>
  <c r="AL1633" i="169"/>
  <c r="AO1828" i="169"/>
  <c r="H9" i="169" a="1"/>
  <c r="AR210" i="169"/>
  <c r="AJ851" i="169"/>
  <c r="AO1959" i="169"/>
  <c r="AQ796" i="169"/>
  <c r="AQ1243" i="169"/>
  <c r="AP1630" i="169"/>
  <c r="AO722" i="169"/>
  <c r="AQ795" i="169"/>
  <c r="AP1970" i="169"/>
  <c r="AQ1699" i="169"/>
  <c r="AR1899" i="169"/>
  <c r="AJ1964" i="169"/>
  <c r="AR1904" i="169"/>
  <c r="AQ73" i="169"/>
  <c r="AP1640" i="169"/>
  <c r="AQ1312" i="169"/>
  <c r="Q27" i="169" a="1"/>
  <c r="Q30" i="169" a="1"/>
  <c r="E25" i="169" a="1"/>
  <c r="M3" i="169" a="1"/>
  <c r="AJ460" i="169"/>
  <c r="F9" i="169" a="1"/>
  <c r="F12" i="169" a="1"/>
  <c r="AR1971" i="169"/>
  <c r="AQ1570" i="169"/>
  <c r="AJ474" i="169"/>
  <c r="AO2094" i="169"/>
  <c r="AP2094" i="169"/>
  <c r="AQ1698" i="169"/>
  <c r="AL1635" i="169"/>
  <c r="AP1050" i="169"/>
  <c r="AL1700" i="169"/>
  <c r="AJ1375" i="169"/>
  <c r="AP1313" i="169"/>
  <c r="AL657" i="169"/>
  <c r="AP71" i="169"/>
  <c r="AL1969" i="169"/>
  <c r="AL331" i="169"/>
  <c r="AL1241" i="169"/>
  <c r="AP1185" i="169"/>
  <c r="AR593" i="169"/>
  <c r="AO2220" i="169"/>
  <c r="AO2024" i="169"/>
  <c r="AL1059" i="169"/>
  <c r="AR2088" i="169"/>
  <c r="Z266" i="163"/>
  <c r="K19" i="169" a="1"/>
  <c r="K14" i="169" a="1"/>
  <c r="AO269" i="169"/>
  <c r="AQ2085" i="169"/>
  <c r="AJ919" i="169"/>
  <c r="AR140" i="169"/>
  <c r="AP208" i="169"/>
  <c r="AL73" i="169"/>
  <c r="AL1374" i="169"/>
  <c r="AQ1960" i="169"/>
  <c r="K21" i="169" a="1"/>
  <c r="D45" i="169" a="1"/>
  <c r="AR728" i="169"/>
  <c r="J12" i="169" a="1"/>
  <c r="AL268" i="169"/>
  <c r="AP77" i="171" a="1"/>
  <c r="AJ2091" i="169"/>
  <c r="AJ1186" i="169"/>
  <c r="AQ1510" i="169"/>
  <c r="I25" i="169" a="1"/>
  <c r="AO597" i="169"/>
  <c r="AO857" i="169"/>
  <c r="AQ987" i="169"/>
  <c r="AO1634" i="169"/>
  <c r="AR532" i="169"/>
  <c r="AJ2215" i="169"/>
  <c r="AJ1774" i="169"/>
  <c r="AP77" i="169"/>
  <c r="AP1966" i="169"/>
  <c r="AJ1436" i="169"/>
  <c r="AR1637" i="169"/>
  <c r="Q49" i="169" a="1"/>
  <c r="G33" i="169" a="1"/>
  <c r="AO526" i="169"/>
  <c r="AO850" i="169"/>
  <c r="AR2216" i="169"/>
  <c r="AJ596" i="169"/>
  <c r="AR526" i="169"/>
  <c r="AP598" i="169"/>
  <c r="AR338" i="169"/>
  <c r="AL1507" i="169"/>
  <c r="AP80" i="169"/>
  <c r="AO865" i="169"/>
  <c r="F33" i="169" a="1"/>
  <c r="J5" i="169" a="1"/>
  <c r="AP867" i="169"/>
  <c r="AL396" i="169"/>
  <c r="AL1905" i="169"/>
  <c r="AL791" i="169"/>
  <c r="AL76" i="169"/>
  <c r="AL2087" i="169"/>
  <c r="AL1891" i="169"/>
  <c r="J25" i="169" a="1"/>
  <c r="M13" i="169" a="1"/>
  <c r="AL473" i="169"/>
  <c r="AL1373" i="169"/>
  <c r="AL1441" i="169"/>
  <c r="AJ2218" i="169"/>
  <c r="AL1518" i="169"/>
  <c r="AR1969" i="169"/>
  <c r="AJ1772" i="169"/>
  <c r="AJ1706" i="169"/>
  <c r="AP1501" i="169"/>
  <c r="AO1240" i="169"/>
  <c r="M8" i="169" a="1"/>
  <c r="AQ265" i="169"/>
  <c r="AJ853" i="169"/>
  <c r="AO1957" i="169"/>
  <c r="L28" i="169" a="1"/>
  <c r="AQ1571" i="169"/>
  <c r="AL595" i="169"/>
  <c r="AL1052" i="169"/>
  <c r="AP75" i="171" a="1"/>
  <c r="AP728" i="169"/>
  <c r="AJ1574" i="169"/>
  <c r="AL525" i="169"/>
  <c r="AR731" i="169"/>
  <c r="AL798" i="169"/>
  <c r="AR333" i="169"/>
  <c r="AJ1512" i="169"/>
  <c r="AL1825" i="169"/>
  <c r="AO982" i="169"/>
  <c r="AL1569" i="169"/>
  <c r="N49" i="169" a="1"/>
  <c r="AR1901" i="169"/>
  <c r="AO1055" i="169"/>
  <c r="AL1638" i="169"/>
  <c r="AP1180" i="169"/>
  <c r="AL201" i="169"/>
  <c r="AO729" i="169"/>
  <c r="AL8" i="171" a="1"/>
  <c r="AL1699" i="169"/>
  <c r="AL1503" i="169"/>
  <c r="AO468" i="169"/>
  <c r="AQ1902" i="169"/>
  <c r="AL852" i="169"/>
  <c r="AP1514" i="169"/>
  <c r="AR1059" i="169"/>
  <c r="AQ1180" i="169"/>
  <c r="AJ1966" i="169"/>
  <c r="D27" i="169" a="1"/>
  <c r="AJ1508" i="169"/>
  <c r="AO2097" i="169"/>
  <c r="AR332" i="169"/>
  <c r="AP597" i="169"/>
  <c r="AP793" i="169"/>
  <c r="AQ332" i="169"/>
  <c r="AR1634" i="169"/>
  <c r="AQ141" i="169"/>
  <c r="AJ1768" i="169"/>
  <c r="AP2150" i="169"/>
  <c r="AO339" i="169"/>
  <c r="AJ2158" i="169"/>
  <c r="AR1375" i="169"/>
  <c r="AR854" i="169"/>
  <c r="N46" i="169" a="1"/>
  <c r="AJ1575" i="169"/>
  <c r="AO1056" i="169"/>
  <c r="AO2096" i="169"/>
  <c r="D15" i="169" a="1"/>
  <c r="AR468" i="169"/>
  <c r="H20" i="169" a="1"/>
  <c r="AP273" i="169"/>
  <c r="M9" i="169" a="1"/>
  <c r="AJ738" i="169"/>
  <c r="AR865" i="169"/>
  <c r="AR2152" i="169"/>
  <c r="AQ2089" i="169"/>
  <c r="AP340" i="169"/>
  <c r="H10" i="169" a="1"/>
  <c r="L26" i="169" a="1"/>
  <c r="H15" i="169" a="1"/>
  <c r="AJ1505" i="169"/>
  <c r="AP1767" i="169"/>
  <c r="AO2090" i="169"/>
  <c r="AP6" i="171" a="1"/>
  <c r="AQ787" i="169"/>
  <c r="AL720" i="169"/>
  <c r="AO1765" i="169"/>
  <c r="AL471" i="169"/>
  <c r="AL1379" i="169"/>
  <c r="AJ2099" i="169"/>
  <c r="H42" i="169" a="1"/>
  <c r="Q11" i="169" a="1"/>
  <c r="Z273" i="163"/>
  <c r="AL527" i="169"/>
  <c r="AJ862" i="169"/>
  <c r="AQ872" i="169"/>
  <c r="AP1901" i="169"/>
  <c r="AL1189" i="169"/>
  <c r="N5" i="169" a="1"/>
  <c r="AP1048" i="169"/>
  <c r="AQ1048" i="169"/>
  <c r="AJ344" i="169"/>
  <c r="AJ725" i="169"/>
  <c r="AQ527" i="169"/>
  <c r="AP731" i="169"/>
  <c r="AR341" i="169"/>
  <c r="AL1188" i="169"/>
  <c r="AO473" i="169"/>
  <c r="Z7" i="165"/>
  <c r="AJ918" i="169"/>
  <c r="AQ2220" i="169"/>
  <c r="AP5" i="171" a="1"/>
  <c r="AJ1701" i="169"/>
  <c r="AO212" i="169"/>
  <c r="AO1960" i="169"/>
  <c r="AQ1371" i="169"/>
  <c r="AO988" i="169"/>
  <c r="AJ530" i="169"/>
  <c r="N25" i="169" a="1"/>
  <c r="AP593" i="169"/>
  <c r="AP1569" i="169"/>
  <c r="AO5" i="169"/>
  <c r="N4" i="169" a="1"/>
  <c r="AO793" i="169"/>
  <c r="AP13" i="171" a="1"/>
  <c r="AJ1638" i="169"/>
  <c r="AR986" i="169"/>
  <c r="AQ992" i="169"/>
  <c r="I39" i="169" a="1"/>
  <c r="AL79" i="171" a="1"/>
  <c r="H8" i="169" a="1"/>
  <c r="I8" i="169" a="1"/>
  <c r="AQ1114" i="169"/>
  <c r="AQ1829" i="169"/>
  <c r="AJ1176" i="169"/>
  <c r="D48" i="169" a="1"/>
  <c r="AP2023" i="169"/>
  <c r="AQ74" i="171" a="1"/>
  <c r="AQ1904" i="169"/>
  <c r="AP343" i="169"/>
  <c r="AR1568" i="169"/>
  <c r="AJ1441" i="169"/>
  <c r="AO1707" i="169"/>
  <c r="E6" i="169" a="1"/>
  <c r="C5" i="169" a="1"/>
  <c r="AL1966" i="169"/>
  <c r="AL397" i="169"/>
  <c r="AL1570" i="169"/>
  <c r="AL1242" i="169"/>
  <c r="AL466" i="169"/>
  <c r="AJ2217" i="169"/>
  <c r="AP1439" i="169"/>
  <c r="M20" i="169" a="1"/>
  <c r="AL1306" i="169"/>
  <c r="Q13" i="169" l="1"/>
  <c r="J30" i="169"/>
  <c r="E28" i="169"/>
  <c r="F28" i="169"/>
  <c r="AK1313" i="169"/>
  <c r="F10" i="169"/>
  <c r="I26" i="169"/>
  <c r="K36" i="169"/>
  <c r="AK794" i="169"/>
  <c r="AK990" i="169"/>
  <c r="E42" i="169"/>
  <c r="AK1640" i="169"/>
  <c r="AK1502" i="169"/>
  <c r="AL72" i="171"/>
  <c r="AM72" i="171" s="1"/>
  <c r="N26" i="169"/>
  <c r="AK786" i="169"/>
  <c r="J7" i="169"/>
  <c r="AP75" i="171"/>
  <c r="AP5" i="171"/>
  <c r="AP81" i="171"/>
  <c r="AK1517" i="169"/>
  <c r="F45" i="169"/>
  <c r="AK728" i="169"/>
  <c r="AK1184" i="169"/>
  <c r="G25" i="169"/>
  <c r="D30" i="169"/>
  <c r="Q12" i="169"/>
  <c r="AQ73" i="171"/>
  <c r="K15" i="169"/>
  <c r="Q48" i="169"/>
  <c r="AK2026" i="169"/>
  <c r="AK789" i="169"/>
  <c r="AK1959" i="169"/>
  <c r="AK274" i="169"/>
  <c r="AK536" i="169"/>
  <c r="AK2098" i="169"/>
  <c r="Q15" i="169"/>
  <c r="Q36" i="169"/>
  <c r="K18" i="169"/>
  <c r="K41" i="169"/>
  <c r="AK792" i="169"/>
  <c r="Q5" i="169"/>
  <c r="F37" i="169"/>
  <c r="AK1518" i="169"/>
  <c r="E12" i="169"/>
  <c r="AK330" i="169"/>
  <c r="G37" i="169"/>
  <c r="AO8" i="171"/>
  <c r="D42" i="169"/>
  <c r="AK858" i="169"/>
  <c r="K38" i="169"/>
  <c r="AK1057" i="169"/>
  <c r="AR6" i="171"/>
  <c r="F35" i="169"/>
  <c r="AR5" i="171"/>
  <c r="I2" i="169"/>
  <c r="AK1181" i="169"/>
  <c r="H3" i="169"/>
  <c r="F32" i="169"/>
  <c r="K23" i="169"/>
  <c r="P44" i="169"/>
  <c r="AK788" i="169"/>
  <c r="D37" i="169"/>
  <c r="I22" i="169"/>
  <c r="E33" i="169"/>
  <c r="Q2" i="169"/>
  <c r="N3" i="169"/>
  <c r="J22" i="169"/>
  <c r="H11" i="169"/>
  <c r="AK333" i="169"/>
  <c r="AK723" i="169"/>
  <c r="AK1698" i="169"/>
  <c r="I35" i="169"/>
  <c r="AO79" i="171"/>
  <c r="AK2096" i="169"/>
  <c r="L21" i="169"/>
  <c r="H23" i="169"/>
  <c r="AK265" i="169"/>
  <c r="G50" i="169"/>
  <c r="M16" i="169"/>
  <c r="G30" i="169"/>
  <c r="C9" i="169"/>
  <c r="H42" i="169"/>
  <c r="AK1379" i="169"/>
  <c r="AO9" i="171"/>
  <c r="H10" i="169"/>
  <c r="L7" i="169"/>
  <c r="H5" i="169"/>
  <c r="J35" i="169"/>
  <c r="L10" i="169"/>
  <c r="K16" i="169"/>
  <c r="M35" i="169"/>
  <c r="AK332" i="169"/>
  <c r="AK856" i="169"/>
  <c r="AK331" i="169"/>
  <c r="E40" i="169"/>
  <c r="P34" i="169"/>
  <c r="P31" i="169"/>
  <c r="L41" i="169"/>
  <c r="AK1904" i="169"/>
  <c r="N34" i="169"/>
  <c r="K39" i="169"/>
  <c r="C34" i="169"/>
  <c r="I28" i="169"/>
  <c r="F23" i="169"/>
  <c r="J26" i="169"/>
  <c r="D16" i="169"/>
  <c r="J8" i="169"/>
  <c r="H13" i="169"/>
  <c r="F42" i="169"/>
  <c r="G48" i="169"/>
  <c r="D22" i="169"/>
  <c r="G12" i="169"/>
  <c r="C46" i="169"/>
  <c r="AK10" i="169"/>
  <c r="H44" i="169"/>
  <c r="AK1635" i="169"/>
  <c r="Q20" i="169"/>
  <c r="AK1704" i="169"/>
  <c r="AK2219" i="169"/>
  <c r="L6" i="169"/>
  <c r="J38" i="169"/>
  <c r="AK529" i="169"/>
  <c r="AL77" i="171"/>
  <c r="AM77" i="171" s="1"/>
  <c r="K42" i="169"/>
  <c r="Q10" i="169"/>
  <c r="K46" i="169"/>
  <c r="P27" i="169"/>
  <c r="AK1192" i="169"/>
  <c r="D20" i="169"/>
  <c r="AK464" i="169"/>
  <c r="L23" i="169"/>
  <c r="J34" i="169"/>
  <c r="M15" i="169"/>
  <c r="G16" i="169"/>
  <c r="AK593" i="169"/>
  <c r="C3" i="169"/>
  <c r="J46" i="169"/>
  <c r="Q49" i="169"/>
  <c r="Q42" i="169"/>
  <c r="AO75" i="171"/>
  <c r="AK203" i="169"/>
  <c r="I37" i="169"/>
  <c r="C6" i="169"/>
  <c r="AK201" i="169"/>
  <c r="J18" i="169"/>
  <c r="P4" i="169"/>
  <c r="D49" i="169"/>
  <c r="AK535" i="169"/>
  <c r="AK1373" i="169"/>
  <c r="M2" i="169"/>
  <c r="AL5" i="171"/>
  <c r="AM5" i="171" s="1"/>
  <c r="F2" i="169"/>
  <c r="K29" i="169"/>
  <c r="AR78" i="171"/>
  <c r="Q34" i="169"/>
  <c r="C5" i="169"/>
  <c r="M30" i="169"/>
  <c r="AL78" i="171"/>
  <c r="AM78" i="171" s="1"/>
  <c r="AK863" i="169"/>
  <c r="E38" i="169"/>
  <c r="AK1436" i="169"/>
  <c r="C33" i="169"/>
  <c r="K19" i="169"/>
  <c r="P41" i="169"/>
  <c r="AK725" i="169"/>
  <c r="F22" i="169"/>
  <c r="AK1969" i="169"/>
  <c r="Q50" i="169"/>
  <c r="Q39" i="169"/>
  <c r="E20" i="169"/>
  <c r="AK2218" i="169"/>
  <c r="C44" i="169"/>
  <c r="J37" i="169"/>
  <c r="F16" i="169"/>
  <c r="AK866" i="169"/>
  <c r="N48" i="169"/>
  <c r="AK1309" i="169"/>
  <c r="E50" i="169"/>
  <c r="N8" i="169"/>
  <c r="AK469" i="169"/>
  <c r="J36" i="169"/>
  <c r="AK918" i="169"/>
  <c r="AK1111" i="169"/>
  <c r="AK1515" i="169"/>
  <c r="AK658" i="169"/>
  <c r="J50" i="169"/>
  <c r="AK1632" i="169"/>
  <c r="AK1241" i="169"/>
  <c r="C18" i="169"/>
  <c r="AK1825" i="169"/>
  <c r="P9" i="169"/>
  <c r="K34" i="169"/>
  <c r="AL8" i="171"/>
  <c r="AM8" i="171" s="1"/>
  <c r="J19" i="169"/>
  <c r="H15" i="169"/>
  <c r="AK1370" i="169"/>
  <c r="G18" i="169"/>
  <c r="M20" i="169"/>
  <c r="Q28" i="169"/>
  <c r="AK210" i="169"/>
  <c r="M41" i="169"/>
  <c r="I16" i="169"/>
  <c r="AK1185" i="169"/>
  <c r="AK1045" i="169"/>
  <c r="Q14" i="169"/>
  <c r="AK2090" i="169"/>
  <c r="E41" i="169"/>
  <c r="AK461" i="169"/>
  <c r="AK2157" i="169"/>
  <c r="AK862" i="169"/>
  <c r="AK472" i="169"/>
  <c r="P22" i="169"/>
  <c r="C29" i="169"/>
  <c r="F27" i="169"/>
  <c r="Q47" i="169"/>
  <c r="AK1770" i="169"/>
  <c r="Q17" i="169"/>
  <c r="I41" i="169"/>
  <c r="E26" i="169"/>
  <c r="D28" i="169"/>
  <c r="F50" i="169"/>
  <c r="AK2093" i="169"/>
  <c r="J27" i="169"/>
  <c r="N15" i="169"/>
  <c r="L13" i="169"/>
  <c r="J41" i="169"/>
  <c r="AK660" i="169"/>
  <c r="AK1307" i="169"/>
  <c r="K43" i="169"/>
  <c r="L27" i="169"/>
  <c r="AK532" i="169"/>
  <c r="AK1048" i="169"/>
  <c r="M5" i="169"/>
  <c r="K27" i="169"/>
  <c r="P12" i="169"/>
  <c r="AK1962" i="169"/>
  <c r="N9" i="169"/>
  <c r="H48" i="169"/>
  <c r="G46" i="169"/>
  <c r="AK590" i="169"/>
  <c r="AK1514" i="169"/>
  <c r="H7" i="169"/>
  <c r="K17" i="169"/>
  <c r="AK206" i="169"/>
  <c r="AK989" i="169"/>
  <c r="AK852" i="169"/>
  <c r="Q6" i="169"/>
  <c r="AK1572" i="169"/>
  <c r="L3" i="169"/>
  <c r="Q8" i="169"/>
  <c r="J15" i="169"/>
  <c r="AK980" i="169"/>
  <c r="G49" i="169"/>
  <c r="AK1310" i="169"/>
  <c r="H2" i="169"/>
  <c r="H33" i="169"/>
  <c r="F12" i="169"/>
  <c r="F36" i="169"/>
  <c r="G17" i="169"/>
  <c r="E34" i="169"/>
  <c r="M36" i="169"/>
  <c r="AK272" i="169"/>
  <c r="N49" i="169"/>
  <c r="AL70" i="171"/>
  <c r="AM70" i="171" s="1"/>
  <c r="P43" i="169"/>
  <c r="AL12" i="171"/>
  <c r="AM12" i="171" s="1"/>
  <c r="H14" i="169"/>
  <c r="AL74" i="171"/>
  <c r="AM74" i="171" s="1"/>
  <c r="AK9" i="169"/>
  <c r="L29" i="169"/>
  <c r="J31" i="169"/>
  <c r="K44" i="169"/>
  <c r="G27" i="169"/>
  <c r="AK984" i="169"/>
  <c r="E10" i="169"/>
  <c r="L45" i="169"/>
  <c r="P13" i="169"/>
  <c r="F41" i="169"/>
  <c r="AK727" i="169"/>
  <c r="J10" i="169"/>
  <c r="AK992" i="169"/>
  <c r="P20" i="169"/>
  <c r="Q11" i="169"/>
  <c r="Q4" i="169"/>
  <c r="M48" i="169"/>
  <c r="AK1763" i="169"/>
  <c r="AL75" i="171"/>
  <c r="AM75" i="171" s="1"/>
  <c r="M31" i="169"/>
  <c r="AP74" i="171"/>
  <c r="AK1516" i="169"/>
  <c r="L9" i="169"/>
  <c r="AK138" i="169"/>
  <c r="AL11" i="171"/>
  <c r="AM11" i="171" s="1"/>
  <c r="H4" i="169"/>
  <c r="AK2153" i="169"/>
  <c r="AK1191" i="169"/>
  <c r="K14" i="169"/>
  <c r="J49" i="169"/>
  <c r="AK344" i="169"/>
  <c r="G10" i="169"/>
  <c r="E47" i="169"/>
  <c r="H16" i="169"/>
  <c r="I5" i="169"/>
  <c r="AK2022" i="169"/>
  <c r="AK1829" i="169"/>
  <c r="G26" i="169"/>
  <c r="AK1182" i="169"/>
  <c r="P5" i="169"/>
  <c r="H40" i="169"/>
  <c r="D50" i="169"/>
  <c r="AK1315" i="169"/>
  <c r="C23" i="169"/>
  <c r="AK1892" i="169"/>
  <c r="D41" i="169"/>
  <c r="K35" i="169"/>
  <c r="J42" i="169"/>
  <c r="AK1566" i="169"/>
  <c r="N12" i="169"/>
  <c r="AK467" i="169"/>
  <c r="F15" i="169"/>
  <c r="AK8" i="169"/>
  <c r="AK661" i="169"/>
  <c r="AK269" i="169"/>
  <c r="E48" i="169"/>
  <c r="AK1508" i="169"/>
  <c r="J14" i="169"/>
  <c r="F19" i="169"/>
  <c r="AO76" i="171"/>
  <c r="AK1828" i="169"/>
  <c r="AK1500" i="169"/>
  <c r="P15" i="169"/>
  <c r="H46" i="169"/>
  <c r="AK1961" i="169"/>
  <c r="F34" i="169"/>
  <c r="Q45" i="169"/>
  <c r="AK1505" i="169"/>
  <c r="E9" i="169"/>
  <c r="AK140" i="169"/>
  <c r="H21" i="169"/>
  <c r="AK137" i="169"/>
  <c r="M34" i="169"/>
  <c r="P14" i="169"/>
  <c r="J5" i="169"/>
  <c r="AK2220" i="169"/>
  <c r="F7" i="169"/>
  <c r="D11" i="169"/>
  <c r="J28" i="169"/>
  <c r="G36" i="169"/>
  <c r="AK204" i="169"/>
  <c r="F38" i="169"/>
  <c r="C40" i="169"/>
  <c r="J23" i="169"/>
  <c r="F31" i="169"/>
  <c r="AK12" i="169"/>
  <c r="K11" i="169"/>
  <c r="G11" i="169"/>
  <c r="C13" i="169"/>
  <c r="AK1441" i="169"/>
  <c r="AK462" i="169"/>
  <c r="P48" i="169"/>
  <c r="AK399" i="169"/>
  <c r="AL7" i="171"/>
  <c r="AM7" i="171" s="1"/>
  <c r="K8" i="169"/>
  <c r="G22" i="169"/>
  <c r="F13" i="169"/>
  <c r="AK1308" i="169"/>
  <c r="N36" i="169"/>
  <c r="F11" i="169"/>
  <c r="AK460" i="169"/>
  <c r="J11" i="169"/>
  <c r="AK1630" i="169"/>
  <c r="AK1769" i="169"/>
  <c r="AR12" i="171"/>
  <c r="AK1305" i="169"/>
  <c r="D14" i="169"/>
  <c r="C15" i="169"/>
  <c r="AK798" i="169"/>
  <c r="H18" i="169"/>
  <c r="H20" i="169"/>
  <c r="G15" i="169"/>
  <c r="M22" i="169"/>
  <c r="AK1187" i="169"/>
  <c r="AK1957" i="169"/>
  <c r="L26" i="169"/>
  <c r="AK2021" i="169"/>
  <c r="Q26" i="169"/>
  <c r="C42" i="169"/>
  <c r="H28" i="169"/>
  <c r="AK1438" i="169"/>
  <c r="N39" i="169"/>
  <c r="I23" i="169"/>
  <c r="Q27" i="169"/>
  <c r="D47" i="169"/>
  <c r="M39" i="169"/>
  <c r="AK787" i="169"/>
  <c r="K21" i="169"/>
  <c r="H27" i="169"/>
  <c r="AK1511" i="169"/>
  <c r="AK1965" i="169"/>
  <c r="C45" i="169"/>
  <c r="AK72" i="169"/>
  <c r="H29" i="169"/>
  <c r="M11" i="169"/>
  <c r="M7" i="169"/>
  <c r="AP70" i="171"/>
  <c r="J20" i="169"/>
  <c r="AK735" i="169"/>
  <c r="J47" i="169"/>
  <c r="D5" i="169"/>
  <c r="L36" i="169"/>
  <c r="AK2020" i="169"/>
  <c r="AK335" i="169"/>
  <c r="M10" i="169"/>
  <c r="AO78" i="171"/>
  <c r="J12" i="169"/>
  <c r="L35" i="169"/>
  <c r="K25" i="169"/>
  <c r="L25" i="169"/>
  <c r="P19" i="169"/>
  <c r="E8" i="169"/>
  <c r="AK2160" i="169"/>
  <c r="G38" i="169"/>
  <c r="N16" i="169"/>
  <c r="K30" i="169"/>
  <c r="C10" i="169"/>
  <c r="AK1175" i="169"/>
  <c r="L30" i="169"/>
  <c r="L5" i="169"/>
  <c r="AQ80" i="171"/>
  <c r="AK1114" i="169"/>
  <c r="AK592" i="169"/>
  <c r="L32" i="169"/>
  <c r="AQ78" i="171"/>
  <c r="I10" i="169"/>
  <c r="F5" i="169"/>
  <c r="F4" i="169"/>
  <c r="AQ76" i="171"/>
  <c r="AK1190" i="169"/>
  <c r="D18" i="169"/>
  <c r="AK1376" i="169"/>
  <c r="H22" i="169"/>
  <c r="AP6" i="171"/>
  <c r="D17" i="169"/>
  <c r="AK1314" i="169"/>
  <c r="D21" i="169"/>
  <c r="AO70" i="171"/>
  <c r="AK1699" i="169"/>
  <c r="AR8" i="171"/>
  <c r="M44" i="169"/>
  <c r="L48" i="169"/>
  <c r="AK597" i="169"/>
  <c r="P6" i="169"/>
  <c r="P29" i="169"/>
  <c r="N31" i="169"/>
  <c r="D35" i="169"/>
  <c r="L28" i="169"/>
  <c r="G9" i="169"/>
  <c r="AK1242" i="169"/>
  <c r="AK850" i="169"/>
  <c r="AK468" i="169"/>
  <c r="AK470" i="169"/>
  <c r="L38" i="169"/>
  <c r="E23" i="169"/>
  <c r="J17" i="169"/>
  <c r="AK466" i="169"/>
  <c r="L49" i="169"/>
  <c r="AL76" i="171"/>
  <c r="AM76" i="171" s="1"/>
  <c r="AK1060" i="169"/>
  <c r="D34" i="169"/>
  <c r="C32" i="169"/>
  <c r="N7" i="169"/>
  <c r="F8" i="169"/>
  <c r="F29" i="169"/>
  <c r="AK1375" i="169"/>
  <c r="AK1501" i="169"/>
  <c r="AK1247" i="169"/>
  <c r="Q33" i="169"/>
  <c r="AK742" i="169"/>
  <c r="AP9" i="171"/>
  <c r="P23" i="169"/>
  <c r="L31" i="169"/>
  <c r="G6" i="169"/>
  <c r="AK1574" i="169"/>
  <c r="AK2221" i="169"/>
  <c r="G14" i="169"/>
  <c r="M32" i="169"/>
  <c r="N40" i="169"/>
  <c r="AK595" i="169"/>
  <c r="AK1509" i="169"/>
  <c r="I46" i="169"/>
  <c r="AP80" i="171"/>
  <c r="AP71" i="171"/>
  <c r="AK1380" i="169"/>
  <c r="L14" i="169"/>
  <c r="E7" i="169"/>
  <c r="L12" i="169"/>
  <c r="AK471" i="169"/>
  <c r="P8" i="169"/>
  <c r="P32" i="169"/>
  <c r="AK1439" i="169"/>
  <c r="AK465" i="169"/>
  <c r="AK2095" i="169"/>
  <c r="AK6" i="169"/>
  <c r="I27" i="169"/>
  <c r="M25" i="169"/>
  <c r="D40" i="169"/>
  <c r="N45" i="169"/>
  <c r="AQ11" i="171"/>
  <c r="F33" i="169"/>
  <c r="L2" i="169"/>
  <c r="F48" i="169"/>
  <c r="C22" i="169"/>
  <c r="P11" i="169"/>
  <c r="D25" i="169"/>
  <c r="AK80" i="169"/>
  <c r="AQ72" i="171"/>
  <c r="N30" i="169"/>
  <c r="F40" i="169"/>
  <c r="D33" i="169"/>
  <c r="AK1761" i="169"/>
  <c r="AK1059" i="169"/>
  <c r="AK724" i="169"/>
  <c r="H19" i="169"/>
  <c r="AK1569" i="169"/>
  <c r="AK342" i="169"/>
  <c r="AL82" i="171"/>
  <c r="AM82" i="171" s="1"/>
  <c r="G19" i="169"/>
  <c r="AK340" i="169"/>
  <c r="AK1967" i="169"/>
  <c r="N10" i="169"/>
  <c r="L22" i="169"/>
  <c r="E46" i="169"/>
  <c r="C25" i="169"/>
  <c r="AK1896" i="169"/>
  <c r="AK732" i="169"/>
  <c r="AK739" i="169"/>
  <c r="G20" i="169"/>
  <c r="AO6" i="171"/>
  <c r="AK1504" i="169"/>
  <c r="AK865" i="169"/>
  <c r="AR81" i="171"/>
  <c r="P47" i="169"/>
  <c r="K9" i="169"/>
  <c r="AP7" i="171"/>
  <c r="N42" i="169"/>
  <c r="J32" i="169"/>
  <c r="AK730" i="169"/>
  <c r="K37" i="169"/>
  <c r="AP82" i="171"/>
  <c r="Q9" i="169"/>
  <c r="N5" i="169"/>
  <c r="M50" i="169"/>
  <c r="M26" i="169"/>
  <c r="AR73" i="171"/>
  <c r="L16" i="169"/>
  <c r="I34" i="169"/>
  <c r="K2" i="169"/>
  <c r="AK1830" i="169"/>
  <c r="H25" i="169"/>
  <c r="M23" i="169"/>
  <c r="E22" i="169"/>
  <c r="AK799" i="169"/>
  <c r="D13" i="169"/>
  <c r="AL6" i="171"/>
  <c r="AM6" i="171" s="1"/>
  <c r="K26" i="169"/>
  <c r="F26" i="169"/>
  <c r="AK78" i="169"/>
  <c r="AK1374" i="169"/>
  <c r="AK336" i="169"/>
  <c r="N22" i="169"/>
  <c r="C12" i="169"/>
  <c r="N20" i="169"/>
  <c r="C41" i="169"/>
  <c r="AK731" i="169"/>
  <c r="L33" i="169"/>
  <c r="AK1890" i="169"/>
  <c r="N46" i="169"/>
  <c r="AL79" i="171"/>
  <c r="AM79" i="171" s="1"/>
  <c r="AP8" i="171"/>
  <c r="AK733" i="169"/>
  <c r="AQ82" i="171"/>
  <c r="AK396" i="169"/>
  <c r="AQ74" i="171"/>
  <c r="M19" i="169"/>
  <c r="N14" i="169"/>
  <c r="C38" i="169"/>
  <c r="AK729" i="169"/>
  <c r="D12" i="169"/>
  <c r="AK2089" i="169"/>
  <c r="AK267" i="169"/>
  <c r="AK871" i="169"/>
  <c r="K20" i="169"/>
  <c r="H8" i="169"/>
  <c r="AK2152" i="169"/>
  <c r="Q22" i="169"/>
  <c r="AK77" i="169"/>
  <c r="AK596" i="169"/>
  <c r="AK1701" i="169"/>
  <c r="AK211" i="169"/>
  <c r="AK75" i="169"/>
  <c r="D6" i="169"/>
  <c r="C48" i="169"/>
  <c r="AK1512" i="169"/>
  <c r="AK207" i="169"/>
  <c r="AL80" i="171"/>
  <c r="AM80" i="171" s="1"/>
  <c r="AK1571" i="169"/>
  <c r="F3" i="169"/>
  <c r="AK1312" i="169"/>
  <c r="AP79" i="171"/>
  <c r="M38" i="169"/>
  <c r="L19" i="169"/>
  <c r="E43" i="169"/>
  <c r="Q40" i="169"/>
  <c r="Q3" i="169"/>
  <c r="P39" i="169"/>
  <c r="C11" i="169"/>
  <c r="H47" i="169"/>
  <c r="Q35" i="169"/>
  <c r="M3" i="169"/>
  <c r="AK1110" i="169"/>
  <c r="AK721" i="169"/>
  <c r="D31" i="169"/>
  <c r="Q43" i="169"/>
  <c r="I44" i="169"/>
  <c r="I18" i="169"/>
  <c r="I8" i="169"/>
  <c r="H49" i="169"/>
  <c r="I48" i="169"/>
  <c r="G7" i="169"/>
  <c r="AK2215" i="169"/>
  <c r="AR82" i="171"/>
  <c r="L44" i="169"/>
  <c r="M9" i="169"/>
  <c r="AK1053" i="169"/>
  <c r="L47" i="169"/>
  <c r="E14" i="169"/>
  <c r="E18" i="169"/>
  <c r="P46" i="169"/>
  <c r="AK528" i="169"/>
  <c r="AK736" i="169"/>
  <c r="F9" i="169"/>
  <c r="K22" i="169"/>
  <c r="AK734" i="169"/>
  <c r="J9" i="169"/>
  <c r="L40" i="169"/>
  <c r="AK859" i="169"/>
  <c r="AK74" i="169"/>
  <c r="AK737" i="169"/>
  <c r="E6" i="169"/>
  <c r="G3" i="169"/>
  <c r="AK2217" i="169"/>
  <c r="C30" i="169"/>
  <c r="E37" i="169"/>
  <c r="P40" i="169"/>
  <c r="M6" i="169"/>
  <c r="C43" i="169"/>
  <c r="G34" i="169"/>
  <c r="AK334" i="169"/>
  <c r="G47" i="169"/>
  <c r="N33" i="169"/>
  <c r="F18" i="169"/>
  <c r="AR11" i="171"/>
  <c r="D3" i="169"/>
  <c r="G35" i="169"/>
  <c r="AK720" i="169"/>
  <c r="N50" i="169"/>
  <c r="J4" i="169"/>
  <c r="Q29" i="169"/>
  <c r="AK864" i="169"/>
  <c r="I39" i="169"/>
  <c r="H50" i="169"/>
  <c r="H45" i="169"/>
  <c r="AK917" i="169"/>
  <c r="M14" i="169"/>
  <c r="AQ70" i="171"/>
  <c r="N27" i="169"/>
  <c r="AK791" i="169"/>
  <c r="AK1766" i="169"/>
  <c r="AK1903" i="169"/>
  <c r="G40" i="169"/>
  <c r="L8" i="169"/>
  <c r="G39" i="169"/>
  <c r="AK2092" i="169"/>
  <c r="P16" i="169"/>
  <c r="F49" i="169"/>
  <c r="C31" i="169"/>
  <c r="AK1955" i="169"/>
  <c r="AK397" i="169"/>
  <c r="E29" i="169"/>
  <c r="J39" i="169"/>
  <c r="H36" i="169"/>
  <c r="AK853" i="169"/>
  <c r="Q30" i="169"/>
  <c r="H37" i="169"/>
  <c r="N17" i="169"/>
  <c r="AK205" i="169"/>
  <c r="AR9" i="171"/>
  <c r="I36" i="169"/>
  <c r="AP13" i="171"/>
  <c r="D43" i="169"/>
  <c r="AK2150" i="169"/>
  <c r="E16" i="169"/>
  <c r="AK70" i="169"/>
  <c r="P35" i="169"/>
  <c r="AK209" i="169"/>
  <c r="AK1633" i="169"/>
  <c r="AK1705" i="169"/>
  <c r="G45" i="169"/>
  <c r="I50" i="169"/>
  <c r="C50" i="169"/>
  <c r="E35" i="169"/>
  <c r="AK985" i="169"/>
  <c r="G8" i="169"/>
  <c r="P38" i="169"/>
  <c r="D10" i="169"/>
  <c r="E25" i="169"/>
  <c r="AK790" i="169"/>
  <c r="I17" i="169"/>
  <c r="E45" i="169"/>
  <c r="AK1061" i="169"/>
  <c r="AK1773" i="169"/>
  <c r="N32" i="169"/>
  <c r="Q23" i="169"/>
  <c r="K28" i="169"/>
  <c r="M4" i="169"/>
  <c r="L42" i="169"/>
  <c r="E15" i="169"/>
  <c r="G4" i="169"/>
  <c r="AK1902" i="169"/>
  <c r="I4" i="169"/>
  <c r="J45" i="169"/>
  <c r="C8" i="169"/>
  <c r="K40" i="169"/>
  <c r="D38" i="169"/>
  <c r="G43" i="169"/>
  <c r="Q19" i="169"/>
  <c r="AK1893" i="169"/>
  <c r="I19" i="169"/>
  <c r="AK2102" i="169"/>
  <c r="AK1180" i="169"/>
  <c r="G33" i="169"/>
  <c r="J2" i="169"/>
  <c r="D39" i="169"/>
  <c r="AK738" i="169"/>
  <c r="AK533" i="169"/>
  <c r="AK2091" i="169"/>
  <c r="AL13" i="171"/>
  <c r="AM13" i="171" s="1"/>
  <c r="AK2100" i="169"/>
  <c r="I9" i="169"/>
  <c r="AK1760" i="169"/>
  <c r="K10" i="169"/>
  <c r="AK534" i="169"/>
  <c r="AK525" i="169"/>
  <c r="AK1056" i="169"/>
  <c r="AK741" i="169"/>
  <c r="M42" i="169"/>
  <c r="AO82" i="171"/>
  <c r="AK1565" i="169"/>
  <c r="AO81" i="171"/>
  <c r="AK1900" i="169"/>
  <c r="AR7" i="171"/>
  <c r="E5" i="169"/>
  <c r="D9" i="169"/>
  <c r="AK1177" i="169"/>
  <c r="F30" i="169"/>
  <c r="I3" i="169"/>
  <c r="AK872" i="169"/>
  <c r="I7" i="169"/>
  <c r="AK1179" i="169"/>
  <c r="AK531" i="169"/>
  <c r="N35" i="169"/>
  <c r="AK656" i="169"/>
  <c r="L46" i="169"/>
  <c r="AK474" i="169"/>
  <c r="J16" i="169"/>
  <c r="K7" i="169"/>
  <c r="AK981" i="169"/>
  <c r="I11" i="169"/>
  <c r="M47" i="169"/>
  <c r="H34" i="169"/>
  <c r="N28" i="169"/>
  <c r="N29" i="169"/>
  <c r="AK1245" i="169"/>
  <c r="I43" i="169"/>
  <c r="M12" i="169"/>
  <c r="K5" i="169"/>
  <c r="E30" i="169"/>
  <c r="AK722" i="169"/>
  <c r="Q16" i="169"/>
  <c r="I6" i="169"/>
  <c r="E19" i="169"/>
  <c r="AK1636" i="169"/>
  <c r="AK1372" i="169"/>
  <c r="J44" i="169"/>
  <c r="F20" i="169"/>
  <c r="AK659" i="169"/>
  <c r="K48" i="169"/>
  <c r="P45" i="169"/>
  <c r="H30" i="169"/>
  <c r="C27" i="169"/>
  <c r="I47" i="169"/>
  <c r="AK76" i="169"/>
  <c r="N19" i="169"/>
  <c r="M17" i="169"/>
  <c r="Q46" i="169"/>
  <c r="AK2099" i="169"/>
  <c r="AK1570" i="169"/>
  <c r="L4" i="169"/>
  <c r="AO10" i="171"/>
  <c r="D15" i="169"/>
  <c r="AK867" i="169"/>
  <c r="I15" i="169"/>
  <c r="C39" i="169"/>
  <c r="H6" i="169"/>
  <c r="AK1440" i="169"/>
  <c r="AK1435" i="169"/>
  <c r="AK473" i="169"/>
  <c r="AK1049" i="169"/>
  <c r="AK796" i="169"/>
  <c r="AP72" i="171"/>
  <c r="AK1703" i="169"/>
  <c r="AK740" i="169"/>
  <c r="F44" i="169"/>
  <c r="AK343" i="169"/>
  <c r="F17" i="169"/>
  <c r="AK2086" i="169"/>
  <c r="M13" i="169"/>
  <c r="AK73" i="169"/>
  <c r="C47" i="169"/>
  <c r="M43" i="169"/>
  <c r="P49" i="169"/>
  <c r="K49" i="169"/>
  <c r="AK1378" i="169"/>
  <c r="L43" i="169"/>
  <c r="AK991" i="169"/>
  <c r="AK13" i="169"/>
  <c r="AR72" i="171"/>
  <c r="AK1895" i="169"/>
  <c r="F14" i="169"/>
  <c r="J25" i="169"/>
  <c r="AK1970" i="169"/>
  <c r="J13" i="169"/>
  <c r="N23" i="169"/>
  <c r="AO77" i="171"/>
  <c r="AK2154" i="169"/>
  <c r="K32" i="169"/>
  <c r="AK526" i="169"/>
  <c r="F46" i="169"/>
  <c r="AR76" i="171"/>
  <c r="Q18" i="169"/>
  <c r="AK1183" i="169"/>
  <c r="AK1700" i="169"/>
  <c r="AR74" i="171"/>
  <c r="M8" i="169"/>
  <c r="AK1306" i="169"/>
  <c r="AO72" i="171"/>
  <c r="AK2087" i="169"/>
  <c r="I45" i="169"/>
  <c r="AK2024" i="169"/>
  <c r="AK1966" i="169"/>
  <c r="C26" i="169"/>
  <c r="J3" i="169"/>
  <c r="C16" i="169"/>
  <c r="AK726" i="169"/>
  <c r="AO74" i="171"/>
  <c r="AK2085" i="169"/>
  <c r="Q21" i="169"/>
  <c r="AK136" i="169"/>
  <c r="P21" i="169"/>
  <c r="AK7" i="169"/>
  <c r="L37" i="169"/>
  <c r="AO71" i="171"/>
  <c r="E32" i="169"/>
  <c r="E44" i="169"/>
  <c r="AQ79" i="171"/>
  <c r="F47" i="169"/>
  <c r="L50" i="169"/>
  <c r="AK341" i="169"/>
  <c r="AK869" i="169"/>
  <c r="AL81" i="171"/>
  <c r="AM81" i="171" s="1"/>
  <c r="P25" i="169"/>
  <c r="AQ75" i="171"/>
  <c r="H41" i="169"/>
  <c r="M40" i="169"/>
  <c r="AK598" i="169"/>
  <c r="AK1573" i="169"/>
  <c r="J33" i="169"/>
  <c r="C4" i="169"/>
  <c r="G13" i="169"/>
  <c r="AK527" i="169"/>
  <c r="AK854" i="169"/>
  <c r="C36" i="169"/>
  <c r="AK1696" i="169"/>
  <c r="AK919" i="169"/>
  <c r="AK1503" i="169"/>
  <c r="P37" i="169"/>
  <c r="M28" i="169"/>
  <c r="AK2158" i="169"/>
  <c r="AK1768" i="169"/>
  <c r="M21" i="169"/>
  <c r="AK860" i="169"/>
  <c r="N18" i="169"/>
  <c r="AK1702" i="169"/>
  <c r="J29" i="169"/>
  <c r="C19" i="169"/>
  <c r="C49" i="169"/>
  <c r="I33" i="169"/>
  <c r="L11" i="169"/>
  <c r="AK1246" i="169"/>
  <c r="AK2097" i="169"/>
  <c r="N44" i="169"/>
  <c r="AK135" i="169"/>
  <c r="P10" i="169"/>
  <c r="D8" i="169"/>
  <c r="AK2151" i="169"/>
  <c r="AK1506" i="169"/>
  <c r="AK1058" i="169"/>
  <c r="D19" i="169"/>
  <c r="AP10" i="171"/>
  <c r="AR70" i="171"/>
  <c r="AK2025" i="169"/>
  <c r="L15" i="169"/>
  <c r="I38" i="169"/>
  <c r="I20" i="169"/>
  <c r="AK1971" i="169"/>
  <c r="AK1956" i="169"/>
  <c r="N21" i="169"/>
  <c r="AK916" i="169"/>
  <c r="E11" i="169"/>
  <c r="AK1377" i="169"/>
  <c r="AK797" i="169"/>
  <c r="AK5" i="169"/>
  <c r="I25" i="169"/>
  <c r="AK1901" i="169"/>
  <c r="I40" i="169"/>
  <c r="AK1112" i="169"/>
  <c r="AK141" i="169"/>
  <c r="G44" i="169"/>
  <c r="AK1960" i="169"/>
  <c r="N25" i="169"/>
  <c r="M27" i="169"/>
  <c r="N37" i="169"/>
  <c r="J43" i="169"/>
  <c r="AP76" i="171"/>
  <c r="AK915" i="169"/>
  <c r="AK338" i="169"/>
  <c r="AK208" i="169"/>
  <c r="AR79" i="171"/>
  <c r="N47" i="169"/>
  <c r="AK1897" i="169"/>
  <c r="AK79" i="169"/>
  <c r="E49" i="169"/>
  <c r="M45" i="169"/>
  <c r="K31" i="169"/>
  <c r="E39" i="169"/>
  <c r="D27" i="169"/>
  <c r="AK1707" i="169"/>
  <c r="N2" i="169"/>
  <c r="N43" i="169"/>
  <c r="H17" i="169"/>
  <c r="AK1639" i="169"/>
  <c r="AK1051" i="169"/>
  <c r="C37" i="169"/>
  <c r="AK1567" i="169"/>
  <c r="AQ77" i="171"/>
  <c r="AP12" i="171"/>
  <c r="K6" i="169"/>
  <c r="L17" i="169"/>
  <c r="AK982" i="169"/>
  <c r="AK398" i="169"/>
  <c r="C28" i="169"/>
  <c r="N11" i="169"/>
  <c r="AK1186" i="169"/>
  <c r="AK273" i="169"/>
  <c r="AP78" i="171"/>
  <c r="N4" i="169"/>
  <c r="AK1178" i="169"/>
  <c r="F21" i="169"/>
  <c r="AK1695" i="169"/>
  <c r="Q44" i="169"/>
  <c r="L34" i="169"/>
  <c r="C21" i="169"/>
  <c r="AP11" i="171"/>
  <c r="AK987" i="169"/>
  <c r="F43" i="169"/>
  <c r="AK1631" i="169"/>
  <c r="M49" i="169"/>
  <c r="P50" i="169"/>
  <c r="C35" i="169"/>
  <c r="H9" i="169"/>
  <c r="AK986" i="169"/>
  <c r="K33" i="169"/>
  <c r="D4" i="169"/>
  <c r="D48" i="169"/>
  <c r="G32" i="169"/>
  <c r="AK268" i="169"/>
  <c r="E17" i="169"/>
  <c r="P3" i="169"/>
  <c r="AR13" i="171"/>
  <c r="AK212" i="169"/>
  <c r="AK1568" i="169"/>
  <c r="AK1899" i="169"/>
  <c r="F25" i="169"/>
  <c r="P18" i="169"/>
  <c r="AK1371" i="169"/>
  <c r="E31" i="169"/>
  <c r="AK1772" i="169"/>
  <c r="AK1968" i="169"/>
  <c r="K3" i="169"/>
  <c r="I30" i="169"/>
  <c r="AO80" i="171"/>
  <c r="AK1311" i="169"/>
  <c r="J21" i="169"/>
  <c r="AK2216" i="169"/>
  <c r="N13" i="169"/>
  <c r="Q7" i="169"/>
  <c r="AK1437" i="169"/>
  <c r="I12" i="169"/>
  <c r="D32" i="169"/>
  <c r="G21" i="169"/>
  <c r="P36" i="169"/>
  <c r="AQ71" i="171"/>
  <c r="C14" i="169"/>
  <c r="AK530" i="169"/>
  <c r="AK1240" i="169"/>
  <c r="AK2094" i="169"/>
  <c r="AK1905" i="169"/>
  <c r="G28" i="169"/>
  <c r="AK855" i="169"/>
  <c r="I49" i="169"/>
  <c r="AO5" i="171"/>
  <c r="AK868" i="169"/>
  <c r="AK1176" i="169"/>
  <c r="AK2159" i="169"/>
  <c r="I32" i="169"/>
  <c r="C2" i="169"/>
  <c r="D26" i="169"/>
  <c r="P7" i="169"/>
  <c r="AK1771" i="169"/>
  <c r="M33" i="169"/>
  <c r="AK1244" i="169"/>
  <c r="AK1052" i="169"/>
  <c r="AK1963" i="169"/>
  <c r="AK1243" i="169"/>
  <c r="AK1050" i="169"/>
  <c r="C17" i="169"/>
  <c r="P42" i="169"/>
  <c r="AK1638" i="169"/>
  <c r="I21" i="169"/>
  <c r="AK655" i="169"/>
  <c r="G2" i="169"/>
  <c r="D2" i="169"/>
  <c r="AK1193" i="169"/>
  <c r="AR80" i="171"/>
  <c r="E21" i="169"/>
  <c r="F6" i="169"/>
  <c r="AK1062" i="169"/>
  <c r="AO73" i="171"/>
  <c r="I13" i="169"/>
  <c r="AR71" i="171"/>
  <c r="AK861" i="169"/>
  <c r="F39" i="169"/>
  <c r="N38" i="169"/>
  <c r="AK657" i="169"/>
  <c r="N6" i="169"/>
  <c r="Q31" i="169"/>
  <c r="AK139" i="169"/>
  <c r="AK11" i="169"/>
  <c r="AO13" i="171"/>
  <c r="J48" i="169"/>
  <c r="AO12" i="171"/>
  <c r="E4" i="169"/>
  <c r="D36" i="169"/>
  <c r="C20" i="169"/>
  <c r="H43" i="169"/>
  <c r="AK395" i="169"/>
  <c r="AK2156" i="169"/>
  <c r="D44" i="169"/>
  <c r="AK200" i="169"/>
  <c r="AK1826" i="169"/>
  <c r="AK202" i="169"/>
  <c r="D7" i="169"/>
  <c r="G5" i="169"/>
  <c r="AK266" i="169"/>
  <c r="D23" i="169"/>
  <c r="AK1575" i="169"/>
  <c r="P17" i="169"/>
  <c r="AK1764" i="169"/>
  <c r="K45" i="169"/>
  <c r="L20" i="169"/>
  <c r="H35" i="169"/>
  <c r="AK1634" i="169"/>
  <c r="AK270" i="169"/>
  <c r="AR75" i="171"/>
  <c r="J40" i="169"/>
  <c r="AK1637" i="169"/>
  <c r="G42" i="169"/>
  <c r="I42" i="169"/>
  <c r="AK1894" i="169"/>
  <c r="AR10" i="171"/>
  <c r="AK71" i="169"/>
  <c r="AK795" i="169"/>
  <c r="AK988" i="169"/>
  <c r="AK793" i="169"/>
  <c r="AL10" i="171"/>
  <c r="AM10" i="171" s="1"/>
  <c r="AK2155" i="169"/>
  <c r="AK1507" i="169"/>
  <c r="AK1188" i="169"/>
  <c r="Q41" i="169"/>
  <c r="AK1697" i="169"/>
  <c r="L39" i="169"/>
  <c r="AL71" i="171"/>
  <c r="AM71" i="171" s="1"/>
  <c r="AR77" i="171"/>
  <c r="Q32" i="169"/>
  <c r="AK1189" i="169"/>
  <c r="P28" i="169"/>
  <c r="AK271" i="169"/>
  <c r="AK2222" i="169"/>
  <c r="H32" i="169"/>
  <c r="P26" i="169"/>
  <c r="E13" i="169"/>
  <c r="H26" i="169"/>
  <c r="I29" i="169"/>
  <c r="AK463" i="169"/>
  <c r="K47" i="169"/>
  <c r="G41" i="169"/>
  <c r="K12" i="169"/>
  <c r="H12" i="169"/>
  <c r="K50" i="169"/>
  <c r="E27" i="169"/>
  <c r="G23" i="169"/>
  <c r="AK1113" i="169"/>
  <c r="Q25" i="169"/>
  <c r="D29" i="169"/>
  <c r="AK1762" i="169"/>
  <c r="I31" i="169"/>
  <c r="P33" i="169"/>
  <c r="G31" i="169"/>
  <c r="AK2023" i="169"/>
  <c r="AO11" i="171"/>
  <c r="AK1510" i="169"/>
  <c r="K4" i="169"/>
  <c r="AK591" i="169"/>
  <c r="M37" i="169"/>
  <c r="AK337" i="169"/>
  <c r="K13" i="169"/>
  <c r="AK1055" i="169"/>
  <c r="M29" i="169"/>
  <c r="L18" i="169"/>
  <c r="H31" i="169"/>
  <c r="AP73" i="171"/>
  <c r="E3" i="169"/>
  <c r="G29" i="169"/>
  <c r="D46" i="169"/>
  <c r="AK2101" i="169"/>
  <c r="AK1047" i="169"/>
  <c r="AK1046" i="169"/>
  <c r="H38" i="169"/>
  <c r="AK1774" i="169"/>
  <c r="AK851" i="169"/>
  <c r="AK1964" i="169"/>
  <c r="AK870" i="169"/>
  <c r="M18" i="169"/>
  <c r="AL73" i="171"/>
  <c r="AM73" i="171" s="1"/>
  <c r="I14" i="169"/>
  <c r="AK1063" i="169"/>
  <c r="E2" i="169"/>
  <c r="M46" i="169"/>
  <c r="AK1054" i="169"/>
  <c r="N41" i="169"/>
  <c r="AL9" i="171"/>
  <c r="AM9" i="171" s="1"/>
  <c r="AK1706" i="169"/>
  <c r="AK983" i="169"/>
  <c r="E36" i="169"/>
  <c r="AK1958" i="169"/>
  <c r="C7" i="169"/>
  <c r="AP77" i="171"/>
  <c r="AK857" i="169"/>
  <c r="AK1767" i="169"/>
  <c r="AK339" i="169"/>
  <c r="P30" i="169"/>
  <c r="AK1765" i="169"/>
  <c r="AK1898" i="169"/>
  <c r="AK1827" i="169"/>
  <c r="AK594" i="169"/>
  <c r="D45" i="169"/>
  <c r="H39" i="169"/>
  <c r="AK1891" i="169"/>
  <c r="AK785" i="169"/>
  <c r="AK2088" i="169"/>
  <c r="J6" i="169"/>
  <c r="Q37" i="169"/>
  <c r="Q38" i="169"/>
  <c r="AK1513" i="169"/>
  <c r="AQ81"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1507" i="169"/>
  <c r="U1509" i="169"/>
  <c r="U9" i="171"/>
  <c r="U1193" i="169"/>
  <c r="U2216" i="169"/>
  <c r="U1828" i="169"/>
  <c r="U1958" i="169"/>
  <c r="U532" i="169"/>
  <c r="U465" i="169"/>
  <c r="U985" i="169"/>
  <c r="U141" i="169"/>
  <c r="U1242" i="169"/>
  <c r="U1063" i="169"/>
  <c r="U1570" i="169"/>
  <c r="U462" i="169"/>
  <c r="U1045" i="169"/>
  <c r="U527" i="169"/>
  <c r="U139" i="169"/>
  <c r="U2088" i="169"/>
  <c r="U1373" i="169"/>
  <c r="U1697" i="169"/>
  <c r="U268" i="169"/>
  <c r="U200" i="169"/>
  <c r="U73" i="171"/>
  <c r="U1504" i="169"/>
  <c r="U2160" i="169"/>
  <c r="U2153" i="169"/>
  <c r="U1113" i="169"/>
  <c r="U1514" i="169"/>
  <c r="U1763" i="169"/>
  <c r="U592" i="169"/>
  <c r="U1306" i="169"/>
  <c r="U987" i="169"/>
  <c r="U593" i="169"/>
  <c r="U531" i="169"/>
  <c r="U6" i="171"/>
  <c r="U1058" i="169"/>
  <c r="U1177" i="169"/>
  <c r="U1961" i="169"/>
  <c r="U2023" i="169"/>
  <c r="U7" i="171"/>
  <c r="U1762" i="169"/>
  <c r="U460" i="169"/>
  <c r="U1112" i="169"/>
  <c r="U201" i="169"/>
  <c r="U1967" i="169"/>
  <c r="U1049" i="169"/>
  <c r="U1307" i="169"/>
  <c r="U1241" i="169"/>
  <c r="U984" i="169"/>
  <c r="U209" i="169"/>
  <c r="U466" i="169"/>
  <c r="U470" i="169"/>
  <c r="U1315" i="169"/>
  <c r="U1567" i="169"/>
  <c r="U988" i="169"/>
  <c r="U1245" i="169"/>
  <c r="U204" i="169"/>
  <c r="U334" i="169"/>
  <c r="U2158" i="169"/>
  <c r="U399" i="169"/>
  <c r="U992" i="169"/>
  <c r="U2026" i="169"/>
  <c r="U2085" i="169"/>
  <c r="U919" i="169"/>
  <c r="U1774" i="169"/>
  <c r="U1247" i="169"/>
  <c r="U864" i="169"/>
  <c r="U1568" i="169"/>
  <c r="U526" i="169"/>
  <c r="U135" i="169"/>
  <c r="U1246" i="169"/>
  <c r="U267" i="169"/>
  <c r="U208" i="169"/>
  <c r="U741" i="169"/>
  <c r="U2025" i="169"/>
  <c r="U535" i="169"/>
  <c r="U75" i="169"/>
  <c r="U1773" i="169"/>
  <c r="U798" i="169"/>
  <c r="U530" i="169"/>
  <c r="U655" i="169"/>
  <c r="U1305" i="169"/>
  <c r="U1062" i="169"/>
  <c r="U529" i="169"/>
  <c r="U1517" i="169"/>
  <c r="U799" i="169"/>
  <c r="U202" i="169"/>
  <c r="U397" i="169"/>
  <c r="U982" i="169"/>
  <c r="U1512" i="169"/>
  <c r="U265" i="169"/>
  <c r="U1968" i="169"/>
  <c r="U1896" i="169"/>
  <c r="U1056" i="169"/>
  <c r="U656" i="169"/>
  <c r="U1508" i="169"/>
  <c r="U917" i="169"/>
  <c r="U1893" i="169"/>
  <c r="U1825" i="169"/>
  <c r="U343" i="169"/>
  <c r="U1054" i="169"/>
  <c r="U1695" i="169"/>
  <c r="U1059" i="169"/>
  <c r="U73" i="169"/>
  <c r="U918" i="169"/>
  <c r="U981" i="169"/>
  <c r="U1965" i="169"/>
  <c r="U1175" i="169"/>
  <c r="U533" i="169"/>
  <c r="U528" i="169"/>
  <c r="U76" i="169"/>
  <c r="U78" i="169"/>
  <c r="U1637" i="169"/>
  <c r="U598" i="169"/>
  <c r="U79" i="171"/>
  <c r="U1379" i="169"/>
  <c r="U596" i="169"/>
  <c r="U853" i="169"/>
  <c r="U71" i="171"/>
  <c r="U474" i="169"/>
  <c r="U2218" i="169"/>
  <c r="U342" i="169"/>
  <c r="U1772" i="169"/>
  <c r="U2220" i="169"/>
  <c r="U536" i="169"/>
  <c r="U273" i="169"/>
  <c r="U728" i="169"/>
  <c r="U725" i="169"/>
  <c r="U1702" i="169"/>
  <c r="U206" i="169"/>
  <c r="U791" i="169"/>
  <c r="U1057" i="169"/>
  <c r="U337" i="169"/>
  <c r="U8" i="169"/>
  <c r="U1902" i="169"/>
  <c r="U1309" i="169"/>
  <c r="U1437" i="169"/>
  <c r="U1639" i="169"/>
  <c r="U1110" i="169"/>
  <c r="U1830" i="169"/>
  <c r="U1314" i="169"/>
  <c r="U659" i="169"/>
  <c r="U11" i="171"/>
  <c r="U2157" i="169"/>
  <c r="U1502" i="169"/>
  <c r="U330" i="169"/>
  <c r="U1111" i="169"/>
  <c r="U2024" i="169"/>
  <c r="U1767" i="169"/>
  <c r="U1705" i="169"/>
  <c r="U915" i="169"/>
  <c r="U5" i="171"/>
  <c r="U271" i="169"/>
  <c r="U2156" i="169"/>
  <c r="U1699" i="169"/>
  <c r="U1971" i="169"/>
  <c r="U1698" i="169"/>
  <c r="U597" i="169"/>
  <c r="U2219" i="169"/>
  <c r="U657" i="169"/>
  <c r="U1901" i="169"/>
  <c r="U11" i="169"/>
  <c r="U1957" i="169"/>
  <c r="U721" i="169"/>
  <c r="U1969" i="169"/>
  <c r="U2099" i="169"/>
  <c r="U140" i="169"/>
  <c r="U1050" i="169"/>
  <c r="U468" i="169"/>
  <c r="U1380" i="169"/>
  <c r="U862" i="169"/>
  <c r="U463" i="169"/>
  <c r="U1574" i="169"/>
  <c r="U868" i="169"/>
  <c r="U731" i="169"/>
  <c r="U1956" i="169"/>
  <c r="U207" i="169"/>
  <c r="U332" i="169"/>
  <c r="U1770" i="169"/>
  <c r="U1181" i="169"/>
  <c r="U2098" i="169"/>
  <c r="U1061" i="169"/>
  <c r="U1569" i="169"/>
  <c r="U203" i="169"/>
  <c r="U1707" i="169"/>
  <c r="U1765" i="169"/>
  <c r="U205" i="169"/>
  <c r="U1052" i="169"/>
  <c r="U1897" i="169"/>
  <c r="U1963" i="169"/>
  <c r="U2102" i="169"/>
  <c r="U70" i="171"/>
  <c r="U861" i="169"/>
  <c r="U859" i="169"/>
  <c r="U395" i="169"/>
  <c r="U469" i="169"/>
  <c r="U7" i="169"/>
  <c r="U983" i="169"/>
  <c r="U732" i="169"/>
  <c r="U1516" i="169"/>
  <c r="U1565" i="169"/>
  <c r="U1905" i="169"/>
  <c r="U787" i="169"/>
  <c r="U344" i="169"/>
  <c r="U858" i="169"/>
  <c r="U1964" i="169"/>
  <c r="U1178" i="169"/>
  <c r="U1436" i="169"/>
  <c r="U341" i="169"/>
  <c r="U2094" i="169"/>
  <c r="U1311" i="169"/>
  <c r="U1891" i="169"/>
  <c r="U82" i="171"/>
  <c r="U1894" i="169"/>
  <c r="U1190" i="169"/>
  <c r="U81" i="171"/>
  <c r="U736" i="169"/>
  <c r="U340" i="169"/>
  <c r="U1378" i="169"/>
  <c r="U1955" i="169"/>
  <c r="U1055" i="169"/>
  <c r="U788" i="169"/>
  <c r="U80" i="171"/>
  <c r="U1186" i="169"/>
  <c r="U1511" i="169"/>
  <c r="U591" i="169"/>
  <c r="U1898" i="169"/>
  <c r="U1500" i="169"/>
  <c r="U137" i="169"/>
  <c r="U660" i="169"/>
  <c r="U1970" i="169"/>
  <c r="U1047" i="169"/>
  <c r="U916" i="169"/>
  <c r="U1706" i="169"/>
  <c r="U2096" i="169"/>
  <c r="U1185" i="169"/>
  <c r="U737" i="169"/>
  <c r="U333" i="169"/>
  <c r="U790" i="169"/>
  <c r="U1960" i="169"/>
  <c r="U1827" i="169"/>
  <c r="U1634" i="169"/>
  <c r="U1371" i="169"/>
  <c r="U80" i="169"/>
  <c r="U870" i="169"/>
  <c r="U1189" i="169"/>
  <c r="U1308" i="169"/>
  <c r="U331" i="169"/>
  <c r="U13" i="171"/>
  <c r="U1505" i="169"/>
  <c r="U1636" i="169"/>
  <c r="U1962" i="169"/>
  <c r="U78" i="171"/>
  <c r="U594" i="169"/>
  <c r="U272" i="169"/>
  <c r="U856" i="169"/>
  <c r="U464" i="169"/>
  <c r="U786" i="169"/>
  <c r="U1372" i="169"/>
  <c r="U724" i="169"/>
  <c r="U1510" i="169"/>
  <c r="U1760" i="169"/>
  <c r="U1060" i="169"/>
  <c r="U210" i="169"/>
  <c r="U740" i="169"/>
  <c r="U1187" i="169"/>
  <c r="U2222" i="169"/>
  <c r="U1513" i="169"/>
  <c r="U1768" i="169"/>
  <c r="U1900" i="169"/>
  <c r="U1180" i="169"/>
  <c r="U1048" i="169"/>
  <c r="U1243" i="169"/>
  <c r="U1376" i="169"/>
  <c r="U723" i="169"/>
  <c r="U1631" i="169"/>
  <c r="U1438" i="169"/>
  <c r="U2150" i="169"/>
  <c r="U2095" i="169"/>
  <c r="U1635" i="169"/>
  <c r="U525" i="169"/>
  <c r="U10" i="171"/>
  <c r="U797" i="169"/>
  <c r="U70" i="169"/>
  <c r="U72" i="169"/>
  <c r="U852" i="169"/>
  <c r="U739" i="169"/>
  <c r="U2092" i="169"/>
  <c r="U12" i="171"/>
  <c r="U1051" i="169"/>
  <c r="U1826" i="169"/>
  <c r="U871" i="169"/>
  <c r="U1904" i="169"/>
  <c r="U1377" i="169"/>
  <c r="U796" i="169"/>
  <c r="U473" i="169"/>
  <c r="U79" i="169"/>
  <c r="U1640" i="169"/>
  <c r="U1441" i="169"/>
  <c r="U74" i="171"/>
  <c r="U590" i="169"/>
  <c r="U734" i="169"/>
  <c r="U1183" i="169"/>
  <c r="U733" i="169"/>
  <c r="U1696" i="169"/>
  <c r="U1704" i="169"/>
  <c r="U2159" i="169"/>
  <c r="U730" i="169"/>
  <c r="U855" i="169"/>
  <c r="U735" i="169"/>
  <c r="U71" i="169"/>
  <c r="U138" i="169"/>
  <c r="U795" i="169"/>
  <c r="U467" i="169"/>
  <c r="U661" i="169"/>
  <c r="U789" i="169"/>
  <c r="U1313" i="169"/>
  <c r="U339" i="169"/>
  <c r="U13" i="169"/>
  <c r="U1899" i="169"/>
  <c r="U2101" i="169"/>
  <c r="U2021" i="169"/>
  <c r="U2217" i="169"/>
  <c r="U2097" i="169"/>
  <c r="U270" i="169"/>
  <c r="U212" i="169"/>
  <c r="U1184" i="169"/>
  <c r="U2151" i="169"/>
  <c r="U2093" i="169"/>
  <c r="U1573" i="169"/>
  <c r="U75" i="171"/>
  <c r="U1959" i="169"/>
  <c r="U990" i="169"/>
  <c r="U1192" i="169"/>
  <c r="U1572" i="169"/>
  <c r="U1764" i="169"/>
  <c r="U472" i="169"/>
  <c r="U2100" i="169"/>
  <c r="U2090" i="169"/>
  <c r="U727" i="169"/>
  <c r="U76" i="171"/>
  <c r="U726" i="169"/>
  <c r="U1374" i="169"/>
  <c r="U1439" i="169"/>
  <c r="U1191" i="169"/>
  <c r="U1892" i="169"/>
  <c r="U77" i="169"/>
  <c r="U2091" i="169"/>
  <c r="U6" i="169"/>
  <c r="U863" i="169"/>
  <c r="U1903" i="169"/>
  <c r="U1370" i="169"/>
  <c r="U1633" i="169"/>
  <c r="U211" i="169"/>
  <c r="U269" i="169"/>
  <c r="U1179" i="169"/>
  <c r="U2020" i="169"/>
  <c r="U274" i="169"/>
  <c r="U1703" i="169"/>
  <c r="U1630" i="169"/>
  <c r="U869" i="169"/>
  <c r="U77" i="171"/>
  <c r="U12" i="169"/>
  <c r="U1766" i="169"/>
  <c r="U1700" i="169"/>
  <c r="U336" i="169"/>
  <c r="U1182" i="169"/>
  <c r="U2215" i="169"/>
  <c r="U72" i="171"/>
  <c r="U1244" i="169"/>
  <c r="U851" i="169"/>
  <c r="U1503" i="169"/>
  <c r="U1761" i="169"/>
  <c r="U1506" i="169"/>
  <c r="U986" i="169"/>
  <c r="U1310" i="169"/>
  <c r="U1375" i="169"/>
  <c r="U398" i="169"/>
  <c r="U338" i="169"/>
  <c r="U335" i="169"/>
  <c r="U266" i="169"/>
  <c r="U658" i="169"/>
  <c r="U136" i="169"/>
  <c r="U991" i="169"/>
  <c r="U980" i="169"/>
  <c r="U872" i="169"/>
  <c r="U720" i="169"/>
  <c r="U2022" i="169"/>
  <c r="U1829" i="169"/>
  <c r="U860" i="169"/>
  <c r="U396" i="169"/>
  <c r="U534" i="169"/>
  <c r="U1312" i="169"/>
  <c r="U1638" i="169"/>
  <c r="U738" i="169"/>
  <c r="U2221" i="169"/>
  <c r="U794" i="169"/>
  <c r="U729" i="169"/>
  <c r="U2089" i="169"/>
  <c r="U850" i="169"/>
  <c r="U1501" i="169"/>
  <c r="U1240" i="169"/>
  <c r="U1440" i="169"/>
  <c r="U1575" i="169"/>
  <c r="U1435" i="169"/>
  <c r="U2086" i="169"/>
  <c r="U74" i="169"/>
  <c r="U1188" i="169"/>
  <c r="U1895" i="169"/>
  <c r="U2154" i="169"/>
  <c r="U1515" i="169"/>
  <c r="U1632" i="169"/>
  <c r="U866" i="169"/>
  <c r="U595" i="169"/>
  <c r="U461" i="169"/>
  <c r="U865" i="169"/>
  <c r="U867" i="169"/>
  <c r="U1890" i="169"/>
  <c r="U1771" i="169"/>
  <c r="U1518" i="169"/>
  <c r="U742" i="169"/>
  <c r="U1176" i="169"/>
  <c r="U10" i="169"/>
  <c r="U1053" i="169"/>
  <c r="U2155" i="169"/>
  <c r="U5" i="169"/>
  <c r="U1046" i="169"/>
  <c r="U857" i="169"/>
  <c r="U793" i="169"/>
  <c r="U1769" i="169"/>
  <c r="U2087" i="169"/>
  <c r="U1701" i="169"/>
  <c r="U722" i="169"/>
  <c r="U989" i="169"/>
  <c r="U9" i="169"/>
  <c r="U792" i="169"/>
  <c r="U1566" i="169"/>
  <c r="U1966" i="169"/>
  <c r="U8" i="171"/>
  <c r="U854" i="169"/>
  <c r="U785" i="169"/>
  <c r="U1114" i="169"/>
  <c r="U1571" i="169"/>
  <c r="U471" i="169"/>
  <c r="U2152" i="169"/>
  <c r="T1980" i="169" l="1"/>
  <c r="T2175" i="169"/>
  <c r="T1200" i="169"/>
  <c r="T1005" i="169"/>
  <c r="T2110" i="169"/>
  <c r="T95" i="169"/>
  <c r="T1915" i="169"/>
  <c r="T680" i="169"/>
  <c r="T2240" i="169"/>
  <c r="T875" i="169"/>
  <c r="T550" i="169"/>
  <c r="T1655" i="169"/>
  <c r="T1460" i="169"/>
  <c r="T290" i="169"/>
  <c r="T1265" i="169"/>
  <c r="T810" i="169"/>
  <c r="T355" i="169"/>
  <c r="T745" i="169"/>
  <c r="T1590" i="169"/>
  <c r="T160" i="169"/>
  <c r="T615" i="169"/>
  <c r="T1785" i="169"/>
  <c r="T485" i="169"/>
  <c r="T1395" i="169"/>
  <c r="T940" i="169"/>
  <c r="T1850" i="169"/>
  <c r="T30" i="169"/>
  <c r="T420" i="169"/>
  <c r="T1135" i="169"/>
  <c r="T1525" i="169"/>
  <c r="T2045" i="169"/>
  <c r="T1720" i="169"/>
  <c r="T1330" i="169"/>
  <c r="T1070" i="169"/>
  <c r="T225" i="169"/>
  <c r="T30" i="171"/>
  <c r="T95" i="171"/>
  <c r="U3" i="164"/>
  <c r="AB262" i="163"/>
  <c r="AB2" i="164"/>
  <c r="AB2" i="165"/>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Z3" i="163" a="1"/>
  <c r="S131" i="163" a="1"/>
  <c r="S196" i="163" a="1"/>
  <c r="AN7" i="160"/>
  <c r="AN139" i="163"/>
  <c r="AN70" i="162"/>
  <c r="AN205" i="163"/>
  <c r="AN135" i="160"/>
  <c r="AN9" i="163"/>
  <c r="AN71" i="162"/>
  <c r="AN206" i="160"/>
  <c r="AN78" i="163"/>
  <c r="AN13" i="163"/>
  <c r="AN76" i="163"/>
  <c r="AN11" i="160"/>
  <c r="AN5" i="162"/>
  <c r="AN205" i="160"/>
  <c r="AN204" i="163"/>
  <c r="AN9" i="162"/>
  <c r="AN76" i="162"/>
  <c r="AN142" i="163"/>
  <c r="AN138" i="163"/>
  <c r="AN71" i="160"/>
  <c r="AN76" i="160"/>
  <c r="AN204" i="160"/>
  <c r="AN136" i="160"/>
  <c r="AN209" i="163"/>
  <c r="AN210" i="160"/>
  <c r="AN77" i="163"/>
  <c r="AN202" i="163"/>
  <c r="AN74" i="162"/>
  <c r="AN203" i="163"/>
  <c r="AN201" i="163"/>
  <c r="AN137" i="160"/>
  <c r="AN5" i="161"/>
  <c r="AN74" i="163"/>
  <c r="AN11" i="163"/>
  <c r="AN12" i="160"/>
  <c r="AN143" i="163"/>
  <c r="AN73" i="162"/>
  <c r="AN75" i="160"/>
  <c r="AN75" i="163"/>
  <c r="AN72" i="160"/>
  <c r="AN12" i="163"/>
  <c r="AN73" i="163"/>
  <c r="AN72" i="162"/>
  <c r="AN75" i="162"/>
  <c r="AN202" i="160"/>
  <c r="AN70" i="163"/>
  <c r="AN10" i="160"/>
  <c r="AN208" i="163"/>
  <c r="AN209" i="160"/>
  <c r="AN135" i="163"/>
  <c r="AN8" i="163"/>
  <c r="AN6" i="162"/>
  <c r="AN138" i="160"/>
  <c r="AN7" i="162"/>
  <c r="AN11" i="162"/>
  <c r="AN5" i="163"/>
  <c r="AN6" i="163"/>
  <c r="AN77" i="160"/>
  <c r="AN79" i="162"/>
  <c r="AN140" i="163"/>
  <c r="AN207" i="163"/>
  <c r="AN8" i="160"/>
  <c r="AN200" i="160"/>
  <c r="AN14" i="162"/>
  <c r="AN74" i="160"/>
  <c r="AN10" i="163"/>
  <c r="AN72" i="163"/>
  <c r="AN203" i="160"/>
  <c r="AN73" i="160"/>
  <c r="AN6" i="160"/>
  <c r="AN200" i="163"/>
  <c r="AN71" i="163"/>
  <c r="AN9" i="160"/>
  <c r="AN77" i="162"/>
  <c r="AN7" i="163"/>
  <c r="AN206" i="163"/>
  <c r="AN136" i="163"/>
  <c r="AN141" i="163"/>
  <c r="AN207" i="160"/>
  <c r="AN8" i="162"/>
  <c r="AN10" i="162"/>
  <c r="AN12" i="162"/>
  <c r="AN208" i="160"/>
  <c r="AN70" i="160"/>
  <c r="AN137" i="163"/>
  <c r="AN201" i="160"/>
  <c r="AN13" i="162"/>
  <c r="AN78" i="162"/>
  <c r="AN5" i="160"/>
  <c r="Z138" i="163"/>
  <c r="Z205" i="163"/>
  <c r="Z139" i="163"/>
  <c r="Z206" i="163"/>
  <c r="Z200" i="163"/>
  <c r="Z203" i="163"/>
  <c r="Z137" i="163"/>
  <c r="Z136" i="163"/>
  <c r="Z208" i="163"/>
  <c r="Z209" i="163"/>
  <c r="Z143" i="163"/>
  <c r="Z201" i="163"/>
  <c r="Z202" i="163"/>
  <c r="Z204" i="163"/>
  <c r="Z207" i="163"/>
  <c r="Z141" i="163"/>
  <c r="Z135" i="163"/>
  <c r="Z140" i="163"/>
  <c r="Z142" i="163"/>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43" i="162" a="1"/>
  <c r="S1" i="161" a="1"/>
  <c r="O45" i="163" a="1"/>
  <c r="O46" i="163" a="1"/>
  <c r="O19" i="161" a="1"/>
  <c r="O27" i="161" a="1"/>
  <c r="O47" i="161" a="1"/>
  <c r="O4" i="163" a="1"/>
  <c r="O41" i="163" a="1"/>
  <c r="O10" i="161" a="1"/>
  <c r="O4" i="159" a="1"/>
  <c r="S1" i="163" a="1"/>
  <c r="O31" i="163" a="1"/>
  <c r="O15" i="161" a="1"/>
  <c r="O40" i="161" a="1"/>
  <c r="O37" i="163" a="1"/>
  <c r="O6" i="161" a="1"/>
  <c r="O35" i="161" a="1"/>
  <c r="S196" i="160" a="1"/>
  <c r="O25" i="162" a="1"/>
  <c r="O49" i="162" a="1"/>
  <c r="O29" i="163" a="1"/>
  <c r="O35" i="163" a="1"/>
  <c r="O19" i="163" a="1"/>
  <c r="O10" i="162" a="1"/>
  <c r="O23" i="161" a="1"/>
  <c r="O8" i="161" a="1"/>
  <c r="O5" i="163" a="1"/>
  <c r="O43" i="163" a="1"/>
  <c r="O48" i="162" a="1"/>
  <c r="O7" i="163" a="1"/>
  <c r="O39" i="161" a="1"/>
  <c r="O48" i="161" a="1"/>
  <c r="O36" i="161" a="1"/>
  <c r="O11" i="161" a="1"/>
  <c r="O28" i="163" a="1"/>
  <c r="O21" i="162" a="1"/>
  <c r="O26" i="163" a="1"/>
  <c r="O12" i="162" a="1"/>
  <c r="O49" i="161" a="1"/>
  <c r="S196" i="159" a="1"/>
  <c r="O40" i="162" a="1"/>
  <c r="O21" i="163" a="1"/>
  <c r="S1" i="162" a="1"/>
  <c r="O40" i="163" a="1"/>
  <c r="O8" i="163" a="1"/>
  <c r="O3" i="162" a="1"/>
  <c r="O2" i="163" a="1"/>
  <c r="O3" i="159" a="1"/>
  <c r="O13" i="162" a="1"/>
  <c r="O28" i="161" a="1"/>
  <c r="O42" i="161" a="1"/>
  <c r="O34" i="161" a="1"/>
  <c r="O3" i="163" a="1"/>
  <c r="O7" i="162" a="1"/>
  <c r="O27" i="162" a="1"/>
  <c r="O4" i="161" a="1"/>
  <c r="O17" i="162" a="1"/>
  <c r="O51" i="163" a="1"/>
  <c r="S66" i="162" a="1"/>
  <c r="O39" i="163" a="1"/>
  <c r="O51" i="162" a="1"/>
  <c r="O2" i="161" a="1"/>
  <c r="O50" i="161" a="1"/>
  <c r="O27" i="163" a="1"/>
  <c r="O42" i="162" a="1"/>
  <c r="O34" i="163" a="1"/>
  <c r="O22" i="163" a="1"/>
  <c r="O44" i="162" a="1"/>
  <c r="O51" i="161" a="1"/>
  <c r="O36" i="163" a="1"/>
  <c r="O2" i="162" a="1"/>
  <c r="O47" i="163" a="1"/>
  <c r="S66" i="160" a="1"/>
  <c r="S131" i="160" a="1"/>
  <c r="O20" i="162" a="1"/>
  <c r="O4" i="162" a="1"/>
  <c r="O18" i="161" a="1"/>
  <c r="O31" i="161" a="1"/>
  <c r="O19" i="162" a="1"/>
  <c r="O23" i="162" a="1"/>
  <c r="S66" i="163" a="1"/>
  <c r="O37" i="162" a="1"/>
  <c r="O37" i="161" a="1"/>
  <c r="O10" i="163" a="1"/>
  <c r="O16" i="162" a="1"/>
  <c r="O24" i="162" a="1"/>
  <c r="O17" i="161" a="1"/>
  <c r="O38" i="162" a="1"/>
  <c r="O12" i="161" a="1"/>
  <c r="O6" i="162" a="1"/>
  <c r="O44" i="161" a="1"/>
  <c r="O16" i="161" a="1"/>
  <c r="O35" i="162" a="1"/>
  <c r="O23" i="163" a="1"/>
  <c r="O9" i="162" a="1"/>
  <c r="O9" i="161" a="1"/>
  <c r="O50" i="163" a="1"/>
  <c r="O30" i="163" a="1"/>
  <c r="O32" i="162" a="1"/>
  <c r="O13" i="161" a="1"/>
  <c r="O5" i="162" a="1"/>
  <c r="O48" i="163" a="1"/>
  <c r="O24" i="161" a="1"/>
  <c r="O22" i="161" a="1"/>
  <c r="O32" i="161" a="1"/>
  <c r="O33" i="161" a="1"/>
  <c r="O33" i="162" a="1"/>
  <c r="O21" i="161" a="1"/>
  <c r="O8" i="162" a="1"/>
  <c r="O32" i="163" a="1"/>
  <c r="O39" i="162" a="1"/>
  <c r="O45" i="162" a="1"/>
  <c r="O41" i="162" a="1"/>
  <c r="O3" i="142" a="1"/>
  <c r="O2" i="159" a="1"/>
  <c r="O50" i="162" a="1"/>
  <c r="O7" i="161" a="1"/>
  <c r="O3" i="161" a="1"/>
  <c r="O25" i="163" a="1"/>
  <c r="O34" i="162" a="1"/>
  <c r="O38" i="163" a="1"/>
  <c r="O46" i="162" a="1"/>
  <c r="O16" i="163" a="1"/>
  <c r="O15" i="162" a="1"/>
  <c r="O6" i="163" a="1"/>
  <c r="O43" i="161" a="1"/>
  <c r="O29" i="162" a="1"/>
  <c r="O18" i="163" a="1"/>
  <c r="O25" i="161" a="1"/>
  <c r="O13" i="163" a="1"/>
  <c r="O9" i="163" a="1"/>
  <c r="O5" i="161" a="1"/>
  <c r="O14" i="163" a="1"/>
  <c r="O30" i="162" a="1"/>
  <c r="O49" i="163" a="1"/>
  <c r="O17" i="163" a="1"/>
  <c r="O11" i="163" a="1"/>
  <c r="O29" i="161" a="1"/>
  <c r="O33" i="163" a="1"/>
  <c r="O30" i="161" a="1"/>
  <c r="O28" i="162" a="1"/>
  <c r="O14" i="161" a="1"/>
  <c r="O38" i="161" a="1"/>
  <c r="O12" i="163" a="1"/>
  <c r="O22" i="162" a="1"/>
  <c r="O20" i="161" a="1"/>
  <c r="O45" i="161" a="1"/>
  <c r="O24" i="163" a="1"/>
  <c r="O14" i="162" a="1"/>
  <c r="O41" i="161" a="1"/>
  <c r="O15" i="163" a="1"/>
  <c r="O47" i="162" a="1"/>
  <c r="O18" i="162" a="1"/>
  <c r="O11" i="162" a="1"/>
  <c r="O20" i="163" a="1"/>
  <c r="O44" i="163" a="1"/>
  <c r="O46" i="161" a="1"/>
  <c r="O31" i="162" a="1"/>
  <c r="O5" i="159" a="1"/>
  <c r="O36" i="162" a="1"/>
  <c r="O42" i="163" a="1"/>
  <c r="O26" i="161" a="1"/>
  <c r="O26" i="162" a="1"/>
  <c r="AN213" i="159"/>
  <c r="AN211" i="159"/>
  <c r="AN201" i="159"/>
  <c r="AN200" i="159"/>
  <c r="AN209" i="159"/>
  <c r="AN204" i="159"/>
  <c r="AN207" i="159"/>
  <c r="AN203" i="159"/>
  <c r="AN206" i="159"/>
  <c r="AN202" i="159"/>
  <c r="AN208" i="159"/>
  <c r="AN210" i="159"/>
  <c r="AN212" i="159"/>
  <c r="AN205" i="159"/>
  <c r="Z71" i="163"/>
  <c r="Z10" i="163"/>
  <c r="Z207" i="159"/>
  <c r="Z12" i="163"/>
  <c r="Z11" i="162"/>
  <c r="Z207" i="160"/>
  <c r="Z203" i="159"/>
  <c r="Z76" i="162"/>
  <c r="Z11" i="163"/>
  <c r="Z135" i="160"/>
  <c r="Z74" i="163"/>
  <c r="Z75" i="160"/>
  <c r="Z7" i="162"/>
  <c r="Z77" i="162"/>
  <c r="Z136" i="160"/>
  <c r="Z75" i="163"/>
  <c r="Z12" i="162"/>
  <c r="Z7" i="163"/>
  <c r="Z6" i="162"/>
  <c r="Z213" i="159"/>
  <c r="Z71" i="160"/>
  <c r="Z206" i="159"/>
  <c r="Z210" i="159"/>
  <c r="Z73" i="162"/>
  <c r="Z204" i="160"/>
  <c r="Z72" i="162"/>
  <c r="Z138" i="160"/>
  <c r="Z8" i="163"/>
  <c r="Z5" i="161"/>
  <c r="Z77" i="163"/>
  <c r="Z212" i="159"/>
  <c r="Z78" i="163"/>
  <c r="Z70" i="160"/>
  <c r="Z210" i="160"/>
  <c r="Z137" i="160"/>
  <c r="Z71" i="162"/>
  <c r="Z14" i="162"/>
  <c r="Z10" i="162"/>
  <c r="Z5" i="163"/>
  <c r="Z201" i="160"/>
  <c r="Z205" i="159"/>
  <c r="Z13" i="162"/>
  <c r="Z204" i="159"/>
  <c r="Z205" i="160"/>
  <c r="Z209" i="160"/>
  <c r="Z202" i="160"/>
  <c r="Z8" i="162"/>
  <c r="Z73" i="160"/>
  <c r="Z5" i="162"/>
  <c r="Z203" i="160"/>
  <c r="Z208" i="160"/>
  <c r="Z78" i="162"/>
  <c r="Z74" i="160"/>
  <c r="Z77" i="160"/>
  <c r="Z13" i="163"/>
  <c r="Z202" i="159"/>
  <c r="Z76" i="160"/>
  <c r="Z200" i="159"/>
  <c r="Z200" i="160"/>
  <c r="Z209" i="159"/>
  <c r="Z208" i="159"/>
  <c r="Z9" i="162"/>
  <c r="Z70" i="163"/>
  <c r="Z75" i="162"/>
  <c r="Z206" i="160"/>
  <c r="Z211" i="159"/>
  <c r="Z70" i="162"/>
  <c r="Z73" i="163"/>
  <c r="Z72" i="160"/>
  <c r="Z9" i="163"/>
  <c r="Z79" i="162"/>
  <c r="Z76" i="163"/>
  <c r="Z201" i="159"/>
  <c r="Z72" i="163"/>
  <c r="Z6" i="163"/>
  <c r="Z74" i="162"/>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67" i="160"/>
  <c r="AB132" i="163"/>
  <c r="AB2" i="162"/>
  <c r="AB197" i="160"/>
  <c r="AB197" i="163"/>
  <c r="AB67" i="162"/>
  <c r="AB2" i="163"/>
  <c r="AB67" i="163"/>
  <c r="AB132" i="160"/>
  <c r="AB2" i="161"/>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18" i="160" a="1"/>
  <c r="O24" i="160" a="1"/>
  <c r="O27" i="160" a="1"/>
  <c r="O27" i="159" a="1"/>
  <c r="O10" i="160" a="1"/>
  <c r="O49" i="159" a="1"/>
  <c r="O39" i="160" a="1"/>
  <c r="O44" i="160" a="1"/>
  <c r="O29" i="160" a="1"/>
  <c r="O31" i="160" a="1"/>
  <c r="O5" i="160" a="1"/>
  <c r="O26" i="159" a="1"/>
  <c r="O15" i="159" a="1"/>
  <c r="O32" i="159" a="1"/>
  <c r="O2" i="158" a="1"/>
  <c r="O41" i="159" a="1"/>
  <c r="O9" i="159" a="1"/>
  <c r="O12" i="159" a="1"/>
  <c r="O50" i="159" a="1"/>
  <c r="O37" i="160" a="1"/>
  <c r="O16" i="160" a="1"/>
  <c r="O9" i="160" a="1"/>
  <c r="S1" i="159" a="1"/>
  <c r="O14" i="159" a="1"/>
  <c r="O20" i="159" a="1"/>
  <c r="O6" i="159" a="1"/>
  <c r="O50" i="160" a="1"/>
  <c r="O6" i="160" a="1"/>
  <c r="O43" i="160" a="1"/>
  <c r="O11" i="160" a="1"/>
  <c r="O45" i="160" a="1"/>
  <c r="O42" i="160" a="1"/>
  <c r="O48" i="159" a="1"/>
  <c r="O18" i="159" a="1"/>
  <c r="O21" i="159" a="1"/>
  <c r="O25" i="159" a="1"/>
  <c r="O46" i="159" a="1"/>
  <c r="O45" i="159" a="1"/>
  <c r="O34" i="159" a="1"/>
  <c r="O17" i="160" a="1"/>
  <c r="O41" i="160" a="1"/>
  <c r="O34" i="160" a="1"/>
  <c r="O22" i="160" a="1"/>
  <c r="O32" i="160" a="1"/>
  <c r="O24" i="159" a="1"/>
  <c r="O26" i="160" a="1"/>
  <c r="O13" i="159" a="1"/>
  <c r="O39" i="159" a="1"/>
  <c r="O35" i="159" a="1"/>
  <c r="O3" i="160" a="1"/>
  <c r="O47" i="160" a="1"/>
  <c r="O51" i="160" a="1"/>
  <c r="O17" i="159" a="1"/>
  <c r="O14" i="160" a="1"/>
  <c r="O36" i="160" a="1"/>
  <c r="O36" i="159" a="1"/>
  <c r="O49" i="160" a="1"/>
  <c r="O33" i="160" a="1"/>
  <c r="O28" i="159" a="1"/>
  <c r="O15" i="160" a="1"/>
  <c r="O20" i="160" a="1"/>
  <c r="O33" i="159" a="1"/>
  <c r="S131" i="159" a="1"/>
  <c r="O16" i="159" a="1"/>
  <c r="O12" i="160" a="1"/>
  <c r="S66" i="159" a="1"/>
  <c r="O42" i="159" a="1"/>
  <c r="O48" i="160" a="1"/>
  <c r="O46" i="160" a="1"/>
  <c r="O23" i="159" a="1"/>
  <c r="O8" i="160" a="1"/>
  <c r="O23" i="160" a="1"/>
  <c r="O25" i="160" a="1"/>
  <c r="O10" i="159" a="1"/>
  <c r="O19" i="159" a="1"/>
  <c r="O19" i="160" a="1"/>
  <c r="O11" i="159" a="1"/>
  <c r="O38" i="160" a="1"/>
  <c r="O4" i="160" a="1"/>
  <c r="O37" i="159" a="1"/>
  <c r="O38" i="159" a="1"/>
  <c r="O8" i="159" a="1"/>
  <c r="O51" i="159" a="1"/>
  <c r="O35" i="160" a="1"/>
  <c r="O31" i="159" a="1"/>
  <c r="S1" i="160" a="1"/>
  <c r="O7" i="160" a="1"/>
  <c r="O40" i="159" a="1"/>
  <c r="O43" i="159" a="1"/>
  <c r="O7" i="159" a="1"/>
  <c r="O29" i="159" a="1"/>
  <c r="O47" i="159" a="1"/>
  <c r="O13" i="160" a="1"/>
  <c r="O44" i="159" a="1"/>
  <c r="O30" i="159" a="1"/>
  <c r="O21" i="160" a="1"/>
  <c r="O40" i="160" a="1"/>
  <c r="O30" i="160" a="1"/>
  <c r="O28" i="160" a="1"/>
  <c r="O22" i="159" a="1"/>
  <c r="AN5" i="159"/>
  <c r="AN7" i="159"/>
  <c r="AN70" i="159"/>
  <c r="AN81" i="159"/>
  <c r="AN83" i="159"/>
  <c r="AN75" i="159"/>
  <c r="AN16" i="159"/>
  <c r="AN137" i="159"/>
  <c r="AN71" i="159"/>
  <c r="AN14" i="159"/>
  <c r="AN80" i="159"/>
  <c r="AN12" i="159"/>
  <c r="AN77" i="159"/>
  <c r="AN9" i="159"/>
  <c r="AN15" i="159"/>
  <c r="AN79" i="159"/>
  <c r="AN139" i="159"/>
  <c r="AN6" i="159"/>
  <c r="AN140" i="159"/>
  <c r="AN13" i="159"/>
  <c r="AN8" i="159"/>
  <c r="AN11" i="159"/>
  <c r="AN17" i="159"/>
  <c r="AN73" i="159"/>
  <c r="AN78" i="159"/>
  <c r="AN10" i="159"/>
  <c r="AN18" i="159"/>
  <c r="AN141" i="159"/>
  <c r="AN72" i="159"/>
  <c r="AN82" i="159"/>
  <c r="AN76" i="159"/>
  <c r="AN135" i="159"/>
  <c r="AN142" i="159"/>
  <c r="AN136" i="159"/>
  <c r="AN143" i="159"/>
  <c r="AN74" i="159"/>
  <c r="AN138" i="159"/>
  <c r="Z81" i="159"/>
  <c r="Z10" i="159"/>
  <c r="Z143" i="159"/>
  <c r="Z138" i="159"/>
  <c r="Z135" i="159"/>
  <c r="Z15" i="159"/>
  <c r="Z74" i="159"/>
  <c r="Z76" i="159"/>
  <c r="Z140" i="159"/>
  <c r="Z82" i="159"/>
  <c r="Z6" i="159"/>
  <c r="Z9" i="159"/>
  <c r="Z6" i="160"/>
  <c r="Z11" i="160"/>
  <c r="Z70" i="159"/>
  <c r="Z14" i="159"/>
  <c r="Z8" i="159"/>
  <c r="Z8" i="160"/>
  <c r="Z142" i="159"/>
  <c r="Z12" i="159"/>
  <c r="Z5" i="160"/>
  <c r="Z80" i="159"/>
  <c r="Z7" i="160"/>
  <c r="Z18" i="159"/>
  <c r="Z10" i="160"/>
  <c r="Z141" i="159"/>
  <c r="Z11" i="159"/>
  <c r="Z78" i="159"/>
  <c r="Z17" i="159"/>
  <c r="Z72" i="159"/>
  <c r="Z139" i="159"/>
  <c r="Z5" i="159"/>
  <c r="Z71" i="159"/>
  <c r="Z79" i="159"/>
  <c r="Z137" i="159"/>
  <c r="Z136" i="159"/>
  <c r="Z73" i="159"/>
  <c r="Z83" i="159"/>
  <c r="Z12" i="160"/>
  <c r="Z9" i="160"/>
  <c r="Z16" i="159"/>
  <c r="Z13" i="159"/>
  <c r="Z7" i="159"/>
  <c r="Z77" i="159"/>
  <c r="Z7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2" i="160"/>
  <c r="AB67" i="159"/>
  <c r="AB2" i="159"/>
  <c r="AB132" i="159"/>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5" i="158" a="1"/>
  <c r="O6" i="158" a="1"/>
  <c r="O18" i="158" a="1"/>
  <c r="O22" i="158" a="1"/>
  <c r="O39" i="158" a="1"/>
  <c r="O15" i="158" a="1"/>
  <c r="O45" i="158" a="1"/>
  <c r="O24" i="158" a="1"/>
  <c r="O31" i="158" a="1"/>
  <c r="O21" i="158" a="1"/>
  <c r="O42" i="158" a="1"/>
  <c r="O29" i="158" a="1"/>
  <c r="O50" i="158" a="1"/>
  <c r="O43" i="158" a="1"/>
  <c r="O51" i="158" a="1"/>
  <c r="O26" i="158" a="1"/>
  <c r="O30" i="158" a="1"/>
  <c r="O47" i="158" a="1"/>
  <c r="O17" i="158" a="1"/>
  <c r="S131" i="142" a="1"/>
  <c r="O28" i="158" a="1"/>
  <c r="O25" i="158" a="1"/>
  <c r="O37" i="158" a="1"/>
  <c r="O10" i="158" a="1"/>
  <c r="O7" i="158" a="1"/>
  <c r="O41" i="158" a="1"/>
  <c r="O44" i="158" a="1"/>
  <c r="O13" i="158" a="1"/>
  <c r="O12" i="158" a="1"/>
  <c r="O27" i="158" a="1"/>
  <c r="O32" i="158" a="1"/>
  <c r="O35" i="158" a="1"/>
  <c r="O48" i="158" a="1"/>
  <c r="O14" i="158" a="1"/>
  <c r="O40" i="158" a="1"/>
  <c r="O46" i="158" a="1"/>
  <c r="O33" i="158" a="1"/>
  <c r="O9" i="158" a="1"/>
  <c r="O16" i="158" a="1"/>
  <c r="O49" i="158" a="1"/>
  <c r="O36" i="158" a="1"/>
  <c r="O19" i="158" a="1"/>
  <c r="O34" i="158" a="1"/>
  <c r="O8" i="158" a="1"/>
  <c r="O11" i="158" a="1"/>
  <c r="O23" i="158" a="1"/>
  <c r="O20" i="158" a="1"/>
  <c r="AN10" i="158"/>
  <c r="AN75" i="158"/>
  <c r="AN77" i="158"/>
  <c r="AN8" i="158"/>
  <c r="AN81" i="158"/>
  <c r="AN141" i="142"/>
  <c r="AN136" i="142"/>
  <c r="AN6" i="158"/>
  <c r="AN72" i="158"/>
  <c r="AN9" i="158"/>
  <c r="AN73" i="158"/>
  <c r="AN138" i="142"/>
  <c r="AN80" i="158"/>
  <c r="AN74" i="158"/>
  <c r="AN79" i="158"/>
  <c r="AN5" i="158"/>
  <c r="AN135" i="142"/>
  <c r="AN7" i="158"/>
  <c r="AN139" i="142"/>
  <c r="AN11" i="158"/>
  <c r="AN76" i="158"/>
  <c r="AN70" i="158"/>
  <c r="AN140" i="142"/>
  <c r="AN78" i="158"/>
  <c r="AN71" i="158"/>
  <c r="AN137" i="142"/>
  <c r="G8" i="166" a="1"/>
  <c r="E3" i="167" a="1"/>
  <c r="G10" i="168" a="1"/>
  <c r="I34" i="167" a="1"/>
  <c r="N41" i="164" a="1"/>
  <c r="C48" i="166" a="1"/>
  <c r="H35" i="164" a="1"/>
  <c r="H23" i="168" a="1"/>
  <c r="C49" i="168" a="1"/>
  <c r="H23" i="167" a="1"/>
  <c r="AR209" i="168" a="1"/>
  <c r="AQ331" i="168" a="1"/>
  <c r="F3" i="168" a="1"/>
  <c r="D13" i="166" a="1"/>
  <c r="Q27" i="164" a="1"/>
  <c r="N51" i="168" a="1"/>
  <c r="AQ70" i="166" a="1"/>
  <c r="AQ334" i="168" a="1"/>
  <c r="AR10" i="165" a="1"/>
  <c r="G37" i="168" a="1"/>
  <c r="Q16" i="168" a="1"/>
  <c r="AO403" i="166" a="1"/>
  <c r="Q23" i="164" a="1"/>
  <c r="G40" i="167" a="1"/>
  <c r="AO138" i="168" a="1"/>
  <c r="AP147" i="166" a="1"/>
  <c r="N24" i="167" a="1"/>
  <c r="F36" i="168" a="1"/>
  <c r="G35" i="165" a="1"/>
  <c r="AR76" i="166" a="1"/>
  <c r="N35" i="167" a="1"/>
  <c r="D10" i="165" a="1"/>
  <c r="N50" i="166" a="1"/>
  <c r="AJ210" i="166" a="1"/>
  <c r="K50" i="164" a="1"/>
  <c r="H5" i="166" a="1"/>
  <c r="AQ330" i="168" a="1"/>
  <c r="AL270" i="168" a="1"/>
  <c r="P37" i="164" a="1"/>
  <c r="D23" i="167" a="1"/>
  <c r="AQ272" i="166" a="1"/>
  <c r="AJ11" i="166" a="1"/>
  <c r="AP79" i="168" a="1"/>
  <c r="P39" i="168" a="1"/>
  <c r="K25" i="164" a="1"/>
  <c r="Q44" i="166" a="1"/>
  <c r="AJ397" i="166" a="1"/>
  <c r="N7" i="168" a="1"/>
  <c r="AL206" i="159" a="1"/>
  <c r="AJ12" i="166" a="1"/>
  <c r="G47" i="165" a="1"/>
  <c r="AP267" i="163" a="1"/>
  <c r="P16" i="164" a="1"/>
  <c r="AL208" i="163" a="1"/>
  <c r="AR270" i="166" a="1"/>
  <c r="N3" i="168" a="1"/>
  <c r="I51" i="164" a="1"/>
  <c r="AQ267" i="163" a="1"/>
  <c r="Q40" i="165" a="1"/>
  <c r="D17" i="165" a="1"/>
  <c r="M8" i="166" a="1"/>
  <c r="AP528" i="166" a="1"/>
  <c r="P51" i="169" a="1"/>
  <c r="K17" i="166" a="1"/>
  <c r="I4" i="165" a="1"/>
  <c r="Q26" i="164" a="1"/>
  <c r="J5" i="165" a="1"/>
  <c r="AL395" i="166" a="1"/>
  <c r="F38" i="167" a="1"/>
  <c r="L3" i="165" a="1"/>
  <c r="M35" i="165" a="1"/>
  <c r="J40" i="165" a="1"/>
  <c r="AQ80" i="166" a="1"/>
  <c r="AL78" i="168" a="1"/>
  <c r="K40" i="168" a="1"/>
  <c r="AQ204" i="159" a="1"/>
  <c r="AO276" i="166" a="1"/>
  <c r="AJ330" i="168" a="1"/>
  <c r="I5" i="168" a="1"/>
  <c r="AJ136" i="168" a="1"/>
  <c r="P35" i="168" a="1"/>
  <c r="C29" i="168" a="1"/>
  <c r="AO204" i="168" a="1"/>
  <c r="C32" i="167" a="1"/>
  <c r="AR151" i="168" a="1"/>
  <c r="AR147" i="168" a="1"/>
  <c r="F29" i="166" a="1"/>
  <c r="M6" i="166" a="1"/>
  <c r="AQ13" i="164" a="1"/>
  <c r="G36" i="165" a="1"/>
  <c r="E13" i="166" a="1"/>
  <c r="D29" i="164" a="1"/>
  <c r="AO72" i="166" a="1"/>
  <c r="AQ9" i="166" a="1"/>
  <c r="H25" i="167" a="1"/>
  <c r="AQ139" i="166" a="1"/>
  <c r="G31" i="165" a="1"/>
  <c r="D41" i="168" a="1"/>
  <c r="AR207" i="163" a="1"/>
  <c r="AP73" i="166" a="1"/>
  <c r="AR12" i="165" a="1"/>
  <c r="F30" i="166" a="1"/>
  <c r="AR79" i="166" a="1"/>
  <c r="D33" i="167" a="1"/>
  <c r="J11" i="168" a="1"/>
  <c r="N9" i="167" a="1"/>
  <c r="H46" i="166" a="1"/>
  <c r="Q23" i="166" a="1"/>
  <c r="C43" i="164" a="1"/>
  <c r="AR333" i="168" a="1"/>
  <c r="Q49" i="166" a="1"/>
  <c r="M30" i="164" a="1"/>
  <c r="P7" i="165" a="1"/>
  <c r="P17" i="168" a="1"/>
  <c r="AR77" i="166" a="1"/>
  <c r="K47" i="168" a="1"/>
  <c r="J27" i="165" a="1"/>
  <c r="N34" i="165" a="1"/>
  <c r="AP149" i="168" a="1"/>
  <c r="AQ80" i="168" a="1"/>
  <c r="F47" i="167" a="1"/>
  <c r="AQ271" i="163" a="1"/>
  <c r="L43" i="168" a="1"/>
  <c r="AQ135" i="166" a="1"/>
  <c r="Q33" i="167" a="1"/>
  <c r="AQ139" i="168" a="1"/>
  <c r="L15" i="166" a="1"/>
  <c r="E28" i="166" a="1"/>
  <c r="F49" i="168" a="1"/>
  <c r="K5" i="164" a="1"/>
  <c r="N15" i="166" a="1"/>
  <c r="AJ136" i="163" a="1"/>
  <c r="H24" i="167" a="1"/>
  <c r="H49" i="167" a="1"/>
  <c r="AL138" i="168" a="1"/>
  <c r="AQ144" i="168" a="1"/>
  <c r="M26" i="168" a="1"/>
  <c r="D19" i="166" a="1"/>
  <c r="AP337" i="168" a="1"/>
  <c r="M34" i="166" a="1"/>
  <c r="F9" i="168" a="1"/>
  <c r="J24" i="167" a="1"/>
  <c r="J24" i="168" a="1"/>
  <c r="C44" i="167" a="1"/>
  <c r="E5" i="164" a="1"/>
  <c r="AJ402" i="166" a="1"/>
  <c r="C15" i="166" a="1"/>
  <c r="E26" i="166" a="1"/>
  <c r="N7" i="164" a="1"/>
  <c r="K19" i="166" a="1"/>
  <c r="D45" i="167" a="1"/>
  <c r="L9" i="168" a="1"/>
  <c r="I31" i="164" a="1"/>
  <c r="AR144" i="168" a="1"/>
  <c r="AL335" i="168" a="1"/>
  <c r="K26" i="166" a="1"/>
  <c r="D49" i="166" a="1"/>
  <c r="AR136" i="168" a="1"/>
  <c r="I11" i="168" a="1"/>
  <c r="K16" i="164" a="1"/>
  <c r="H13" i="165" a="1"/>
  <c r="P7" i="164" a="1"/>
  <c r="P30" i="164" a="1"/>
  <c r="L32" i="164" a="1"/>
  <c r="AR12" i="166" a="1"/>
  <c r="G36" i="166" a="1"/>
  <c r="M46" i="165" a="1"/>
  <c r="F41" i="166" a="1"/>
  <c r="C7" i="166" a="1"/>
  <c r="AL13" i="166" a="1"/>
  <c r="D13" i="168" a="1"/>
  <c r="AJ77" i="168" a="1"/>
  <c r="P16" i="168" a="1"/>
  <c r="Q6" i="167" a="1"/>
  <c r="H9" i="164" a="1"/>
  <c r="AQ266" i="163" a="1"/>
  <c r="AJ143" i="166" a="1"/>
  <c r="AL202" i="163" a="1"/>
  <c r="E12" i="168" a="1"/>
  <c r="C34" i="166" a="1"/>
  <c r="AJ140" i="166" a="1"/>
  <c r="AR136" i="163" a="1"/>
  <c r="AO270" i="163" a="1"/>
  <c r="H38" i="168" a="1"/>
  <c r="AR344" i="168" a="1"/>
  <c r="AL267" i="166" a="1"/>
  <c r="AL466" i="166" a="1"/>
  <c r="L51" i="166" a="1"/>
  <c r="N5" i="166" a="1"/>
  <c r="H42" i="164" a="1"/>
  <c r="AR8" i="168" a="1"/>
  <c r="E18" i="168" a="1"/>
  <c r="D11" i="165" a="1"/>
  <c r="K13" i="167" a="1"/>
  <c r="AP71" i="166" a="1"/>
  <c r="Q12" i="167" a="1"/>
  <c r="I36" i="165" a="1"/>
  <c r="AJ137" i="168" a="1"/>
  <c r="L7" i="168" a="1"/>
  <c r="J48" i="167" a="1"/>
  <c r="H35" i="165" a="1"/>
  <c r="N19" i="166" a="1"/>
  <c r="H28" i="168" a="1"/>
  <c r="K11" i="164" a="1"/>
  <c r="I39" i="166" a="1"/>
  <c r="AP136" i="168" a="1"/>
  <c r="AQ269" i="163" a="1"/>
  <c r="AP5" i="164" a="1"/>
  <c r="D39" i="168" a="1"/>
  <c r="AO205" i="159" a="1"/>
  <c r="K16" i="167" a="1"/>
  <c r="L36" i="164" a="1"/>
  <c r="C23" i="168" a="1"/>
  <c r="C47" i="166" a="1"/>
  <c r="K8" i="168" a="1"/>
  <c r="C7" i="165" a="1"/>
  <c r="E7" i="166" a="1"/>
  <c r="Q51" i="167" a="1"/>
  <c r="AP212" i="159" a="1"/>
  <c r="N4" i="167" a="1"/>
  <c r="AO273" i="163" a="1"/>
  <c r="AO206" i="159" a="1"/>
  <c r="AO11" i="165" a="1"/>
  <c r="Q26" i="168" a="1"/>
  <c r="AR71" i="168" a="1"/>
  <c r="J12" i="165" a="1"/>
  <c r="AO12" i="166" a="1"/>
  <c r="I35" i="167" a="1"/>
  <c r="J50" i="165" a="1"/>
  <c r="L23" i="168" a="1"/>
  <c r="M19" i="167" a="1"/>
  <c r="K10" i="166" a="1"/>
  <c r="AR143" i="163" a="1"/>
  <c r="J22" i="167" a="1"/>
  <c r="M10" i="164" a="1"/>
  <c r="AJ135" i="166" a="1"/>
  <c r="J34" i="168" a="1"/>
  <c r="AL274" i="168" a="1"/>
  <c r="AR331" i="168" a="1"/>
  <c r="K4" i="167" a="1"/>
  <c r="K51" i="169" a="1"/>
  <c r="D48" i="165" a="1"/>
  <c r="AQ146" i="168" a="1"/>
  <c r="N8" i="165" a="1"/>
  <c r="AR207" i="166" a="1"/>
  <c r="Q5" i="165" a="1"/>
  <c r="J40" i="164" a="1"/>
  <c r="Q33" i="168" a="1"/>
  <c r="Q21" i="167" a="1"/>
  <c r="E47" i="165" a="1"/>
  <c r="I23" i="168" a="1"/>
  <c r="AQ336" i="166" a="1"/>
  <c r="AJ269" i="166" a="1"/>
  <c r="K22" i="167" a="1"/>
  <c r="J48" i="168" a="1"/>
  <c r="L31" i="164" a="1"/>
  <c r="Q40" i="168" a="1"/>
  <c r="J7" i="168" a="1"/>
  <c r="K15" i="166" a="1"/>
  <c r="C42" i="167" a="1"/>
  <c r="D5" i="167" a="1"/>
  <c r="AR339" i="166" a="1"/>
  <c r="I25" i="164" a="1"/>
  <c r="AR265" i="168" a="1"/>
  <c r="I33" i="168" a="1"/>
  <c r="L28" i="166" a="1"/>
  <c r="D44" i="167" a="1"/>
  <c r="N2" i="166" a="1"/>
  <c r="AJ10" i="168" a="1"/>
  <c r="P25" i="166" a="1"/>
  <c r="J51" i="165" a="1"/>
  <c r="M48" i="165" a="1"/>
  <c r="AQ140" i="168" a="1"/>
  <c r="AP269" i="166" a="1"/>
  <c r="AR525" i="166" a="1"/>
  <c r="D37" i="164" a="1"/>
  <c r="AP271" i="163" a="1"/>
  <c r="C42" i="164" a="1"/>
  <c r="P22" i="164" a="1"/>
  <c r="G9" i="164" a="1"/>
  <c r="K41" i="167" a="1"/>
  <c r="H34" i="168" a="1"/>
  <c r="AJ147" i="168" a="1"/>
  <c r="H24" i="168" a="1"/>
  <c r="H14" i="168" a="1"/>
  <c r="AR205" i="159" a="1"/>
  <c r="AJ465" i="166" a="1"/>
  <c r="AQ465" i="166" a="1"/>
  <c r="H16" i="168" a="1"/>
  <c r="D2" i="164" a="1"/>
  <c r="Q19" i="168" a="1"/>
  <c r="L29" i="165" a="1"/>
  <c r="AP208" i="166" a="1"/>
  <c r="AL464" i="166" a="1"/>
  <c r="L5" i="164" a="1"/>
  <c r="G51" i="164" a="1"/>
  <c r="G37" i="166" a="1"/>
  <c r="J37" i="167" a="1"/>
  <c r="Q50" i="166" a="1"/>
  <c r="D3" i="166" a="1"/>
  <c r="F11" i="166" a="1"/>
  <c r="F27" i="165" a="1"/>
  <c r="Q35" i="165" a="1"/>
  <c r="AL76" i="166" a="1"/>
  <c r="K23" i="168" a="1"/>
  <c r="M49" i="165" a="1"/>
  <c r="N28" i="165" a="1"/>
  <c r="H4" i="164" a="1"/>
  <c r="AO12" i="165" a="1"/>
  <c r="AL204" i="166" a="1"/>
  <c r="N11" i="165" a="1"/>
  <c r="AP6" i="164" a="1"/>
  <c r="AO466" i="166" a="1"/>
  <c r="I34" i="165" a="1"/>
  <c r="Q29" i="167" a="1"/>
  <c r="AO201" i="163" a="1"/>
  <c r="J10" i="165" a="1"/>
  <c r="G47" i="166" a="1"/>
  <c r="AJ70" i="168" a="1"/>
  <c r="AL267" i="163" a="1"/>
  <c r="N22" i="165" a="1"/>
  <c r="D19" i="168" a="1"/>
  <c r="C45" i="166" a="1"/>
  <c r="H28" i="164" a="1"/>
  <c r="D44" i="165" a="1"/>
  <c r="AQ13" i="166" a="1"/>
  <c r="L19" i="166" a="1"/>
  <c r="AP200" i="166" a="1"/>
  <c r="AP144" i="166" a="1"/>
  <c r="Q41" i="166" a="1"/>
  <c r="N44" i="166" a="1"/>
  <c r="Q26" i="166" a="1"/>
  <c r="J18" i="168" a="1"/>
  <c r="Q22" i="165" a="1"/>
  <c r="AJ141" i="163" a="1"/>
  <c r="G10" i="164" a="1"/>
  <c r="D5" i="164" a="1"/>
  <c r="H24" i="164" a="1"/>
  <c r="C9" i="167" a="1"/>
  <c r="P29" i="164" a="1"/>
  <c r="I40" i="164" a="1"/>
  <c r="Q31" i="165" a="1"/>
  <c r="M41" i="167" a="1"/>
  <c r="H51" i="167" a="1"/>
  <c r="I10" i="166" a="1"/>
  <c r="AQ467" i="166" a="1"/>
  <c r="L30" i="164" a="1"/>
  <c r="Q16" i="164" a="1"/>
  <c r="M29" i="168" a="1"/>
  <c r="D8" i="164" a="1"/>
  <c r="D40" i="166" a="1"/>
  <c r="N31" i="168" a="1"/>
  <c r="L15" i="167" a="1"/>
  <c r="P8" i="168" a="1"/>
  <c r="H22" i="165" a="1"/>
  <c r="Q13" i="168" a="1"/>
  <c r="AP337" i="166" a="1"/>
  <c r="AJ266" i="166" a="1"/>
  <c r="AL7" i="165" a="1"/>
  <c r="E31" i="165" a="1"/>
  <c r="L29" i="166" a="1"/>
  <c r="N21" i="166" a="1"/>
  <c r="H30" i="166" a="1"/>
  <c r="AR401" i="166" a="1"/>
  <c r="M32" i="165" a="1"/>
  <c r="K5" i="165" a="1"/>
  <c r="M24" i="166" a="1"/>
  <c r="H19" i="167" a="1"/>
  <c r="M51" i="166" a="1"/>
  <c r="AR341" i="168" a="1"/>
  <c r="I45" i="168" a="1"/>
  <c r="G50" i="168" a="1"/>
  <c r="K44" i="166" a="1"/>
  <c r="C11" i="165" a="1"/>
  <c r="AO271" i="166" a="1"/>
  <c r="M49" i="168" a="1"/>
  <c r="AP209" i="166" a="1"/>
  <c r="I27" i="166" a="1"/>
  <c r="J13" i="168" a="1"/>
  <c r="D25" i="165" a="1"/>
  <c r="P9" i="166" a="1"/>
  <c r="K51" i="166" a="1"/>
  <c r="E24" i="164" a="1"/>
  <c r="D18" i="166" a="1"/>
  <c r="AO272" i="166" a="1"/>
  <c r="AP204" i="166" a="1"/>
  <c r="AJ6" i="165" a="1"/>
  <c r="N10" i="166" a="1"/>
  <c r="E49" i="167" a="1"/>
  <c r="AO467" i="166" a="1"/>
  <c r="P33" i="165" a="1"/>
  <c r="N2" i="167" a="1"/>
  <c r="M20" i="165" a="1"/>
  <c r="E45" i="164" a="1"/>
  <c r="F7" i="166" a="1"/>
  <c r="AJ201" i="159" a="1"/>
  <c r="G27" i="168" a="1"/>
  <c r="E17" i="165" a="1"/>
  <c r="AR462" i="166" a="1"/>
  <c r="AQ335" i="168" a="1"/>
  <c r="AL330" i="168" a="1"/>
  <c r="AP268" i="168" a="1"/>
  <c r="D8" i="167" a="1"/>
  <c r="AL200" i="168" a="1"/>
  <c r="AO266" i="163" a="1"/>
  <c r="AO526" i="166" a="1"/>
  <c r="AR6" i="166" a="1"/>
  <c r="K28" i="164" a="1"/>
  <c r="Q46" i="166" a="1"/>
  <c r="AO200" i="159" a="1"/>
  <c r="J51" i="164" a="1"/>
  <c r="AJ206" i="159" a="1"/>
  <c r="N3" i="164" a="1"/>
  <c r="L38" i="167" a="1"/>
  <c r="AR266" i="163" a="1"/>
  <c r="F26" i="165" a="1"/>
  <c r="G26" i="164" a="1"/>
  <c r="M23" i="165" a="1"/>
  <c r="AL5" i="165" a="1"/>
  <c r="K20" i="168" a="1"/>
  <c r="C33" i="168" a="1"/>
  <c r="AP206" i="159" a="1"/>
  <c r="L32" i="165" a="1"/>
  <c r="AJ270" i="163" a="1"/>
  <c r="AL465" i="166" a="1"/>
  <c r="K36" i="167" a="1"/>
  <c r="G8" i="165" a="1"/>
  <c r="H4" i="167" a="1"/>
  <c r="F27" i="164" a="1"/>
  <c r="AO13" i="164" a="1"/>
  <c r="H2" i="167" a="1"/>
  <c r="J19" i="164" a="1"/>
  <c r="AP72" i="168" a="1"/>
  <c r="I31" i="167" a="1"/>
  <c r="AO274" i="166" a="1"/>
  <c r="D4" i="166" a="1"/>
  <c r="M25" i="165" a="1"/>
  <c r="J16" i="168" a="1"/>
  <c r="AQ11" i="166" a="1"/>
  <c r="Q21" i="164" a="1"/>
  <c r="E30" i="168" a="1"/>
  <c r="AJ400" i="166" a="1"/>
  <c r="AQ400" i="166" a="1"/>
  <c r="K23" i="166" a="1"/>
  <c r="M37" i="166" a="1"/>
  <c r="AO76" i="168" a="1"/>
  <c r="F14" i="165" a="1"/>
  <c r="L11" i="167" a="1"/>
  <c r="L4" i="165" a="1"/>
  <c r="J48" i="166" a="1"/>
  <c r="AQ5" i="168" a="1"/>
  <c r="AP341" i="168" a="1"/>
  <c r="H8" i="167" a="1"/>
  <c r="N37" i="165" a="1"/>
  <c r="H40" i="167" a="1"/>
  <c r="L30" i="165" a="1"/>
  <c r="N39" i="168" a="1"/>
  <c r="L10" i="164" a="1"/>
  <c r="I20" i="167" a="1"/>
  <c r="K16" i="165" a="1"/>
  <c r="M11" i="164" a="1"/>
  <c r="N16" i="164" a="1"/>
  <c r="AO146" i="166" a="1"/>
  <c r="M51" i="165" a="1"/>
  <c r="AL402" i="166" a="1"/>
  <c r="AQ270" i="163" a="1"/>
  <c r="G43" i="167" a="1"/>
  <c r="AR273" i="163" a="1"/>
  <c r="M11" i="168" a="1"/>
  <c r="AL265" i="168" a="1"/>
  <c r="AP529" i="166" a="1"/>
  <c r="H43" i="166" a="1"/>
  <c r="C12" i="166" a="1"/>
  <c r="L40" i="164" a="1"/>
  <c r="K14" i="167" a="1"/>
  <c r="N43" i="164" a="1"/>
  <c r="AR271" i="166" a="1"/>
  <c r="Q3" i="168" a="1"/>
  <c r="AO330" i="168" a="1"/>
  <c r="G51" i="167" a="1"/>
  <c r="AP74" i="168" a="1"/>
  <c r="K35" i="168" a="1"/>
  <c r="P32" i="168" a="1"/>
  <c r="G44" i="164" a="1"/>
  <c r="AO9" i="165" a="1"/>
  <c r="D35" i="168" a="1"/>
  <c r="F34" i="168" a="1"/>
  <c r="G17" i="165" a="1"/>
  <c r="L37" i="165" a="1"/>
  <c r="P42" i="164" a="1"/>
  <c r="F42" i="165" a="1"/>
  <c r="J42" i="165" a="1"/>
  <c r="AQ203" i="166" a="1"/>
  <c r="N13" i="168" a="1"/>
  <c r="K5" i="168" a="1"/>
  <c r="I8" i="168" a="1"/>
  <c r="AO82" i="166" a="1"/>
  <c r="Q13" i="166" a="1"/>
  <c r="J31" i="164" a="1"/>
  <c r="M39" i="167" a="1"/>
  <c r="AR140" i="168" a="1"/>
  <c r="I20" i="165" a="1"/>
  <c r="E6" i="166" a="1"/>
  <c r="AQ269" i="168" a="1"/>
  <c r="Q12" i="168" a="1"/>
  <c r="AQ138" i="163" a="1"/>
  <c r="G49" i="165" a="1"/>
  <c r="N39" i="165" a="1"/>
  <c r="D26" i="166" a="1"/>
  <c r="K41" i="166" a="1"/>
  <c r="K43" i="165" a="1"/>
  <c r="Q43" i="168" a="1"/>
  <c r="J7" i="166" a="1"/>
  <c r="E16" i="164" a="1"/>
  <c r="P37" i="166" a="1"/>
  <c r="J29" i="165" a="1"/>
  <c r="AR341" i="166" a="1"/>
  <c r="AO397" i="166" a="1"/>
  <c r="M16" i="167" a="1"/>
  <c r="L41" i="168" a="1"/>
  <c r="G28" i="165" a="1"/>
  <c r="Q47" i="167" a="1"/>
  <c r="G14" i="167" a="1"/>
  <c r="L40" i="166" a="1"/>
  <c r="E44" i="164" a="1"/>
  <c r="AJ145" i="168" a="1"/>
  <c r="AQ142" i="166" a="1"/>
  <c r="P28" i="167" a="1"/>
  <c r="Q9" i="164" a="1"/>
  <c r="I12" i="165" a="1"/>
  <c r="AJ462" i="166" a="1"/>
  <c r="H23" i="166" a="1"/>
  <c r="AQ135" i="163" a="1"/>
  <c r="G33" i="168" a="1"/>
  <c r="N25" i="168" a="1"/>
  <c r="AQ337" i="166" a="1"/>
  <c r="Q42" i="166" a="1"/>
  <c r="AR208" i="166" a="1"/>
  <c r="AJ209" i="163" a="1"/>
  <c r="P44" i="166" a="1"/>
  <c r="AL204" i="168" a="1"/>
  <c r="D45" i="164" a="1"/>
  <c r="J5" i="166" a="1"/>
  <c r="K14" i="168" a="1"/>
  <c r="AO343" i="166" a="1"/>
  <c r="L19" i="165" a="1"/>
  <c r="G22" i="164" a="1"/>
  <c r="P16" i="165" a="1"/>
  <c r="AP11" i="165" a="1"/>
  <c r="N43" i="167" a="1"/>
  <c r="P22" i="165" a="1"/>
  <c r="J17" i="164" a="1"/>
  <c r="M22" i="164" a="1"/>
  <c r="G13" i="164" a="1"/>
  <c r="H15" i="165" a="1"/>
  <c r="P8" i="167" a="1"/>
  <c r="AP208" i="168" a="1"/>
  <c r="AO335" i="166" a="1"/>
  <c r="Q34" i="165" a="1"/>
  <c r="G48" i="165" a="1"/>
  <c r="AP267" i="166" a="1"/>
  <c r="K46" i="168" a="1"/>
  <c r="Q31" i="167" a="1"/>
  <c r="K20" i="166" a="1"/>
  <c r="D30" i="167" a="1"/>
  <c r="AJ344" i="166" a="1"/>
  <c r="E12" i="167" a="1"/>
  <c r="AP143" i="163" a="1"/>
  <c r="AO266" i="166" a="1"/>
  <c r="I38" i="168" a="1"/>
  <c r="D14" i="166" a="1"/>
  <c r="G20" i="166" a="1"/>
  <c r="AO11" i="164" a="1"/>
  <c r="D13" i="165" a="1"/>
  <c r="AR203" i="159" a="1"/>
  <c r="D40" i="167" a="1"/>
  <c r="F20" i="165" a="1"/>
  <c r="AR10" i="168" a="1"/>
  <c r="F5" i="165" a="1"/>
  <c r="AP141" i="163" a="1"/>
  <c r="AP82" i="166" a="1"/>
  <c r="M42" i="164" a="1"/>
  <c r="N38" i="167" a="1"/>
  <c r="AJ12" i="165" a="1"/>
  <c r="Q17" i="164" a="1"/>
  <c r="AL273" i="168" a="1"/>
  <c r="I44" i="168" a="1"/>
  <c r="AP74" i="166" a="1"/>
  <c r="N39" i="166" a="1"/>
  <c r="F8" i="168" a="1"/>
  <c r="P18" i="167" a="1"/>
  <c r="J32" i="166" a="1"/>
  <c r="F36" i="167" a="1"/>
  <c r="I33" i="166" a="1"/>
  <c r="L21" i="167" a="1"/>
  <c r="K31" i="168" a="1"/>
  <c r="Q47" i="168" a="1"/>
  <c r="P44" i="164" a="1"/>
  <c r="J44" i="167" a="1"/>
  <c r="E24" i="167" a="1"/>
  <c r="N10" i="168" a="1"/>
  <c r="AQ270" i="168" a="1"/>
  <c r="Q42" i="167" a="1"/>
  <c r="AO135" i="163" a="1"/>
  <c r="G39" i="168" a="1"/>
  <c r="P48" i="167" a="1"/>
  <c r="AO202" i="168" a="1"/>
  <c r="P38" i="166" a="1"/>
  <c r="J9" i="164" a="1"/>
  <c r="P31" i="167" a="1"/>
  <c r="M21" i="165" a="1"/>
  <c r="G9" i="168" a="1"/>
  <c r="AJ274" i="168" a="1"/>
  <c r="AJ73" i="168" a="1"/>
  <c r="H28" i="165" a="1"/>
  <c r="D5" i="165" a="1"/>
  <c r="C45" i="168" a="1"/>
  <c r="AR14" i="166" a="1"/>
  <c r="M43" i="168" a="1"/>
  <c r="AP70" i="168" a="1"/>
  <c r="C51" i="169" a="1"/>
  <c r="AR527" i="166" a="1"/>
  <c r="F13" i="168" a="1"/>
  <c r="K30" i="164" a="1"/>
  <c r="AO400" i="166" a="1"/>
  <c r="N49" i="167" a="1"/>
  <c r="I18" i="168" a="1"/>
  <c r="M25" i="166" a="1"/>
  <c r="I13" i="167" a="1"/>
  <c r="K35" i="165" a="1"/>
  <c r="E45" i="166" a="1"/>
  <c r="G23" i="164" a="1"/>
  <c r="H44" i="167" a="1"/>
  <c r="D29" i="165" a="1"/>
  <c r="I10" i="167" a="1"/>
  <c r="P25" i="165" a="1"/>
  <c r="I40" i="165" a="1"/>
  <c r="L46" i="167" a="1"/>
  <c r="AR272" i="168" a="1"/>
  <c r="N5" i="164" a="1"/>
  <c r="F38" i="166" a="1"/>
  <c r="AJ201" i="166" a="1"/>
  <c r="N18" i="167" a="1"/>
  <c r="G27" i="164" a="1"/>
  <c r="C8" i="165" a="1"/>
  <c r="AJ210" i="159" a="1"/>
  <c r="G38" i="166" a="1"/>
  <c r="Q46" i="164" a="1"/>
  <c r="G42" i="167" a="1"/>
  <c r="G26" i="165" a="1"/>
  <c r="G34" i="168" a="1"/>
  <c r="AL266" i="168" a="1"/>
  <c r="F45" i="165" a="1"/>
  <c r="AP332" i="168" a="1"/>
  <c r="AL138" i="163" a="1"/>
  <c r="L4" i="168" a="1"/>
  <c r="AO136" i="163" a="1"/>
  <c r="N7" i="167" a="1"/>
  <c r="P15" i="166" a="1"/>
  <c r="AJ268" i="163" a="1"/>
  <c r="L44" i="166" a="1"/>
  <c r="AL275" i="166" a="1"/>
  <c r="C50" i="165" a="1"/>
  <c r="G29" i="166" a="1"/>
  <c r="AP8" i="164" a="1"/>
  <c r="H32" i="168" a="1"/>
  <c r="N35" i="165" a="1"/>
  <c r="K9" i="165" a="1"/>
  <c r="D46" i="165" a="1"/>
  <c r="P20" i="164" a="1"/>
  <c r="AL332" i="168" a="1"/>
  <c r="AL209" i="166" a="1"/>
  <c r="Q33" i="166" a="1"/>
  <c r="C41" i="164" a="1"/>
  <c r="Z6" i="158"/>
  <c r="L39" i="164" a="1"/>
  <c r="P47" i="167" a="1"/>
  <c r="E24" i="165" a="1"/>
  <c r="J20" i="168" a="1"/>
  <c r="N38" i="166" a="1"/>
  <c r="M39" i="165" a="1"/>
  <c r="I38" i="167" a="1"/>
  <c r="G41" i="166" a="1"/>
  <c r="E5" i="167" a="1"/>
  <c r="N6" i="167" a="1"/>
  <c r="AO395" i="166" a="1"/>
  <c r="J16" i="164" a="1"/>
  <c r="F5" i="164" a="1"/>
  <c r="P34" i="165" a="1"/>
  <c r="P49" i="164" a="1"/>
  <c r="Q35" i="166" a="1"/>
  <c r="AP269" i="163" a="1"/>
  <c r="D46" i="164" a="1"/>
  <c r="G33" i="166" a="1"/>
  <c r="L50" i="166" a="1"/>
  <c r="K32" i="164" a="1"/>
  <c r="N51" i="166" a="1"/>
  <c r="Q27" i="166" a="1"/>
  <c r="P51" i="165" a="1"/>
  <c r="J21" i="167" a="1"/>
  <c r="J18" i="165" a="1"/>
  <c r="K12" i="167" a="1"/>
  <c r="I51" i="166" a="1"/>
  <c r="AR9" i="168" a="1"/>
  <c r="AQ208" i="168" a="1"/>
  <c r="D47" i="166" a="1"/>
  <c r="J43" i="167" a="1"/>
  <c r="AQ143" i="168" a="1"/>
  <c r="AO337" i="168" a="1"/>
  <c r="F16" i="166" a="1"/>
  <c r="G28" i="164" a="1"/>
  <c r="L26" i="167" a="1"/>
  <c r="N17" i="164" a="1"/>
  <c r="AP9" i="166" a="1"/>
  <c r="C25" i="167" a="1"/>
  <c r="AP205" i="166" a="1"/>
  <c r="AQ530" i="166" a="1"/>
  <c r="J41" i="167" a="1"/>
  <c r="I22" i="167" a="1"/>
  <c r="AO137" i="166" a="1"/>
  <c r="AQ78" i="166" a="1"/>
  <c r="AQ272" i="168" a="1"/>
  <c r="E24" i="166" a="1"/>
  <c r="G32" i="164" a="1"/>
  <c r="E4" i="167" a="1"/>
  <c r="AR148" i="168" a="1"/>
  <c r="N22" i="168" a="1"/>
  <c r="L6" i="166" a="1"/>
  <c r="G14" i="168" a="1"/>
  <c r="N27" i="167" a="1"/>
  <c r="AR12" i="164" a="1"/>
  <c r="K37" i="164" a="1"/>
  <c r="I11" i="167" a="1"/>
  <c r="M40" i="167" a="1"/>
  <c r="C5" i="168" a="1"/>
  <c r="L2" i="165" a="1"/>
  <c r="AP274" i="166" a="1"/>
  <c r="AL269" i="168" a="1"/>
  <c r="P2" i="169" a="1"/>
  <c r="H25" i="166" a="1"/>
  <c r="L3" i="164" a="1"/>
  <c r="I50" i="167" a="1"/>
  <c r="N17" i="166" a="1"/>
  <c r="Q33" i="164" a="1"/>
  <c r="AO204" i="163" a="1"/>
  <c r="F45" i="168" a="1"/>
  <c r="H21" i="167" a="1"/>
  <c r="J39" i="164" a="1"/>
  <c r="AQ265" i="166" a="1"/>
  <c r="AJ207" i="166" a="1"/>
  <c r="AR272" i="163" a="1"/>
  <c r="K10" i="165" a="1"/>
  <c r="K29" i="164" a="1"/>
  <c r="AP204" i="163" a="1"/>
  <c r="K3" i="166" a="1"/>
  <c r="AL9" i="166" a="1"/>
  <c r="I18" i="165" a="1"/>
  <c r="AL8" i="166" a="1"/>
  <c r="AL271" i="166" a="1"/>
  <c r="N30" i="165" a="1"/>
  <c r="Q31" i="168" a="1"/>
  <c r="AO140" i="163" a="1"/>
  <c r="L39" i="167" a="1"/>
  <c r="AR9" i="164" a="1"/>
  <c r="AQ202" i="163" a="1"/>
  <c r="P34" i="164" a="1"/>
  <c r="D48" i="164" a="1"/>
  <c r="M29" i="165" a="1"/>
  <c r="N36" i="166" a="1"/>
  <c r="AQ335" i="166" a="1"/>
  <c r="AR137" i="166" a="1"/>
  <c r="M25" i="167" a="1"/>
  <c r="M10" i="167" a="1"/>
  <c r="AR6" i="167" a="1"/>
  <c r="D39" i="164" a="1"/>
  <c r="G35" i="166" a="1"/>
  <c r="E50" i="167" a="1"/>
  <c r="AQ202" i="159" a="1"/>
  <c r="I48" i="167" a="1"/>
  <c r="N41" i="167" a="1"/>
  <c r="P40" i="165" a="1"/>
  <c r="Q27" i="165" a="1"/>
  <c r="J50" i="167" a="1"/>
  <c r="H13" i="168" a="1"/>
  <c r="J21" i="168" a="1"/>
  <c r="AQ148" i="166" a="1"/>
  <c r="E10" i="167" a="1"/>
  <c r="L42" i="165" a="1"/>
  <c r="Q33" i="165" a="1"/>
  <c r="AR5" i="166" a="1"/>
  <c r="AQ9" i="164" a="1"/>
  <c r="AO8" i="165" a="1"/>
  <c r="N14" i="166" a="1"/>
  <c r="AQ8" i="165" a="1"/>
  <c r="AP201" i="159" a="1"/>
  <c r="AL270" i="166" a="1"/>
  <c r="L5" i="165" a="1"/>
  <c r="AQ70" i="168" a="1"/>
  <c r="AJ270" i="166" a="1"/>
  <c r="J17" i="167" a="1"/>
  <c r="K22" i="168" a="1"/>
  <c r="AL265" i="166" a="1"/>
  <c r="AL10" i="164" a="1"/>
  <c r="AL145" i="166" a="1"/>
  <c r="M37" i="164" a="1"/>
  <c r="I43" i="166" a="1"/>
  <c r="K28" i="168" a="1"/>
  <c r="M39" i="164" a="1"/>
  <c r="D40" i="165" a="1"/>
  <c r="L13" i="168" a="1"/>
  <c r="H18" i="166" a="1"/>
  <c r="AQ75" i="166" a="1"/>
  <c r="AP80" i="166" a="1"/>
  <c r="K11" i="167" a="1"/>
  <c r="D25" i="168" a="1"/>
  <c r="AJ80" i="168" a="1"/>
  <c r="I43" i="168" a="1"/>
  <c r="F50" i="164" a="1"/>
  <c r="G51" i="166" a="1"/>
  <c r="C12" i="167" a="1"/>
  <c r="K12" i="166" a="1"/>
  <c r="H14" i="165" a="1"/>
  <c r="M2" i="165" a="1"/>
  <c r="G30" i="168" a="1"/>
  <c r="I35" i="165" a="1"/>
  <c r="E45" i="167" a="1"/>
  <c r="J25" i="165" a="1"/>
  <c r="N6" i="164" a="1"/>
  <c r="M3" i="165" a="1"/>
  <c r="K3" i="168" a="1"/>
  <c r="M36" i="166" a="1"/>
  <c r="AJ267" i="168" a="1"/>
  <c r="Q5" i="168" a="1"/>
  <c r="Q5" i="167" a="1"/>
  <c r="G49" i="168" a="1"/>
  <c r="Q20" i="166" a="1"/>
  <c r="E8" i="167" a="1"/>
  <c r="E33" i="164" a="1"/>
  <c r="Q17" i="167" a="1"/>
  <c r="I36" i="166" a="1"/>
  <c r="Q40" i="167" a="1"/>
  <c r="AO207" i="163" a="1"/>
  <c r="Q4" i="168" a="1"/>
  <c r="P39" i="164" a="1"/>
  <c r="M22" i="165" a="1"/>
  <c r="L44" i="165" a="1"/>
  <c r="AJ340" i="166" a="1"/>
  <c r="H37" i="165" a="1"/>
  <c r="H43" i="167" a="1"/>
  <c r="P30" i="168" a="1"/>
  <c r="AJ144" i="166" a="1"/>
  <c r="D13" i="164" a="1"/>
  <c r="E18" i="164" a="1"/>
  <c r="AO210" i="166" a="1"/>
  <c r="D29" i="167" a="1"/>
  <c r="M45" i="164" a="1"/>
  <c r="AJ7" i="164" a="1"/>
  <c r="C37" i="167" a="1"/>
  <c r="Q24" i="167" a="1"/>
  <c r="J39" i="165" a="1"/>
  <c r="N47" i="168" a="1"/>
  <c r="AJ334" i="166" a="1"/>
  <c r="AP202" i="163" a="1"/>
  <c r="J44" i="165" a="1"/>
  <c r="L8" i="167" a="1"/>
  <c r="AR81" i="166" a="1"/>
  <c r="I39" i="165" a="1"/>
  <c r="C30" i="165" a="1"/>
  <c r="C41" i="168" a="1"/>
  <c r="AO208" i="166" a="1"/>
  <c r="J35" i="164" a="1"/>
  <c r="G41" i="168" a="1"/>
  <c r="L50" i="165" a="1"/>
  <c r="D38" i="165" a="1"/>
  <c r="J32" i="164" a="1"/>
  <c r="AP267" i="168" a="1"/>
  <c r="E27" i="165" a="1"/>
  <c r="H21" i="164" a="1"/>
  <c r="AL403" i="166" a="1"/>
  <c r="J15" i="168" a="1"/>
  <c r="F9" i="164" a="1"/>
  <c r="G4" i="165" a="1"/>
  <c r="AL200" i="163" a="1"/>
  <c r="I12" i="164" a="1"/>
  <c r="AR395" i="166" a="1"/>
  <c r="AJ271" i="163" a="1"/>
  <c r="AJ208" i="166" a="1"/>
  <c r="K27" i="164" a="1"/>
  <c r="L6" i="164" a="1"/>
  <c r="M22" i="167" a="1"/>
  <c r="Z138" i="142"/>
  <c r="I51" i="169" a="1"/>
  <c r="F38" i="165" a="1"/>
  <c r="AQ207" i="163" a="1"/>
  <c r="F51" i="168" a="1"/>
  <c r="J49" i="166" a="1"/>
  <c r="AL143" i="168" a="1"/>
  <c r="M34" i="168" a="1"/>
  <c r="E35" i="166" a="1"/>
  <c r="K4" i="165" a="1"/>
  <c r="AO267" i="163" a="1"/>
  <c r="K27" i="165" a="1"/>
  <c r="Q41" i="167" a="1"/>
  <c r="H31" i="165" a="1"/>
  <c r="H37" i="164" a="1"/>
  <c r="AR398" i="166" a="1"/>
  <c r="Q25" i="167" a="1"/>
  <c r="AL137" i="168" a="1"/>
  <c r="P6" i="168" a="1"/>
  <c r="C26" i="164" a="1"/>
  <c r="K47" i="166" a="1"/>
  <c r="F7" i="165" a="1"/>
  <c r="AR74" i="168" a="1"/>
  <c r="J22" i="165" a="1"/>
  <c r="AO336" i="168" a="1"/>
  <c r="I4" i="164" a="1"/>
  <c r="G45" i="166" a="1"/>
  <c r="L36" i="167" a="1"/>
  <c r="H43" i="165" a="1"/>
  <c r="C32" i="165" a="1"/>
  <c r="H14" i="166" a="1"/>
  <c r="AR8" i="165" a="1"/>
  <c r="J9" i="165" a="1"/>
  <c r="J7" i="165" a="1"/>
  <c r="AQ338" i="166" a="1"/>
  <c r="H35" i="167" a="1"/>
  <c r="AO271" i="168" a="1"/>
  <c r="K50" i="166" a="1"/>
  <c r="G4" i="164" a="1"/>
  <c r="AR10" i="166" a="1"/>
  <c r="I27" i="167" a="1"/>
  <c r="AO151" i="168" a="1"/>
  <c r="AR211" i="159" a="1"/>
  <c r="H30" i="165" a="1"/>
  <c r="K50" i="168" a="1"/>
  <c r="AQ208" i="163" a="1"/>
  <c r="AR200" i="159" a="1"/>
  <c r="G18" i="164" a="1"/>
  <c r="AO204" i="159" a="1"/>
  <c r="AJ135" i="163" a="1"/>
  <c r="K30" i="167" a="1"/>
  <c r="E11" i="165" a="1"/>
  <c r="C22" i="168" a="1"/>
  <c r="AP6" i="167" a="1"/>
  <c r="Q16" i="167" a="1"/>
  <c r="M27" i="165" a="1"/>
  <c r="G30" i="164" a="1"/>
  <c r="AO135" i="166" a="1"/>
  <c r="J2" i="166" a="1"/>
  <c r="AR140" i="166" a="1"/>
  <c r="AO140" i="166" a="1"/>
  <c r="P29" i="165" a="1"/>
  <c r="E25" i="166" a="1"/>
  <c r="J21" i="165" a="1"/>
  <c r="D14" i="165" a="1"/>
  <c r="AR342" i="166" a="1"/>
  <c r="AQ207" i="166" a="1"/>
  <c r="I16" i="168" a="1"/>
  <c r="J19" i="165" a="1"/>
  <c r="AJ404" i="166" a="1"/>
  <c r="D42" i="168" a="1"/>
  <c r="I13" i="164" a="1"/>
  <c r="K34" i="166" a="1"/>
  <c r="AP399" i="166" a="1"/>
  <c r="I44" i="166" a="1"/>
  <c r="C21" i="167" a="1"/>
  <c r="L12" i="165" a="1"/>
  <c r="L5" i="168" a="1"/>
  <c r="L18" i="166" a="1"/>
  <c r="AQ5" i="166" a="1"/>
  <c r="I41" i="168" a="1"/>
  <c r="AJ337" i="168" a="1"/>
  <c r="AP80" i="168" a="1"/>
  <c r="L10" i="166" a="1"/>
  <c r="AQ462" i="166" a="1"/>
  <c r="E29" i="168" a="1"/>
  <c r="K27" i="167" a="1"/>
  <c r="C24" i="166" a="1"/>
  <c r="C5" i="166" a="1"/>
  <c r="AJ14" i="166" a="1"/>
  <c r="E47" i="166" a="1"/>
  <c r="Q23" i="168" a="1"/>
  <c r="F29" i="168" a="1"/>
  <c r="M28" i="167" a="1"/>
  <c r="L8" i="165" a="1"/>
  <c r="AR335" i="168" a="1"/>
  <c r="P11" i="167" a="1"/>
  <c r="Q41" i="168" a="1"/>
  <c r="AL203" i="166" a="1"/>
  <c r="AR145" i="166" a="1"/>
  <c r="E14" i="164" a="1"/>
  <c r="AJ530" i="166" a="1"/>
  <c r="C11" i="166" a="1"/>
  <c r="N42" i="167" a="1"/>
  <c r="H48" i="167" a="1"/>
  <c r="G41" i="164" a="1"/>
  <c r="L12" i="167" a="1"/>
  <c r="E42" i="166" a="1"/>
  <c r="AP205" i="159" a="1"/>
  <c r="J10" i="166" a="1"/>
  <c r="M16" i="165" a="1"/>
  <c r="AP9" i="165" a="1"/>
  <c r="G37" i="165" a="1"/>
  <c r="AL274" i="166" a="1"/>
  <c r="J31" i="168" a="1"/>
  <c r="AP76" i="166" a="1"/>
  <c r="AO13" i="166" a="1"/>
  <c r="F28" i="165" a="1"/>
  <c r="G6" i="167" a="1"/>
  <c r="H24" i="165" a="1"/>
  <c r="C27" i="168" a="1"/>
  <c r="M44" i="164" a="1"/>
  <c r="C18" i="164" a="1"/>
  <c r="M33" i="166" a="1"/>
  <c r="Q39" i="164" a="1"/>
  <c r="H2" i="165" a="1"/>
  <c r="AL74" i="166" a="1"/>
  <c r="K41" i="164" a="1"/>
  <c r="J51" i="168" a="1"/>
  <c r="AR7" i="166" a="1"/>
  <c r="I50" i="164" a="1"/>
  <c r="H31" i="168" a="1"/>
  <c r="H12" i="168" a="1"/>
  <c r="F47" i="165" a="1"/>
  <c r="E46" i="165" a="1"/>
  <c r="AJ340" i="168" a="1"/>
  <c r="AQ528" i="166" a="1"/>
  <c r="F47" i="166" a="1"/>
  <c r="AJ271" i="168" a="1"/>
  <c r="P11" i="168" a="1"/>
  <c r="AL9" i="165" a="1"/>
  <c r="AO7" i="164" a="1"/>
  <c r="Z136" i="142"/>
  <c r="AR467" i="166" a="1"/>
  <c r="H46" i="165" a="1"/>
  <c r="H47" i="166" a="1"/>
  <c r="AO5" i="168" a="1"/>
  <c r="L45" i="167" a="1"/>
  <c r="G14" i="164" a="1"/>
  <c r="C36" i="164" a="1"/>
  <c r="E27" i="164" a="1"/>
  <c r="N3" i="166" a="1"/>
  <c r="AJ269" i="163" a="1"/>
  <c r="E8" i="164" a="1"/>
  <c r="F38" i="164" a="1"/>
  <c r="F35" i="164" a="1"/>
  <c r="N27" i="164" a="1"/>
  <c r="H38" i="166" a="1"/>
  <c r="F12" i="165" a="1"/>
  <c r="H18" i="164" a="1"/>
  <c r="N13" i="164" a="1"/>
  <c r="J4" i="164" a="1"/>
  <c r="M44" i="168" a="1"/>
  <c r="AP404" i="166" a="1"/>
  <c r="AL6" i="167" a="1"/>
  <c r="L17" i="166" a="1"/>
  <c r="AR265" i="166" a="1"/>
  <c r="M4" i="166" a="1"/>
  <c r="AP205" i="163" a="1"/>
  <c r="I20" i="164" a="1"/>
  <c r="AO9" i="166" a="1"/>
  <c r="G36" i="168" a="1"/>
  <c r="AO269" i="166" a="1"/>
  <c r="AR265" i="163" a="1"/>
  <c r="AR11" i="164" a="1"/>
  <c r="D34" i="168" a="1"/>
  <c r="D16" i="165" a="1"/>
  <c r="Q41" i="165" a="1"/>
  <c r="AL342" i="166" a="1"/>
  <c r="M7" i="165" a="1"/>
  <c r="C31" i="165" a="1"/>
  <c r="H47" i="164" a="1"/>
  <c r="AR73" i="166" a="1"/>
  <c r="K51" i="165" a="1"/>
  <c r="M45" i="166" a="1"/>
  <c r="Q44" i="167" a="1"/>
  <c r="AO137" i="168" a="1"/>
  <c r="F37" i="166" a="1"/>
  <c r="AO202" i="166" a="1"/>
  <c r="AO80" i="168" a="1"/>
  <c r="AQ146" i="166" a="1"/>
  <c r="D41" i="165" a="1"/>
  <c r="AJ7" i="166" a="1"/>
  <c r="D35" i="167" a="1"/>
  <c r="L10" i="165" a="1"/>
  <c r="AO7" i="166" a="1"/>
  <c r="J34" i="166" a="1"/>
  <c r="AR8" i="166" a="1"/>
  <c r="AR207" i="168" a="1"/>
  <c r="I42" i="166" a="1"/>
  <c r="AR138" i="166" a="1"/>
  <c r="F48" i="167" a="1"/>
  <c r="J25" i="168" a="1"/>
  <c r="Q3" i="166" a="1"/>
  <c r="M5" i="167" a="1"/>
  <c r="F5" i="168" a="1"/>
  <c r="F27" i="167" a="1"/>
  <c r="I8" i="165" a="1"/>
  <c r="G42" i="164" a="1"/>
  <c r="AP143" i="166" a="1"/>
  <c r="E10" i="168" a="1"/>
  <c r="AP332" i="166" a="1"/>
  <c r="P47" i="164" a="1"/>
  <c r="AJ149" i="166" a="1"/>
  <c r="AQ150" i="168" a="1"/>
  <c r="J16" i="167" a="1"/>
  <c r="L19" i="168" a="1"/>
  <c r="N13" i="166" a="1"/>
  <c r="E19" i="165" a="1"/>
  <c r="N21" i="167" a="1"/>
  <c r="K15" i="165" a="1"/>
  <c r="I12" i="168" a="1"/>
  <c r="H33" i="167" a="1"/>
  <c r="J23" i="168" a="1"/>
  <c r="P3" i="164" a="1"/>
  <c r="E7" i="165" a="1"/>
  <c r="AJ265" i="166" a="1"/>
  <c r="N32" i="166" a="1"/>
  <c r="AL211" i="159" a="1"/>
  <c r="J47" i="165" a="1"/>
  <c r="AJ464" i="166" a="1"/>
  <c r="G30" i="165" a="1"/>
  <c r="C39" i="167" a="1"/>
  <c r="AL8" i="164" a="1"/>
  <c r="F2" i="166" a="1"/>
  <c r="I42" i="164" a="1"/>
  <c r="AR270" i="163" a="1"/>
  <c r="C4" i="164" a="1"/>
  <c r="L3" i="166" a="1"/>
  <c r="AL144" i="168" a="1"/>
  <c r="AQ7" i="165" a="1"/>
  <c r="AJ137" i="166" a="1"/>
  <c r="AJ11" i="164" a="1"/>
  <c r="J36" i="165" a="1"/>
  <c r="J26" i="164" a="1"/>
  <c r="H32" i="164" a="1"/>
  <c r="L28" i="167" a="1"/>
  <c r="P22" i="168" a="1"/>
  <c r="AP202" i="159" a="1"/>
  <c r="AQ207" i="159" a="1"/>
  <c r="N34" i="166" a="1"/>
  <c r="AL339" i="166" a="1"/>
  <c r="J14" i="164" a="1"/>
  <c r="E48" i="168" a="1"/>
  <c r="P26" i="168" a="1"/>
  <c r="AL9" i="164" a="1"/>
  <c r="AO401" i="166" a="1"/>
  <c r="K9" i="168" a="1"/>
  <c r="F5" i="167" a="1"/>
  <c r="K33" i="166" a="1"/>
  <c r="K32" i="168" a="1"/>
  <c r="L35" i="167" a="1"/>
  <c r="N45" i="166" a="1"/>
  <c r="Q35" i="167" a="1"/>
  <c r="AO465" i="166" a="1"/>
  <c r="P46" i="166" a="1"/>
  <c r="G50" i="167" a="1"/>
  <c r="D10" i="167" a="1"/>
  <c r="H36" i="168" a="1"/>
  <c r="P35" i="167" a="1"/>
  <c r="AQ339" i="168" a="1"/>
  <c r="M48" i="164" a="1"/>
  <c r="N44" i="167" a="1"/>
  <c r="F12" i="167" a="1"/>
  <c r="I48" i="165" a="1"/>
  <c r="E8" i="165" a="1"/>
  <c r="L38" i="168" a="1"/>
  <c r="I51" i="168" a="1"/>
  <c r="H2" i="166" a="1"/>
  <c r="G51" i="169" a="1"/>
  <c r="AO11" i="168" a="1"/>
  <c r="K42" i="167" a="1"/>
  <c r="F47" i="168" a="1"/>
  <c r="AP202" i="166" a="1"/>
  <c r="J43" i="168" a="1"/>
  <c r="P12" i="168" a="1"/>
  <c r="C39" i="165" a="1"/>
  <c r="D11" i="168" a="1"/>
  <c r="Q22" i="167" a="1"/>
  <c r="Z71" i="158"/>
  <c r="L44" i="168" a="1"/>
  <c r="AR202" i="168" a="1"/>
  <c r="Q43" i="165" a="1"/>
  <c r="J6" i="166" a="1"/>
  <c r="I13" i="165" a="1"/>
  <c r="N35" i="166" a="1"/>
  <c r="P27" i="164" a="1"/>
  <c r="H16" i="166" a="1"/>
  <c r="H7" i="164" a="1"/>
  <c r="AQ6" i="168" a="1"/>
  <c r="G7" i="165" a="1"/>
  <c r="L31" i="167" a="1"/>
  <c r="M40" i="168" a="1"/>
  <c r="E19" i="168" a="1"/>
  <c r="H50" i="167" a="1"/>
  <c r="D42" i="166" a="1"/>
  <c r="E7" i="167" a="1"/>
  <c r="K41" i="165" a="1"/>
  <c r="F8" i="164" a="1"/>
  <c r="K41" i="168" a="1"/>
  <c r="L29" i="168" a="1"/>
  <c r="AQ461" i="166" a="1"/>
  <c r="I19" i="166" a="1"/>
  <c r="P36" i="168" a="1"/>
  <c r="D42" i="167" a="1"/>
  <c r="N46" i="165" a="1"/>
  <c r="AQ331" i="166" a="1"/>
  <c r="Q23" i="167" a="1"/>
  <c r="D27" i="166" a="1"/>
  <c r="F27" i="168" a="1"/>
  <c r="AP460" i="166" a="1"/>
  <c r="AJ6" i="166" a="1"/>
  <c r="F2" i="168" a="1"/>
  <c r="AO8" i="168" a="1"/>
  <c r="P30" i="166" a="1"/>
  <c r="D21" i="168" a="1"/>
  <c r="G39" i="165" a="1"/>
  <c r="N4" i="166" a="1"/>
  <c r="K27" i="168" a="1"/>
  <c r="H50" i="166" a="1"/>
  <c r="K49" i="164" a="1"/>
  <c r="H23" i="165" a="1"/>
  <c r="I28" i="168" a="1"/>
  <c r="I47" i="164" a="1"/>
  <c r="N50" i="168" a="1"/>
  <c r="G8" i="164" a="1"/>
  <c r="AR146" i="168" a="1"/>
  <c r="M29" i="166" a="1"/>
  <c r="J46" i="165" a="1"/>
  <c r="AP200" i="168" a="1"/>
  <c r="N51" i="167" a="1"/>
  <c r="M51" i="167" a="1"/>
  <c r="H7" i="167" a="1"/>
  <c r="K39" i="165" a="1"/>
  <c r="J35" i="167" a="1"/>
  <c r="J47" i="166" a="1"/>
  <c r="AQ137" i="168" a="1"/>
  <c r="AL333" i="168" a="1"/>
  <c r="J3" i="165" a="1"/>
  <c r="D15" i="164" a="1"/>
  <c r="Q51" i="164" a="1"/>
  <c r="K50" i="167" a="1"/>
  <c r="L6" i="165" a="1"/>
  <c r="K14" i="166" a="1"/>
  <c r="G9" i="165" a="1"/>
  <c r="AL330" i="166" a="1"/>
  <c r="AR78" i="168" a="1"/>
  <c r="AJ395" i="166" a="1"/>
  <c r="G24" i="168" a="1"/>
  <c r="N48" i="165" a="1"/>
  <c r="AL6" i="165" a="1"/>
  <c r="Q27" i="167" a="1"/>
  <c r="G38" i="168" a="1"/>
  <c r="C40" i="168" a="1"/>
  <c r="J7" i="167" a="1"/>
  <c r="AQ272" i="163" a="1"/>
  <c r="L10" i="167" a="1"/>
  <c r="N40" i="167" a="1"/>
  <c r="D32" i="167" a="1"/>
  <c r="AP331" i="168" a="1"/>
  <c r="M4" i="165" a="1"/>
  <c r="E20" i="166" a="1"/>
  <c r="C46" i="164" a="1"/>
  <c r="E6" i="164" a="1"/>
  <c r="F18" i="168" a="1"/>
  <c r="Z81" i="158"/>
  <c r="AR268" i="168" a="1"/>
  <c r="J39" i="166" a="1"/>
  <c r="D2" i="168" a="1"/>
  <c r="Q38" i="168" a="1"/>
  <c r="J26" i="167" a="1"/>
  <c r="H15" i="167" a="1"/>
  <c r="N40" i="165" a="1"/>
  <c r="AR335" i="166" a="1"/>
  <c r="E35" i="165" a="1"/>
  <c r="N24" i="166" a="1"/>
  <c r="N29" i="167" a="1"/>
  <c r="G36" i="167" a="1"/>
  <c r="AQ206" i="168" a="1"/>
  <c r="G20" i="168" a="1"/>
  <c r="AR136" i="166" a="1"/>
  <c r="AJ9" i="168" a="1"/>
  <c r="N28" i="166" a="1"/>
  <c r="Z77" i="158"/>
  <c r="D23" i="166" a="1"/>
  <c r="Q2" i="164" a="1"/>
  <c r="K13" i="168" a="1"/>
  <c r="AJ205" i="168" a="1"/>
  <c r="C25" i="164" a="1"/>
  <c r="M9" i="165" a="1"/>
  <c r="L14" i="165" a="1"/>
  <c r="D9" i="166" a="1"/>
  <c r="I46" i="167" a="1"/>
  <c r="AR333" i="166" a="1"/>
  <c r="M50" i="168" a="1"/>
  <c r="D44" i="168" a="1"/>
  <c r="J30" i="167" a="1"/>
  <c r="AP138" i="168" a="1"/>
  <c r="AR142" i="168" a="1"/>
  <c r="I48" i="164" a="1"/>
  <c r="N41" i="165" a="1"/>
  <c r="N50" i="165" a="1"/>
  <c r="P26" i="166" a="1"/>
  <c r="K17" i="165" a="1"/>
  <c r="AR336" i="166" a="1"/>
  <c r="AQ345" i="166" a="1"/>
  <c r="AQ466" i="166" a="1"/>
  <c r="C2" i="166" a="1"/>
  <c r="M27" i="168" a="1"/>
  <c r="I28" i="164" a="1"/>
  <c r="C18" i="165" a="1"/>
  <c r="G17" i="167" a="1"/>
  <c r="N21" i="165" a="1"/>
  <c r="AJ138" i="168" a="1"/>
  <c r="F17" i="166" a="1"/>
  <c r="H11" i="167" a="1"/>
  <c r="AR210" i="166" a="1"/>
  <c r="K14" i="165" a="1"/>
  <c r="AO73" i="166" a="1"/>
  <c r="C23" i="167" a="1"/>
  <c r="J15" i="164" a="1"/>
  <c r="AJ269" i="168" a="1"/>
  <c r="N30" i="168" a="1"/>
  <c r="H24" i="166" a="1"/>
  <c r="H10" i="167" a="1"/>
  <c r="F35" i="167" a="1"/>
  <c r="AR75" i="166" a="1"/>
  <c r="AJ205" i="159" a="1"/>
  <c r="D47" i="168" a="1"/>
  <c r="AP7" i="165" a="1"/>
  <c r="AO206" i="168" a="1"/>
  <c r="P45" i="166" a="1"/>
  <c r="AJ333" i="166" a="1"/>
  <c r="E2" i="167" a="1"/>
  <c r="E42" i="167" a="1"/>
  <c r="AR139" i="168" a="1"/>
  <c r="Q38" i="165" a="1"/>
  <c r="K13" i="165" a="1"/>
  <c r="AR529" i="166" a="1"/>
  <c r="K21" i="165" a="1"/>
  <c r="AR204" i="159" a="1"/>
  <c r="D50" i="166" a="1"/>
  <c r="K12" i="164" a="1"/>
  <c r="G31" i="166" a="1"/>
  <c r="L24" i="166" a="1"/>
  <c r="H34" i="165" a="1"/>
  <c r="C40" i="165" a="1"/>
  <c r="D8" i="168" a="1"/>
  <c r="H6" i="167" a="1"/>
  <c r="AQ71" i="168" a="1"/>
  <c r="K2" i="164" a="1"/>
  <c r="N31" i="164" a="1"/>
  <c r="Q46" i="167" a="1"/>
  <c r="AL401" i="166" a="1"/>
  <c r="M4" i="167" a="1"/>
  <c r="AP140" i="168" a="1"/>
  <c r="Q22" i="168" a="1"/>
  <c r="E6" i="165" a="1"/>
  <c r="AQ396" i="166" a="1"/>
  <c r="Q37" i="167" a="1"/>
  <c r="P14" i="164" a="1"/>
  <c r="Q38" i="166" a="1"/>
  <c r="AL462" i="166" a="1"/>
  <c r="M17" i="168" a="1"/>
  <c r="D21" i="167" a="1"/>
  <c r="AQ136" i="163" a="1"/>
  <c r="H15" i="166" a="1"/>
  <c r="AL203" i="168" a="1"/>
  <c r="J38" i="166" a="1"/>
  <c r="J29" i="164" a="1"/>
  <c r="I16" i="166" a="1"/>
  <c r="K25" i="166" a="1"/>
  <c r="F42" i="164" a="1"/>
  <c r="C17" i="167" a="1"/>
  <c r="Q34" i="168" a="1"/>
  <c r="G27" i="166" a="1"/>
  <c r="AJ144" i="168" a="1"/>
  <c r="AR203" i="168" a="1"/>
  <c r="G31" i="167" a="1"/>
  <c r="G46" i="166" a="1"/>
  <c r="N23" i="164" a="1"/>
  <c r="J35" i="166" a="1"/>
  <c r="Q32" i="167" a="1"/>
  <c r="AO331" i="166" a="1"/>
  <c r="AP140" i="166" a="1"/>
  <c r="AR396" i="166" a="1"/>
  <c r="D7" i="166" a="1"/>
  <c r="C46" i="166" a="1"/>
  <c r="AO268" i="163" a="1"/>
  <c r="F13" i="165" a="1"/>
  <c r="M46" i="168" a="1"/>
  <c r="AO525" i="166" a="1"/>
  <c r="AJ335" i="168" a="1"/>
  <c r="D14" i="168" a="1"/>
  <c r="P10" i="164" a="1"/>
  <c r="Q38" i="167" a="1"/>
  <c r="F42" i="167" a="1"/>
  <c r="M43" i="164" a="1"/>
  <c r="AO78" i="166" a="1"/>
  <c r="E38" i="167" a="1"/>
  <c r="G34" i="167" a="1"/>
  <c r="AP336" i="168" a="1"/>
  <c r="N31" i="166" a="1"/>
  <c r="AO77" i="166" a="1"/>
  <c r="H22" i="168" a="1"/>
  <c r="G41" i="167" a="1"/>
  <c r="E16" i="168" a="1"/>
  <c r="AR334" i="166" a="1"/>
  <c r="AR9" i="166" a="1"/>
  <c r="AP274" i="168" a="1"/>
  <c r="P27" i="165" a="1"/>
  <c r="H4" i="168" a="1"/>
  <c r="AR80" i="168" a="1"/>
  <c r="AL201" i="168" a="1"/>
  <c r="AR5" i="168" a="1"/>
  <c r="AO71" i="166" a="1"/>
  <c r="L3" i="168" a="1"/>
  <c r="J43" i="166" a="1"/>
  <c r="M42" i="168" a="1"/>
  <c r="AJ10" i="165" a="1"/>
  <c r="C31" i="167" a="1"/>
  <c r="G11" i="168" a="1"/>
  <c r="L4" i="164" a="1"/>
  <c r="C8" i="164" a="1"/>
  <c r="P23" i="166" a="1"/>
  <c r="D32" i="164" a="1"/>
  <c r="AR337" i="168" a="1"/>
  <c r="J38" i="168" a="1"/>
  <c r="L35" i="168" a="1"/>
  <c r="N18" i="166" a="1"/>
  <c r="F4" i="168" a="1"/>
  <c r="N42" i="164" a="1"/>
  <c r="H8" i="164" a="1"/>
  <c r="AQ72" i="168" a="1"/>
  <c r="Q31" i="164" a="1"/>
  <c r="I22" i="166" a="1"/>
  <c r="K6" i="168" a="1"/>
  <c r="AR74" i="166" a="1"/>
  <c r="E40" i="165" a="1"/>
  <c r="AL271" i="168" a="1"/>
  <c r="P39" i="165" a="1"/>
  <c r="P5" i="165" a="1"/>
  <c r="AL344" i="166" a="1"/>
  <c r="G48" i="164" a="1"/>
  <c r="C29" i="167" a="1"/>
  <c r="K38" i="164" a="1"/>
  <c r="AQ74" i="166" a="1"/>
  <c r="M8" i="165" a="1"/>
  <c r="P49" i="167" a="1"/>
  <c r="AQ8" i="164" a="1"/>
  <c r="K18" i="168" a="1"/>
  <c r="D8" i="166" a="1"/>
  <c r="D49" i="165" a="1"/>
  <c r="C29" i="164" a="1"/>
  <c r="C39" i="166" a="1"/>
  <c r="M38" i="164" a="1"/>
  <c r="D50" i="168" a="1"/>
  <c r="P26" i="165" a="1"/>
  <c r="Q13" i="164" a="1"/>
  <c r="I29" i="166" a="1"/>
  <c r="C35" i="167" a="1"/>
  <c r="Z7" i="158"/>
  <c r="J8" i="166" a="1"/>
  <c r="N26" i="168" a="1"/>
  <c r="AP402" i="166" a="1"/>
  <c r="C19" i="167" a="1"/>
  <c r="N5" i="168" a="1"/>
  <c r="AQ337" i="168" a="1"/>
  <c r="D29" i="168" a="1"/>
  <c r="AL208" i="166" a="1"/>
  <c r="K24" i="164" a="1"/>
  <c r="D23" i="165" a="1"/>
  <c r="AL80" i="166" a="1"/>
  <c r="AO404" i="166" a="1"/>
  <c r="F23" i="166" a="1"/>
  <c r="P4" i="165" a="1"/>
  <c r="E3" i="164" a="1"/>
  <c r="M45" i="165" a="1"/>
  <c r="G38" i="164" a="1"/>
  <c r="C19" i="166" a="1"/>
  <c r="L26" i="164" a="1"/>
  <c r="F16" i="165" a="1"/>
  <c r="J13" i="164" a="1"/>
  <c r="K39" i="164" a="1"/>
  <c r="N24" i="164" a="1"/>
  <c r="L14" i="164" a="1"/>
  <c r="P26" i="164" a="1"/>
  <c r="I26" i="165" a="1"/>
  <c r="AO202" i="163" a="1"/>
  <c r="I25" i="168" a="1"/>
  <c r="F39" i="165" a="1"/>
  <c r="Q12" i="165" a="1"/>
  <c r="H36" i="166" a="1"/>
  <c r="AQ76" i="168" a="1"/>
  <c r="F39" i="166" a="1"/>
  <c r="N29" i="168" a="1"/>
  <c r="E30" i="167" a="1"/>
  <c r="I21" i="168" a="1"/>
  <c r="AP6" i="165" a="1"/>
  <c r="M13" i="165" a="1"/>
  <c r="Q6" i="168" a="1"/>
  <c r="P48" i="168" a="1"/>
  <c r="G3" i="166" a="1"/>
  <c r="M21" i="164" a="1"/>
  <c r="C6" i="167" a="1"/>
  <c r="AR271" i="163" a="1"/>
  <c r="E51" i="168" a="1"/>
  <c r="P18" i="165" a="1"/>
  <c r="G4" i="168" a="1"/>
  <c r="N2" i="168" a="1"/>
  <c r="L44" i="167" a="1"/>
  <c r="P3" i="165" a="1"/>
  <c r="E39" i="167" a="1"/>
  <c r="C50" i="166" a="1"/>
  <c r="L23" i="166" a="1"/>
  <c r="D4" i="165" a="1"/>
  <c r="AQ267" i="168" a="1"/>
  <c r="F16" i="167" a="1"/>
  <c r="G40" i="164" a="1"/>
  <c r="AQ206" i="163" a="1"/>
  <c r="G51" i="165" a="1"/>
  <c r="AJ74" i="168" a="1"/>
  <c r="D50" i="165" a="1"/>
  <c r="P45" i="168" a="1"/>
  <c r="G32" i="167" a="1"/>
  <c r="E16" i="165" a="1"/>
  <c r="D20" i="165" a="1"/>
  <c r="P32" i="167" a="1"/>
  <c r="N33" i="166" a="1"/>
  <c r="M13" i="166" a="1"/>
  <c r="AR273" i="168" a="1"/>
  <c r="AJ331" i="166" a="1"/>
  <c r="E37" i="164" a="1"/>
  <c r="L7" i="166" a="1"/>
  <c r="J13" i="165" a="1"/>
  <c r="AP5" i="167" a="1"/>
  <c r="AJ141" i="168" a="1"/>
  <c r="AP138" i="163" a="1"/>
  <c r="AL12" i="165" a="1"/>
  <c r="D38" i="167" a="1"/>
  <c r="H43" i="168" a="1"/>
  <c r="H45" i="165" a="1"/>
  <c r="M18" i="164" a="1"/>
  <c r="AJ71" i="166" a="1"/>
  <c r="I36" i="164" a="1"/>
  <c r="K51" i="167" a="1"/>
  <c r="J40" i="166" a="1"/>
  <c r="AQ145" i="168" a="1"/>
  <c r="D45" i="168" a="1"/>
  <c r="AQ338" i="168" a="1"/>
  <c r="AQ200" i="166" a="1"/>
  <c r="AJ336" i="166" a="1"/>
  <c r="AR13" i="166" a="1"/>
  <c r="F23" i="167" a="1"/>
  <c r="K19" i="165" a="1"/>
  <c r="D19" i="165" a="1"/>
  <c r="N34" i="164" a="1"/>
  <c r="C28" i="166" a="1"/>
  <c r="AP266" i="163" a="1"/>
  <c r="AQ9" i="165" a="1"/>
  <c r="AL81" i="166" a="1"/>
  <c r="D15" i="165" a="1"/>
  <c r="AO332" i="166" a="1"/>
  <c r="K5" i="166" a="1"/>
  <c r="I9" i="168" a="1"/>
  <c r="AL13" i="164" a="1"/>
  <c r="AQ201" i="159" a="1"/>
  <c r="G7" i="166" a="1"/>
  <c r="AJ6" i="168" a="1"/>
  <c r="F14" i="167" a="1"/>
  <c r="E18" i="165" a="1"/>
  <c r="N39" i="164" a="1"/>
  <c r="F21" i="168" a="1"/>
  <c r="AL147" i="166" a="1"/>
  <c r="AO9" i="164" a="1"/>
  <c r="M27" i="167" a="1"/>
  <c r="Q48" i="166" a="1"/>
  <c r="L30" i="168" a="1"/>
  <c r="AQ200" i="168" a="1"/>
  <c r="AJ273" i="163" a="1"/>
  <c r="I45" i="167" a="1"/>
  <c r="AQ10" i="165" a="1"/>
  <c r="Q51" i="169" a="1"/>
  <c r="N4" i="164" a="1"/>
  <c r="P31" i="168" a="1"/>
  <c r="E18" i="166" a="1"/>
  <c r="I25" i="165" a="1"/>
  <c r="E31" i="164" a="1"/>
  <c r="AP333" i="166" a="1"/>
  <c r="M8" i="167" a="1"/>
  <c r="F32" i="165" a="1"/>
  <c r="AL13" i="165" a="1"/>
  <c r="M17" i="165" a="1"/>
  <c r="AP203" i="159" a="1"/>
  <c r="Q29" i="168" a="1"/>
  <c r="AO341" i="168" a="1"/>
  <c r="J18" i="164" a="1"/>
  <c r="F51" i="165" a="1"/>
  <c r="L45" i="168" a="1"/>
  <c r="E2" i="168" a="1"/>
  <c r="P37" i="167" a="1"/>
  <c r="E5" i="166" a="1"/>
  <c r="F28" i="164" a="1"/>
  <c r="N10" i="165" a="1"/>
  <c r="E12" i="165" a="1"/>
  <c r="AL272" i="166" a="1"/>
  <c r="AR464" i="166" a="1"/>
  <c r="AR465" i="166" a="1"/>
  <c r="L39" i="168" a="1"/>
  <c r="G28" i="166" a="1"/>
  <c r="D37" i="167" a="1"/>
  <c r="H51" i="166" a="1"/>
  <c r="M38" i="166" a="1"/>
  <c r="D32" i="168" a="1"/>
  <c r="L42" i="164" a="1"/>
  <c r="J2" i="167" a="1"/>
  <c r="P6" i="164" a="1"/>
  <c r="D33" i="165" a="1"/>
  <c r="F39" i="167" a="1"/>
  <c r="L49" i="165" a="1"/>
  <c r="M13" i="168" a="1"/>
  <c r="L11" i="166" a="1"/>
  <c r="J23" i="165" a="1"/>
  <c r="E44" i="167" a="1"/>
  <c r="D51" i="168" a="1"/>
  <c r="D22" i="164" a="1"/>
  <c r="N38" i="168" a="1"/>
  <c r="D6" i="164" a="1"/>
  <c r="L34" i="168" a="1"/>
  <c r="AR266" i="166" a="1"/>
  <c r="N50" i="164" a="1"/>
  <c r="K36" i="168" a="1"/>
  <c r="Q18" i="166" a="1"/>
  <c r="E33" i="168" a="1"/>
  <c r="AJ5" i="164" a="1"/>
  <c r="F31" i="165" a="1"/>
  <c r="AP142" i="168" a="1"/>
  <c r="E37" i="167" a="1"/>
  <c r="Q25" i="166" a="1"/>
  <c r="P36" i="167" a="1"/>
  <c r="I37" i="166" a="1"/>
  <c r="E27" i="166" a="1"/>
  <c r="M13" i="167" a="1"/>
  <c r="H31" i="167" a="1"/>
  <c r="I27" i="164" a="1"/>
  <c r="I32" i="165" a="1"/>
  <c r="AL468" i="166" a="1"/>
  <c r="H42" i="168" a="1"/>
  <c r="D15" i="166" a="1"/>
  <c r="G6" i="164" a="1"/>
  <c r="AL71" i="168" a="1"/>
  <c r="H21" i="166" a="1"/>
  <c r="E2" i="165" a="1"/>
  <c r="AR135" i="166" a="1"/>
  <c r="K25" i="165" a="1"/>
  <c r="H36" i="167" a="1"/>
  <c r="AR528" i="166" a="1"/>
  <c r="I48" i="168" a="1"/>
  <c r="I3" i="168" a="1"/>
  <c r="AR200" i="163" a="1"/>
  <c r="N29" i="164" a="1"/>
  <c r="P28" i="168" a="1"/>
  <c r="M36" i="167" a="1"/>
  <c r="M18" i="165" a="1"/>
  <c r="C37" i="166" a="1"/>
  <c r="C38" i="167" a="1"/>
  <c r="AO267" i="168" a="1"/>
  <c r="J13" i="167" a="1"/>
  <c r="E40" i="164" a="1"/>
  <c r="AO208" i="163" a="1"/>
  <c r="K2" i="165" a="1"/>
  <c r="P45" i="167" a="1"/>
  <c r="C16" i="167" a="1"/>
  <c r="AP75" i="168" a="1"/>
  <c r="M34" i="164" a="1"/>
  <c r="AR267" i="168" a="1"/>
  <c r="G45" i="164" a="1"/>
  <c r="AO335" i="168" a="1"/>
  <c r="AL213" i="159" a="1"/>
  <c r="J46" i="164" a="1"/>
  <c r="K37" i="166" a="1"/>
  <c r="H6" i="166" a="1"/>
  <c r="Q11" i="164" a="1"/>
  <c r="J25" i="167" a="1"/>
  <c r="Q15" i="166" a="1"/>
  <c r="C27" i="166" a="1"/>
  <c r="H11" i="168" a="1"/>
  <c r="Q44" i="165" a="1"/>
  <c r="C3" i="165" a="1"/>
  <c r="D12" i="167" a="1"/>
  <c r="I43" i="165" a="1"/>
  <c r="C46" i="165" a="1"/>
  <c r="L47" i="165" a="1"/>
  <c r="AO148" i="166" a="1"/>
  <c r="AO269" i="168" a="1"/>
  <c r="G26" i="168" a="1"/>
  <c r="AP273" i="163" a="1"/>
  <c r="AJ149" i="168" a="1"/>
  <c r="I32" i="168" a="1"/>
  <c r="D28" i="166" a="1"/>
  <c r="K49" i="165" a="1"/>
  <c r="I39" i="168" a="1"/>
  <c r="AQ343" i="168" a="1"/>
  <c r="AL79" i="166" a="1"/>
  <c r="Q48" i="164" a="1"/>
  <c r="G23" i="166" a="1"/>
  <c r="G27" i="167" a="1"/>
  <c r="I27" i="168" a="1"/>
  <c r="AO343" i="168" a="1"/>
  <c r="AO342" i="168" a="1"/>
  <c r="I15" i="165" a="1"/>
  <c r="I22" i="168" a="1"/>
  <c r="D34" i="166" a="1"/>
  <c r="J27" i="166" a="1"/>
  <c r="C49" i="167" a="1"/>
  <c r="F34" i="164" a="1"/>
  <c r="I6" i="164" a="1"/>
  <c r="E42" i="168" a="1"/>
  <c r="C35" i="164" a="1"/>
  <c r="AR5" i="165" a="1"/>
  <c r="F15" i="166" a="1"/>
  <c r="J12" i="166" a="1"/>
  <c r="E43" i="168" a="1"/>
  <c r="H42" i="167" a="1"/>
  <c r="H36" i="165" a="1"/>
  <c r="G2" i="168" a="1"/>
  <c r="M16" i="164" a="1"/>
  <c r="M35" i="166" a="1"/>
  <c r="AP14" i="164" a="1"/>
  <c r="AO137" i="163" a="1"/>
  <c r="AP269" i="168" a="1"/>
  <c r="AL208" i="159" a="1"/>
  <c r="M37" i="168" a="1"/>
  <c r="N20" i="164" a="1"/>
  <c r="C51" i="167" a="1"/>
  <c r="P9" i="168" a="1"/>
  <c r="H33" i="168" a="1"/>
  <c r="AP209" i="159" a="1"/>
  <c r="AP331" i="166" a="1"/>
  <c r="N30" i="164" a="1"/>
  <c r="D38" i="164" a="1"/>
  <c r="I44" i="164" a="1"/>
  <c r="AO336" i="166" a="1"/>
  <c r="AJ80" i="166" a="1"/>
  <c r="AL268" i="166" a="1"/>
  <c r="AP465" i="166" a="1"/>
  <c r="AR400" i="166" a="1"/>
  <c r="F17" i="165" a="1"/>
  <c r="C28" i="167" a="1"/>
  <c r="AP530" i="166" a="1"/>
  <c r="D24" i="164" a="1"/>
  <c r="Z5" i="158"/>
  <c r="H39" i="166" a="1"/>
  <c r="AR77" i="168" a="1"/>
  <c r="E10" i="165" a="1"/>
  <c r="J4" i="165" a="1"/>
  <c r="H20" i="168" a="1"/>
  <c r="C47" i="164" a="1"/>
  <c r="F40" i="168" a="1"/>
  <c r="C9" i="165" a="1"/>
  <c r="F24" i="164" a="1"/>
  <c r="AQ13" i="165" a="1"/>
  <c r="Q28" i="168" a="1"/>
  <c r="P31" i="166" a="1"/>
  <c r="AR73" i="168" a="1"/>
  <c r="AR213" i="159" a="1"/>
  <c r="AO464" i="166" a="1"/>
  <c r="L14" i="168" a="1"/>
  <c r="AR141" i="163" a="1"/>
  <c r="AJ275" i="166" a="1"/>
  <c r="J10" i="164" a="1"/>
  <c r="F17" i="167" a="1"/>
  <c r="AL467" i="166" a="1"/>
  <c r="AO208" i="159" a="1"/>
  <c r="AQ204" i="168" a="1"/>
  <c r="I27" i="165" a="1"/>
  <c r="M10" i="168" a="1"/>
  <c r="I42" i="167" a="1"/>
  <c r="E17" i="167" a="1"/>
  <c r="I31" i="166" a="1"/>
  <c r="M30" i="166" a="1"/>
  <c r="AR207" i="159" a="1"/>
  <c r="Q38" i="164" a="1"/>
  <c r="D13" i="167" a="1"/>
  <c r="I22" i="164" a="1"/>
  <c r="H11" i="166" a="1"/>
  <c r="AL7" i="168" a="1"/>
  <c r="P34" i="168" a="1"/>
  <c r="AQ334" i="166" a="1"/>
  <c r="AP527" i="166" a="1"/>
  <c r="C6" i="164" a="1"/>
  <c r="G30" i="167" a="1"/>
  <c r="I28" i="165" a="1"/>
  <c r="AQ266" i="168" a="1"/>
  <c r="AP72" i="166" a="1"/>
  <c r="AJ74" i="166" a="1"/>
  <c r="AQ11" i="165" a="1"/>
  <c r="AQ531" i="166" a="1"/>
  <c r="M26" i="166" a="1"/>
  <c r="M49" i="166" a="1"/>
  <c r="G47" i="167" a="1"/>
  <c r="D6" i="166" a="1"/>
  <c r="G33" i="167" a="1"/>
  <c r="H16" i="165" a="1"/>
  <c r="AJ203" i="163" a="1"/>
  <c r="P50" i="166" a="1"/>
  <c r="L31" i="166" a="1"/>
  <c r="D48" i="167" a="1"/>
  <c r="J8" i="168" a="1"/>
  <c r="AL272" i="168" a="1"/>
  <c r="M47" i="164" a="1"/>
  <c r="AJ72" i="166" a="1"/>
  <c r="H37" i="168" a="1"/>
  <c r="M33" i="167" a="1"/>
  <c r="AO77" i="168" a="1"/>
  <c r="AQ202" i="168" a="1"/>
  <c r="AJ139" i="168" a="1"/>
  <c r="C33" i="164" a="1"/>
  <c r="H46" i="168" a="1"/>
  <c r="AL136" i="163" a="1"/>
  <c r="D36" i="165" a="1"/>
  <c r="AQ268" i="168" a="1"/>
  <c r="F25" i="166" a="1"/>
  <c r="D27" i="167" a="1"/>
  <c r="AR82" i="166" a="1"/>
  <c r="AL150" i="168" a="1"/>
  <c r="AR145" i="168" a="1"/>
  <c r="AP203" i="166" a="1"/>
  <c r="Q24" i="164" a="1"/>
  <c r="Q36" i="165" a="1"/>
  <c r="AQ10" i="168" a="1"/>
  <c r="K44" i="168" a="1"/>
  <c r="L28" i="168" a="1"/>
  <c r="H35" i="168" a="1"/>
  <c r="K38" i="165" a="1"/>
  <c r="AP137" i="163" a="1"/>
  <c r="AR5" i="164" a="1"/>
  <c r="C19" i="168" a="1"/>
  <c r="AJ272" i="168" a="1"/>
  <c r="E26" i="164" a="1"/>
  <c r="H40" i="164" a="1"/>
  <c r="AR147" i="166" a="1"/>
  <c r="AJ78" i="166" a="1"/>
  <c r="I19" i="167" a="1"/>
  <c r="AP270" i="166" a="1"/>
  <c r="N28" i="168" a="1"/>
  <c r="N38" i="165" a="1"/>
  <c r="AP5" i="165" a="1"/>
  <c r="C50" i="168" a="1"/>
  <c r="Q3" i="167" a="1"/>
  <c r="H45" i="164" a="1"/>
  <c r="AP202" i="168" a="1"/>
  <c r="AP345" i="166" a="1"/>
  <c r="AJ142" i="163" a="1"/>
  <c r="K49" i="166" a="1"/>
  <c r="J3" i="168" a="1"/>
  <c r="H44" i="165" a="1"/>
  <c r="E48" i="164" a="1"/>
  <c r="M46" i="164" a="1"/>
  <c r="M14" i="164" a="1"/>
  <c r="I7" i="164" a="1"/>
  <c r="E20" i="167" a="1"/>
  <c r="C31" i="166" a="1"/>
  <c r="F51" i="166" a="1"/>
  <c r="K16" i="168" a="1"/>
  <c r="C12" i="165" a="1"/>
  <c r="AR404" i="166" a="1"/>
  <c r="H8" i="165" a="1"/>
  <c r="K35" i="166" a="1"/>
  <c r="L5" i="166" a="1"/>
  <c r="D46" i="168" a="1"/>
  <c r="N24" i="168" a="1"/>
  <c r="F19" i="165" a="1"/>
  <c r="M24" i="164" a="1"/>
  <c r="AR268" i="166" a="1"/>
  <c r="F16" i="164" a="1"/>
  <c r="AL273" i="163" a="1"/>
  <c r="G5" i="166" a="1"/>
  <c r="G48" i="168" a="1"/>
  <c r="AR137" i="163" a="1"/>
  <c r="N7" i="165" a="1"/>
  <c r="K10" i="167" a="1"/>
  <c r="AP6" i="168" a="1"/>
  <c r="J37" i="165" a="1"/>
  <c r="AJ8" i="165" a="1"/>
  <c r="AJ332" i="168" a="1"/>
  <c r="AL137" i="163" a="1"/>
  <c r="F44" i="166" a="1"/>
  <c r="E44" i="165" a="1"/>
  <c r="AQ81" i="166" a="1"/>
  <c r="C10" i="168" a="1"/>
  <c r="AP339" i="168" a="1"/>
  <c r="AL5" i="167" a="1"/>
  <c r="E5" i="165" a="1"/>
  <c r="P12" i="167" a="1"/>
  <c r="H27" i="164" a="1"/>
  <c r="AQ79" i="168" a="1"/>
  <c r="I21" i="167" a="1"/>
  <c r="H51" i="165" a="1"/>
  <c r="J11" i="166" a="1"/>
  <c r="F34" i="167" a="1"/>
  <c r="L6" i="168" a="1"/>
  <c r="AO149" i="168" a="1"/>
  <c r="G9" i="166" a="1"/>
  <c r="L16" i="166" a="1"/>
  <c r="M33" i="164" a="1"/>
  <c r="AL5" i="166" a="1"/>
  <c r="AQ7" i="168" a="1"/>
  <c r="I38" i="164" a="1"/>
  <c r="G46" i="167" a="1"/>
  <c r="AJ203" i="166" a="1"/>
  <c r="AP344" i="168" a="1"/>
  <c r="AQ332" i="166" a="1"/>
  <c r="AR11" i="166" a="1"/>
  <c r="K4" i="168" a="1"/>
  <c r="G14" i="166" a="1"/>
  <c r="G46" i="168" a="1"/>
  <c r="M18" i="168" a="1"/>
  <c r="AR206" i="163" a="1"/>
  <c r="G45" i="167" a="1"/>
  <c r="L47" i="167" a="1"/>
  <c r="AP12" i="166" a="1"/>
  <c r="AR209" i="166" a="1"/>
  <c r="H39" i="165" a="1"/>
  <c r="AJ339" i="166" a="1"/>
  <c r="AL268" i="163" a="1"/>
  <c r="D40" i="168" a="1"/>
  <c r="J38" i="165" a="1"/>
  <c r="AP265" i="163" a="1"/>
  <c r="AJ8" i="164" a="1"/>
  <c r="D3" i="164" a="1"/>
  <c r="F50" i="165" a="1"/>
  <c r="H9" i="166" a="1"/>
  <c r="AO463" i="166" a="1"/>
  <c r="N45" i="168" a="1"/>
  <c r="H32" i="166" a="1"/>
  <c r="N20" i="167" a="1"/>
  <c r="P43" i="166" a="1"/>
  <c r="K17" i="167" a="1"/>
  <c r="I17" i="164" a="1"/>
  <c r="N16" i="166" a="1"/>
  <c r="D35" i="164" a="1"/>
  <c r="F46" i="164" a="1"/>
  <c r="N22" i="167" a="1"/>
  <c r="M33" i="168" a="1"/>
  <c r="J51" i="166" a="1"/>
  <c r="N12" i="167" a="1"/>
  <c r="H3" i="167" a="1"/>
  <c r="Q46" i="168" a="1"/>
  <c r="F23" i="168" a="1"/>
  <c r="N47" i="164" a="1"/>
  <c r="Q14" i="166" a="1"/>
  <c r="AJ7" i="168" a="1"/>
  <c r="AP135" i="166" a="1"/>
  <c r="AO148" i="168" a="1"/>
  <c r="P44" i="165" a="1"/>
  <c r="AR343" i="168" a="1"/>
  <c r="Q18" i="164" a="1"/>
  <c r="AQ529" i="166" a="1"/>
  <c r="I41" i="167" a="1"/>
  <c r="G44" i="167" a="1"/>
  <c r="M23" i="168" a="1"/>
  <c r="F21" i="167" a="1"/>
  <c r="AO461" i="166" a="1"/>
  <c r="E30" i="164" a="1"/>
  <c r="AO334" i="168" a="1"/>
  <c r="C36" i="168" a="1"/>
  <c r="E22" i="168" a="1"/>
  <c r="D39" i="165" a="1"/>
  <c r="I12" i="166" a="1"/>
  <c r="L2" i="164" a="1"/>
  <c r="AP335" i="166" a="1"/>
  <c r="I47" i="165" a="1"/>
  <c r="Q48" i="168" a="1"/>
  <c r="K10" i="164" a="1"/>
  <c r="AO141" i="163" a="1"/>
  <c r="AQ143" i="163" a="1"/>
  <c r="E20" i="168" a="1"/>
  <c r="H2" i="168" a="1"/>
  <c r="L34" i="166" a="1"/>
  <c r="G42" i="168" a="1"/>
  <c r="AP397" i="166" a="1"/>
  <c r="H39" i="167" a="1"/>
  <c r="C14" i="168" a="1"/>
  <c r="C47" i="165" a="1"/>
  <c r="AP142" i="163" a="1"/>
  <c r="AL334" i="166" a="1"/>
  <c r="H46" i="167" a="1"/>
  <c r="AJ206" i="166" a="1"/>
  <c r="Z75" i="158"/>
  <c r="AQ12" i="165" a="1"/>
  <c r="E11" i="167" a="1"/>
  <c r="M25" i="164" a="1"/>
  <c r="F44" i="167" a="1"/>
  <c r="E41" i="165" a="1"/>
  <c r="AO268" i="168" a="1"/>
  <c r="J16" i="165" a="1"/>
  <c r="AO141" i="166" a="1"/>
  <c r="L8" i="164" a="1"/>
  <c r="E39" i="166" a="1"/>
  <c r="AL141" i="166" a="1"/>
  <c r="AL140" i="163" a="1"/>
  <c r="G12" i="167" a="1"/>
  <c r="I48" i="166" a="1"/>
  <c r="C2" i="167" a="1"/>
  <c r="H29" i="166" a="1"/>
  <c r="N39" i="167" a="1"/>
  <c r="AP273" i="166" a="1"/>
  <c r="D41" i="166" a="1"/>
  <c r="G19" i="167" a="1"/>
  <c r="AQ336" i="168" a="1"/>
  <c r="G31" i="168" a="1"/>
  <c r="AP138" i="166" a="1"/>
  <c r="AO6" i="164" a="1"/>
  <c r="N14" i="168" a="1"/>
  <c r="AJ5" i="168" a="1"/>
  <c r="C41" i="167" a="1"/>
  <c r="AL11" i="164" a="1"/>
  <c r="P15" i="165" a="1"/>
  <c r="AL209" i="163" a="1"/>
  <c r="J41" i="164" a="1"/>
  <c r="M37" i="167" a="1"/>
  <c r="H28" i="167" a="1"/>
  <c r="I37" i="167" a="1"/>
  <c r="M20" i="168" a="1"/>
  <c r="G40" i="165" a="1"/>
  <c r="H47" i="168" a="1"/>
  <c r="Q31" i="166" a="1"/>
  <c r="M14" i="168" a="1"/>
  <c r="K3" i="167" a="1"/>
  <c r="C49" i="166" a="1"/>
  <c r="H39" i="164" a="1"/>
  <c r="AR331" i="166" a="1"/>
  <c r="Q26" i="165" a="1"/>
  <c r="G38" i="165" a="1"/>
  <c r="K21" i="167" a="1"/>
  <c r="G12" i="165" a="1"/>
  <c r="I34" i="168" a="1"/>
  <c r="AP333" i="168" a="1"/>
  <c r="AP146" i="168" a="1"/>
  <c r="L12" i="166" a="1"/>
  <c r="P37" i="168" a="1"/>
  <c r="G49" i="167" a="1"/>
  <c r="AR75" i="168" a="1"/>
  <c r="AJ341" i="166" a="1"/>
  <c r="J47" i="164" a="1"/>
  <c r="AL137" i="166" a="1"/>
  <c r="G10" i="165" a="1"/>
  <c r="AJ6" i="167" a="1"/>
  <c r="H20" i="167" a="1"/>
  <c r="AL12" i="164" a="1"/>
  <c r="J19" i="166" a="1"/>
  <c r="AQ6" i="166" a="1"/>
  <c r="E4" i="165" a="1"/>
  <c r="P19" i="168" a="1"/>
  <c r="G11" i="164" a="1"/>
  <c r="E10" i="166" a="1"/>
  <c r="AO462" i="166" a="1"/>
  <c r="J41" i="168" a="1"/>
  <c r="H49" i="168" a="1"/>
  <c r="M30" i="165" a="1"/>
  <c r="J28" i="168" a="1"/>
  <c r="J49" i="164" a="1"/>
  <c r="AJ201" i="163" a="1"/>
  <c r="G33" i="164" a="1"/>
  <c r="H6" i="165" a="1"/>
  <c r="AQ269" i="166" a="1"/>
  <c r="P15" i="164" a="1"/>
  <c r="AR9" i="165" a="1"/>
  <c r="AO344" i="166" a="1"/>
  <c r="AL11" i="166" a="1"/>
  <c r="P25" i="164" a="1"/>
  <c r="AO460" i="166" a="1"/>
  <c r="I11" i="164" a="1"/>
  <c r="D20" i="164" a="1"/>
  <c r="AL202" i="166" a="1"/>
  <c r="AR466" i="166" a="1"/>
  <c r="F46" i="166" a="1"/>
  <c r="AQ205" i="168" a="1"/>
  <c r="AQ271" i="166" a="1"/>
  <c r="C50" i="167" a="1"/>
  <c r="AL136" i="168" a="1"/>
  <c r="D33" i="164" a="1"/>
  <c r="N26" i="165" a="1"/>
  <c r="AL148" i="166" a="1"/>
  <c r="AO14" i="164" a="1"/>
  <c r="AL12" i="166" a="1"/>
  <c r="AR201" i="163" a="1"/>
  <c r="AR208" i="159" a="1"/>
  <c r="AL80" i="168" a="1"/>
  <c r="AP341" i="166" a="1"/>
  <c r="P14" i="165" a="1"/>
  <c r="AO9" i="168" a="1"/>
  <c r="Q9" i="165" a="1"/>
  <c r="Q45" i="166" a="1"/>
  <c r="K48" i="165" a="1"/>
  <c r="M26" i="165" a="1"/>
  <c r="L36" i="165" a="1"/>
  <c r="L43" i="167" a="1"/>
  <c r="G13" i="167" a="1"/>
  <c r="H27" i="165" a="1"/>
  <c r="I16" i="167" a="1"/>
  <c r="Q17" i="165" a="1"/>
  <c r="H13" i="166" a="1"/>
  <c r="E44" i="168" a="1"/>
  <c r="Q51" i="168" a="1"/>
  <c r="AP330" i="166" a="1"/>
  <c r="F9" i="166" a="1"/>
  <c r="L46" i="168" a="1"/>
  <c r="AL141" i="168" a="1"/>
  <c r="AP336" i="166" a="1"/>
  <c r="Q8" i="164" a="1"/>
  <c r="AJ200" i="163" a="1"/>
  <c r="AR403" i="166" a="1"/>
  <c r="G39" i="167" a="1"/>
  <c r="AL135" i="168" a="1"/>
  <c r="AO6" i="166" a="1"/>
  <c r="I18" i="167" a="1"/>
  <c r="Q49" i="167" a="1"/>
  <c r="AR146" i="166" a="1"/>
  <c r="AP204" i="168" a="1"/>
  <c r="AL269" i="163" a="1"/>
  <c r="Q32" i="168" a="1"/>
  <c r="J26" i="168" a="1"/>
  <c r="AP148" i="168" a="1"/>
  <c r="P48" i="165" a="1"/>
  <c r="E21" i="165" a="1"/>
  <c r="Q12" i="164" a="1"/>
  <c r="N46" i="167" a="1"/>
  <c r="P46" i="165" a="1"/>
  <c r="L9" i="165" a="1"/>
  <c r="M20" i="166" a="1"/>
  <c r="L34" i="164" a="1"/>
  <c r="P13" i="166" a="1"/>
  <c r="M23" i="166" a="1"/>
  <c r="L32" i="167" a="1"/>
  <c r="J51" i="167" a="1"/>
  <c r="I23" i="164" a="1"/>
  <c r="AJ140" i="163" a="1"/>
  <c r="P19" i="167" a="1"/>
  <c r="E51" i="165" a="1"/>
  <c r="AL142" i="168" a="1"/>
  <c r="Z9" i="158"/>
  <c r="K37" i="167" a="1"/>
  <c r="C17" i="168" a="1"/>
  <c r="C15" i="168" a="1"/>
  <c r="C43" i="165" a="1"/>
  <c r="AJ13" i="166" a="1"/>
  <c r="M10" i="166" a="1"/>
  <c r="P6" i="166" a="1"/>
  <c r="F30" i="168" a="1"/>
  <c r="D20" i="166" a="1"/>
  <c r="P13" i="168" a="1"/>
  <c r="AJ265" i="168" a="1"/>
  <c r="G26" i="166" a="1"/>
  <c r="L44" i="164" a="1"/>
  <c r="D12" i="165" a="1"/>
  <c r="I14" i="166" a="1"/>
  <c r="AL341" i="168" a="1"/>
  <c r="AL344" i="168" a="1"/>
  <c r="N42" i="168" a="1"/>
  <c r="C24" i="164" a="1"/>
  <c r="AQ527" i="166" a="1"/>
  <c r="F15" i="167" a="1"/>
  <c r="L43" i="165" a="1"/>
  <c r="N8" i="166" a="1"/>
  <c r="D42" i="165" a="1"/>
  <c r="G8" i="167" a="1"/>
  <c r="AP268" i="166" a="1"/>
  <c r="AP206" i="168" a="1"/>
  <c r="K31" i="165" a="1"/>
  <c r="G19" i="165" a="1"/>
  <c r="F22" i="166" a="1"/>
  <c r="J20" i="166" a="1"/>
  <c r="D18" i="165" a="1"/>
  <c r="H38" i="167" a="1"/>
  <c r="L38" i="165" a="1"/>
  <c r="I23" i="167" a="1"/>
  <c r="E48" i="166" a="1"/>
  <c r="F3" i="164" a="1"/>
  <c r="D10" i="166" a="1"/>
  <c r="F43" i="166" a="1"/>
  <c r="J43" i="164" a="1"/>
  <c r="C40" i="166" a="1"/>
  <c r="AJ143" i="168" a="1"/>
  <c r="AR8" i="164" a="1"/>
  <c r="M47" i="165" a="1"/>
  <c r="C26" i="168" a="1"/>
  <c r="AJ200" i="166" a="1"/>
  <c r="AQ142" i="168" a="1"/>
  <c r="N48" i="167" a="1"/>
  <c r="C26" i="167" a="1"/>
  <c r="M16" i="168" a="1"/>
  <c r="Q19" i="164" a="1"/>
  <c r="Q21" i="168" a="1"/>
  <c r="AQ404" i="166" a="1"/>
  <c r="F37" i="168" a="1"/>
  <c r="L39" i="165" a="1"/>
  <c r="AQ71" i="166" a="1"/>
  <c r="AQ525" i="166" a="1"/>
  <c r="AQ208" i="159" a="1"/>
  <c r="K7" i="168" a="1"/>
  <c r="E2" i="166" a="1"/>
  <c r="F51" i="169" a="1"/>
  <c r="M49" i="164" a="1"/>
  <c r="K27" i="166" a="1"/>
  <c r="AP7" i="164" a="1"/>
  <c r="AL83" i="166" a="1"/>
  <c r="AR344" i="166" a="1"/>
  <c r="P21" i="166" a="1"/>
  <c r="AR5" i="167" a="1"/>
  <c r="F28" i="166" a="1"/>
  <c r="P15" i="168" a="1"/>
  <c r="F29" i="167" a="1"/>
  <c r="D15" i="167" a="1"/>
  <c r="L49" i="166" a="1"/>
  <c r="L15" i="164" a="1"/>
  <c r="AP467" i="166" a="1"/>
  <c r="I50" i="168" a="1"/>
  <c r="P49" i="166" a="1"/>
  <c r="E21" i="168" a="1"/>
  <c r="AL73" i="166" a="1"/>
  <c r="L33" i="166" a="1"/>
  <c r="AP70" i="166" a="1"/>
  <c r="L40" i="165" a="1"/>
  <c r="H41" i="168" a="1"/>
  <c r="AO203" i="159" a="1"/>
  <c r="F17" i="168" a="1"/>
  <c r="M42" i="167" a="1"/>
  <c r="G44" i="166" a="1"/>
  <c r="AJ274" i="166" a="1"/>
  <c r="AJ10" i="166" a="1"/>
  <c r="P22" i="167" a="1"/>
  <c r="E21" i="164" a="1"/>
  <c r="Q24" i="165" a="1"/>
  <c r="F37" i="165" a="1"/>
  <c r="P43" i="164" a="1"/>
  <c r="J9" i="166" a="1"/>
  <c r="AJ11" i="168" a="1"/>
  <c r="P33" i="168" a="1"/>
  <c r="J5" i="167" a="1"/>
  <c r="K9" i="166" a="1"/>
  <c r="AR340" i="166" a="1"/>
  <c r="AR142" i="166" a="1"/>
  <c r="Q24" i="166" a="1"/>
  <c r="P24" i="164" a="1"/>
  <c r="C24" i="168" a="1"/>
  <c r="Q2" i="167" a="1"/>
  <c r="AJ206" i="168" a="1"/>
  <c r="C47" i="168" a="1"/>
  <c r="AO339" i="168" a="1"/>
  <c r="F48" i="165" a="1"/>
  <c r="AQ275" i="166" a="1"/>
  <c r="AQ73" i="166" a="1"/>
  <c r="D48" i="166" a="1"/>
  <c r="N17" i="168" a="1"/>
  <c r="P28" i="166" a="1"/>
  <c r="I40" i="166" a="1"/>
  <c r="N12" i="166" a="1"/>
  <c r="J43" i="165" a="1"/>
  <c r="C36" i="167" a="1"/>
  <c r="H45" i="168" a="1"/>
  <c r="P44" i="168" a="1"/>
  <c r="L32" i="166" a="1"/>
  <c r="AR140" i="163" a="1"/>
  <c r="Q8" i="166" a="1"/>
  <c r="K22" i="165" a="1"/>
  <c r="H22" i="166" a="1"/>
  <c r="AP10" i="166" a="1"/>
  <c r="J36" i="164" a="1"/>
  <c r="F10" i="165" a="1"/>
  <c r="G21" i="165" a="1"/>
  <c r="D11" i="166" a="1"/>
  <c r="I41" i="164" a="1"/>
  <c r="AP342" i="166" a="1"/>
  <c r="P9" i="167" a="1"/>
  <c r="N16" i="168" a="1"/>
  <c r="Q34" i="167" a="1"/>
  <c r="AP78" i="166" a="1"/>
  <c r="P19" i="166" a="1"/>
  <c r="I11" i="166" a="1"/>
  <c r="F16" i="168" a="1"/>
  <c r="AP141" i="166" a="1"/>
  <c r="AP208" i="163" a="1"/>
  <c r="AL204" i="163" a="1"/>
  <c r="N10" i="164" a="1"/>
  <c r="AJ267" i="163" a="1"/>
  <c r="H17" i="164" a="1"/>
  <c r="AL206" i="163" a="1"/>
  <c r="L27" i="168" a="1"/>
  <c r="I49" i="168" a="1"/>
  <c r="AJ333" i="168" a="1"/>
  <c r="AO331" i="168" a="1"/>
  <c r="N44" i="168" a="1"/>
  <c r="C13" i="164" a="1"/>
  <c r="N21" i="168" a="1"/>
  <c r="AO209" i="159" a="1"/>
  <c r="AJ9" i="165" a="1"/>
  <c r="AR212" i="159" a="1"/>
  <c r="M14" i="166" a="1"/>
  <c r="AL201" i="166" a="1"/>
  <c r="I29" i="168" a="1"/>
  <c r="AL200" i="166" a="1"/>
  <c r="AL14" i="166" a="1"/>
  <c r="AP200" i="159" a="1"/>
  <c r="AP79" i="166" a="1"/>
  <c r="P13" i="164" a="1"/>
  <c r="AQ274" i="166" a="1"/>
  <c r="P51" i="164" a="1"/>
  <c r="C10" i="167" a="1"/>
  <c r="AP73" i="168" a="1"/>
  <c r="F40" i="166" a="1"/>
  <c r="K37" i="168" a="1"/>
  <c r="AR83" i="166" a="1"/>
  <c r="F45" i="167" a="1"/>
  <c r="M39" i="168" a="1"/>
  <c r="E46" i="164" a="1"/>
  <c r="G50" i="166" a="1"/>
  <c r="L46" i="165" a="1"/>
  <c r="G4" i="166" a="1"/>
  <c r="C35" i="168" a="1"/>
  <c r="AP272" i="163" a="1"/>
  <c r="L25" i="164" a="1"/>
  <c r="AP83" i="166" a="1"/>
  <c r="L29" i="164" a="1"/>
  <c r="L50" i="167" a="1"/>
  <c r="H26" i="164" a="1"/>
  <c r="AL143" i="163" a="1"/>
  <c r="N23" i="166" a="1"/>
  <c r="K4" i="166" a="1"/>
  <c r="F7" i="167" a="1"/>
  <c r="L24" i="167" a="1"/>
  <c r="M23" i="167" a="1"/>
  <c r="C42" i="166" a="1"/>
  <c r="M44" i="166" a="1"/>
  <c r="AL79" i="168" a="1"/>
  <c r="AL400" i="166" a="1"/>
  <c r="D43" i="164" a="1"/>
  <c r="AJ6" i="164" a="1"/>
  <c r="N19" i="164" a="1"/>
  <c r="P35" i="165" a="1"/>
  <c r="Q14" i="164" a="1"/>
  <c r="AR141" i="168" a="1"/>
  <c r="I15" i="164" a="1"/>
  <c r="M2" i="168" a="1"/>
  <c r="H26" i="168" a="1"/>
  <c r="AP151" i="168" a="1"/>
  <c r="L38" i="166" a="1"/>
  <c r="J27" i="167" a="1"/>
  <c r="AJ460" i="166" a="1"/>
  <c r="C20" i="168" a="1"/>
  <c r="F17" i="164" a="1"/>
  <c r="Q42" i="168" a="1"/>
  <c r="C15" i="164" a="1"/>
  <c r="H11" i="165" a="1"/>
  <c r="P40" i="167" a="1"/>
  <c r="F18" i="167" a="1"/>
  <c r="K45" i="167" a="1"/>
  <c r="N50" i="167" a="1"/>
  <c r="D31" i="165" a="1"/>
  <c r="AR205" i="163" a="1"/>
  <c r="J8" i="167" a="1"/>
  <c r="P36" i="165" a="1"/>
  <c r="G28" i="167" a="1"/>
  <c r="C8" i="168" a="1"/>
  <c r="E14" i="165" a="1"/>
  <c r="F4" i="167" a="1"/>
  <c r="H13" i="167" a="1"/>
  <c r="L33" i="167" a="1"/>
  <c r="AO269" i="163" a="1"/>
  <c r="AQ203" i="163" a="1"/>
  <c r="AO7" i="168" a="1"/>
  <c r="Q42" i="164" a="1"/>
  <c r="AJ147" i="166" a="1"/>
  <c r="AL78" i="166" a="1"/>
  <c r="AP268" i="163" a="1"/>
  <c r="H3" i="166" a="1"/>
  <c r="D9" i="164" a="1"/>
  <c r="M15" i="167" a="1"/>
  <c r="I43" i="164" a="1"/>
  <c r="AJ338" i="168" a="1"/>
  <c r="D38" i="168" a="1"/>
  <c r="I46" i="166" a="1"/>
  <c r="K22" i="164" a="1"/>
  <c r="AR332" i="168" a="1"/>
  <c r="E41" i="167" a="1"/>
  <c r="N8" i="168" a="1"/>
  <c r="AP206" i="163" a="1"/>
  <c r="L30" i="167" a="1"/>
  <c r="J15" i="167" a="1"/>
  <c r="C13" i="165" a="1"/>
  <c r="AO149" i="166" a="1"/>
  <c r="J25" i="166" a="1"/>
  <c r="M19" i="165" a="1"/>
  <c r="E31" i="168" a="1"/>
  <c r="AQ144" i="166" a="1"/>
  <c r="M5" i="166" a="1"/>
  <c r="H51" i="168" a="1"/>
  <c r="AP7" i="168" a="1"/>
  <c r="H33" i="165" a="1"/>
  <c r="J35" i="168" a="1"/>
  <c r="I26" i="167" a="1"/>
  <c r="F36" i="165" a="1"/>
  <c r="AO344" i="168" a="1"/>
  <c r="E46" i="168" a="1"/>
  <c r="E11" i="164" a="1"/>
  <c r="AJ9" i="166" a="1"/>
  <c r="I14" i="164" a="1"/>
  <c r="AQ201" i="166" a="1"/>
  <c r="C49" i="164" a="1"/>
  <c r="I19" i="168" a="1"/>
  <c r="E43" i="164" a="1"/>
  <c r="AQ10" i="166" a="1"/>
  <c r="N22" i="164" a="1"/>
  <c r="J6" i="165" a="1"/>
  <c r="AJ330" i="166" a="1"/>
  <c r="F25" i="164" a="1"/>
  <c r="P10" i="167" a="1"/>
  <c r="D37" i="166" a="1"/>
  <c r="C48" i="167" a="1"/>
  <c r="E23" i="164" a="1"/>
  <c r="AO528" i="166" a="1"/>
  <c r="K35" i="164" a="1"/>
  <c r="AR266" i="168" a="1"/>
  <c r="M38" i="168" a="1"/>
  <c r="J2" i="164" a="1"/>
  <c r="M29" i="164" a="1"/>
  <c r="H26" i="166" a="1"/>
  <c r="AJ151" i="168" a="1"/>
  <c r="N45" i="164" a="1"/>
  <c r="I35" i="168" a="1"/>
  <c r="C38" i="168" a="1"/>
  <c r="E33" i="166" a="1"/>
  <c r="AP525" i="166" a="1"/>
  <c r="H2" i="164" a="1"/>
  <c r="J14" i="166" a="1"/>
  <c r="M34" i="167" a="1"/>
  <c r="Q15" i="167" a="1"/>
  <c r="AL149" i="168" a="1"/>
  <c r="G29" i="165" a="1"/>
  <c r="D51" i="165" a="1"/>
  <c r="Q25" i="168" a="1"/>
  <c r="H31" i="164" a="1"/>
  <c r="M25" i="168" a="1"/>
  <c r="Q24" i="168" a="1"/>
  <c r="AQ14" i="164" a="1"/>
  <c r="L29" i="167" a="1"/>
  <c r="Q23" i="165" a="1"/>
  <c r="K33" i="168" a="1"/>
  <c r="AR206" i="159" a="1"/>
  <c r="E33" i="165" a="1"/>
  <c r="AL271" i="163" a="1"/>
  <c r="P12" i="165" a="1"/>
  <c r="I37" i="165" a="1"/>
  <c r="AJ461" i="166" a="1"/>
  <c r="P34" i="166" a="1"/>
  <c r="E43" i="166" a="1"/>
  <c r="AQ145" i="166" a="1"/>
  <c r="AO200" i="163" a="1"/>
  <c r="Q16" i="166" a="1"/>
  <c r="AO136" i="166" a="1"/>
  <c r="AO11" i="166" a="1"/>
  <c r="E28" i="168" a="1"/>
  <c r="E3" i="168" a="1"/>
  <c r="G14" i="165" a="1"/>
  <c r="AJ140" i="168" a="1"/>
  <c r="P30" i="167" a="1"/>
  <c r="AJ332" i="166" a="1"/>
  <c r="C15" i="165" a="1"/>
  <c r="AR11" i="168" a="1"/>
  <c r="I3" i="167" a="1"/>
  <c r="C44" i="164" a="1"/>
  <c r="D36" i="166" a="1"/>
  <c r="C24" i="165" a="1"/>
  <c r="AQ147" i="168" a="1"/>
  <c r="E19" i="167" a="1"/>
  <c r="J14" i="168" a="1"/>
  <c r="I31" i="165" a="1"/>
  <c r="N23" i="168" a="1"/>
  <c r="C29" i="165" a="1"/>
  <c r="P40" i="166" a="1"/>
  <c r="AJ202" i="163" a="1"/>
  <c r="AP11" i="164" a="1"/>
  <c r="H34" i="167" a="1"/>
  <c r="C37" i="164" a="1"/>
  <c r="AQ72" i="166" a="1"/>
  <c r="AJ204" i="168" a="1"/>
  <c r="P27" i="167" a="1"/>
  <c r="AQ11" i="168" a="1"/>
  <c r="E47" i="167" a="1"/>
  <c r="AJ79" i="166" a="1"/>
  <c r="M28" i="168" a="1"/>
  <c r="E3" i="166" a="1"/>
  <c r="Q20" i="168" a="1"/>
  <c r="Q47" i="166" a="1"/>
  <c r="I33" i="164" a="1"/>
  <c r="AL148" i="168" a="1"/>
  <c r="AR338" i="166" a="1"/>
  <c r="P4" i="166" a="1"/>
  <c r="AJ202" i="166" a="1"/>
  <c r="N43" i="168" a="1"/>
  <c r="C34" i="168" a="1"/>
  <c r="P2" i="164" a="1"/>
  <c r="K8" i="164" a="1"/>
  <c r="N15" i="164" a="1"/>
  <c r="G48" i="166" a="1"/>
  <c r="E34" i="165" a="1"/>
  <c r="P2" i="167" a="1"/>
  <c r="J27" i="168" a="1"/>
  <c r="L2" i="166" a="1"/>
  <c r="L51" i="169" a="1"/>
  <c r="G20" i="164" a="1"/>
  <c r="K32" i="166" a="1"/>
  <c r="AJ14" i="164" a="1"/>
  <c r="H25" i="165" a="1"/>
  <c r="D31" i="166" a="1"/>
  <c r="AO212" i="159" a="1"/>
  <c r="C18" i="168" a="1"/>
  <c r="F6" i="164" a="1"/>
  <c r="H4" i="165" a="1"/>
  <c r="I50" i="165" a="1"/>
  <c r="P21" i="167" a="1"/>
  <c r="G46" i="164" a="1"/>
  <c r="P14" i="167" a="1"/>
  <c r="L22" i="164" a="1"/>
  <c r="AP343" i="166" a="1"/>
  <c r="AL336" i="166" a="1"/>
  <c r="F24" i="168" a="1"/>
  <c r="D4" i="167" a="1"/>
  <c r="E14" i="168" a="1"/>
  <c r="AR7" i="165" a="1"/>
  <c r="Q45" i="168" a="1"/>
  <c r="Q18" i="167" a="1"/>
  <c r="I17" i="166" a="1"/>
  <c r="L17" i="167" a="1"/>
  <c r="E8" i="166" a="1"/>
  <c r="AP344" i="166" a="1"/>
  <c r="I44" i="167" a="1"/>
  <c r="P47" i="166" a="1"/>
  <c r="AJ528" i="166" a="1"/>
  <c r="AO273" i="166" a="1"/>
  <c r="AO341" i="166" a="1"/>
  <c r="AR13" i="164" a="1"/>
  <c r="P12" i="166" a="1"/>
  <c r="I32" i="166" a="1"/>
  <c r="K11" i="165" a="1"/>
  <c r="G37" i="164" a="1"/>
  <c r="M8" i="168" a="1"/>
  <c r="C22" i="165" a="1"/>
  <c r="E9" i="166" a="1"/>
  <c r="Z76" i="158"/>
  <c r="C41" i="166" a="1"/>
  <c r="I13" i="166" a="1"/>
  <c r="I6" i="167" a="1"/>
  <c r="AL399" i="166" a="1"/>
  <c r="L46" i="164" a="1"/>
  <c r="C32" i="164" a="1"/>
  <c r="N48" i="168" a="1"/>
  <c r="J40" i="167" a="1"/>
  <c r="AR150" i="168" a="1"/>
  <c r="AL332" i="166" a="1"/>
  <c r="F14" i="164" a="1"/>
  <c r="AO200" i="166" a="1"/>
  <c r="P11" i="166" a="1"/>
  <c r="D16" i="167" a="1"/>
  <c r="D22" i="167" a="1"/>
  <c r="C30" i="166" a="1"/>
  <c r="G43" i="168" a="1"/>
  <c r="M32" i="167" a="1"/>
  <c r="F6" i="168" a="1"/>
  <c r="L27" i="164" a="1"/>
  <c r="G12" i="166" a="1"/>
  <c r="N21" i="164" a="1"/>
  <c r="N11" i="166" a="1"/>
  <c r="Z10" i="158"/>
  <c r="Q40" i="166" a="1"/>
  <c r="N19" i="168" a="1"/>
  <c r="J41" i="166" a="1"/>
  <c r="AP334" i="168" a="1"/>
  <c r="Q39" i="167" a="1"/>
  <c r="H25" i="168" a="1"/>
  <c r="I35" i="164" a="1"/>
  <c r="N14" i="164" a="1"/>
  <c r="D7" i="164" a="1"/>
  <c r="H19" i="166" a="1"/>
  <c r="J26" i="166" a="1"/>
  <c r="F31" i="166" a="1"/>
  <c r="Q44" i="164" a="1"/>
  <c r="AO338" i="168" a="1"/>
  <c r="AP12" i="165" a="1"/>
  <c r="K46" i="165" a="1"/>
  <c r="Q2" i="165" a="1"/>
  <c r="H3" i="165" a="1"/>
  <c r="P39" i="167" a="1"/>
  <c r="H33" i="166" a="1"/>
  <c r="AR72" i="168" a="1"/>
  <c r="AJ345" i="166" a="1"/>
  <c r="M15" i="165" a="1"/>
  <c r="L4" i="166" a="1"/>
  <c r="AQ210" i="159" a="1"/>
  <c r="Q7" i="166" a="1"/>
  <c r="F22" i="167" a="1"/>
  <c r="AJ276" i="166" a="1"/>
  <c r="P29" i="168" a="1"/>
  <c r="K49" i="168" a="1"/>
  <c r="C3" i="168" a="1"/>
  <c r="G22" i="165" a="1"/>
  <c r="D34" i="164" a="1"/>
  <c r="E34" i="168" a="1"/>
  <c r="AO265" i="168" a="1"/>
  <c r="L21" i="166" a="1"/>
  <c r="AJ12" i="164" a="1"/>
  <c r="M11" i="167" a="1"/>
  <c r="AR460" i="166" a="1"/>
  <c r="G18" i="168" a="1"/>
  <c r="H5" i="167" a="1"/>
  <c r="N41" i="166" a="1"/>
  <c r="L40" i="167" a="1"/>
  <c r="J33" i="167" a="1"/>
  <c r="J15" i="166" a="1"/>
  <c r="M28" i="165" a="1"/>
  <c r="AO6" i="167" a="1"/>
  <c r="AP78" i="168" a="1"/>
  <c r="Q6" i="163" a="1"/>
  <c r="P27" i="166" a="1"/>
  <c r="M35" i="167" a="1"/>
  <c r="H8" i="166" a="1"/>
  <c r="AP340" i="168" a="1"/>
  <c r="G16" i="168" a="1"/>
  <c r="J23" i="167" a="1"/>
  <c r="Q43" i="167" a="1"/>
  <c r="I37" i="164" a="1"/>
  <c r="AP144" i="168" a="1"/>
  <c r="L19" i="167" a="1"/>
  <c r="I43" i="167" a="1"/>
  <c r="C37" i="165" a="1"/>
  <c r="N47" i="166" a="1"/>
  <c r="E32" i="166" a="1"/>
  <c r="AR267" i="163" a="1"/>
  <c r="D40" i="164" a="1"/>
  <c r="N35" i="164" a="1"/>
  <c r="AO70" i="166" a="1"/>
  <c r="AP210" i="166" a="1"/>
  <c r="N13" i="167" a="1"/>
  <c r="H40" i="166" a="1"/>
  <c r="E34" i="166" a="1"/>
  <c r="AL73" i="168" a="1"/>
  <c r="E42" i="165" a="1"/>
  <c r="M21" i="167" a="1"/>
  <c r="C45" i="167" a="1"/>
  <c r="AL335" i="166" a="1"/>
  <c r="D5" i="168" a="1"/>
  <c r="N25" i="164" a="1"/>
  <c r="AQ79" i="166" a="1"/>
  <c r="M51" i="164" a="1"/>
  <c r="AL142" i="166" a="1"/>
  <c r="E19" i="166" a="1"/>
  <c r="J44" i="168" a="1"/>
  <c r="AL144" i="166" a="1"/>
  <c r="AP203" i="163" a="1"/>
  <c r="AL396" i="166" a="1"/>
  <c r="Q7" i="164" a="1"/>
  <c r="F41" i="167" a="1"/>
  <c r="AQ141" i="168" a="1"/>
  <c r="H26" i="165" a="1"/>
  <c r="AO202" i="159" a="1"/>
  <c r="AL404" i="166" a="1"/>
  <c r="N36" i="164" a="1"/>
  <c r="K8" i="167" a="1"/>
  <c r="Q19" i="167" a="1"/>
  <c r="AR149" i="168" a="1"/>
  <c r="AQ142" i="163" a="1"/>
  <c r="M24" i="168" a="1"/>
  <c r="AJ200" i="159" a="1"/>
  <c r="K34" i="167" a="1"/>
  <c r="G18" i="165" a="1"/>
  <c r="Q20" i="164" a="1"/>
  <c r="AP11" i="168" a="1"/>
  <c r="AQ205" i="166" a="1"/>
  <c r="AJ343" i="168" a="1"/>
  <c r="I4" i="167" a="1"/>
  <c r="P13" i="167" a="1"/>
  <c r="P46" i="167" a="1"/>
  <c r="AP77" i="168" a="1"/>
  <c r="P2" i="168" a="1"/>
  <c r="AQ140" i="166" a="1"/>
  <c r="H39" i="168" a="1"/>
  <c r="AJ337" i="166" a="1"/>
  <c r="AJ11" i="165" a="1"/>
  <c r="L11" i="168" a="1"/>
  <c r="K18" i="166" a="1"/>
  <c r="AR7" i="168" a="1"/>
  <c r="AR205" i="168" a="1"/>
  <c r="Q28" i="164" a="1"/>
  <c r="E12" i="166" a="1"/>
  <c r="H27" i="168" a="1"/>
  <c r="D35" i="165" a="1"/>
  <c r="E36" i="166" a="1"/>
  <c r="G45" i="168" a="1"/>
  <c r="AL139" i="166" a="1"/>
  <c r="I30" i="167" a="1"/>
  <c r="K28" i="166" a="1"/>
  <c r="AJ399" i="166" a="1"/>
  <c r="AQ341" i="166" a="1"/>
  <c r="P41" i="164" a="1"/>
  <c r="M7" i="167" a="1"/>
  <c r="H41" i="167" a="1"/>
  <c r="F28" i="168" a="1"/>
  <c r="AJ138" i="163" a="1"/>
  <c r="J11" i="165" a="1"/>
  <c r="D47" i="167" a="1"/>
  <c r="AP7" i="166" a="1"/>
  <c r="C21" i="168" a="1"/>
  <c r="F3" i="166" a="1"/>
  <c r="D47" i="165" a="1"/>
  <c r="AP141" i="168" a="1"/>
  <c r="M51" i="168" a="1"/>
  <c r="D31" i="168" a="1"/>
  <c r="F21" i="164" a="1"/>
  <c r="D16" i="164" a="1"/>
  <c r="M41" i="164" a="1"/>
  <c r="I9" i="166" a="1"/>
  <c r="F24" i="167" a="1"/>
  <c r="M16" i="166" a="1"/>
  <c r="AQ210" i="166" a="1"/>
  <c r="K44" i="164" a="1"/>
  <c r="H38" i="165" a="1"/>
  <c r="C20" i="165" a="1"/>
  <c r="F41" i="165" a="1"/>
  <c r="H19" i="165" a="1"/>
  <c r="I21" i="165" a="1"/>
  <c r="I49" i="167" a="1"/>
  <c r="G22" i="166" a="1"/>
  <c r="C44" i="168" a="1"/>
  <c r="E39" i="168" a="1"/>
  <c r="AJ266" i="163" a="1"/>
  <c r="E36" i="168" a="1"/>
  <c r="AP201" i="168" a="1"/>
  <c r="AR135" i="163" a="1"/>
  <c r="Q4" i="167" a="1"/>
  <c r="AR6" i="168" a="1"/>
  <c r="D9" i="165" a="1"/>
  <c r="J32" i="168" a="1"/>
  <c r="AL149" i="166" a="1"/>
  <c r="L22" i="167" a="1"/>
  <c r="AR205" i="166" a="1"/>
  <c r="AQ73" i="168" a="1"/>
  <c r="D16" i="168" a="1"/>
  <c r="AP146" i="166" a="1"/>
  <c r="D28" i="165" a="1"/>
  <c r="G34" i="165" a="1"/>
  <c r="N31" i="167" a="1"/>
  <c r="I5" i="166" a="1"/>
  <c r="AO12" i="164" a="1"/>
  <c r="J6" i="168" a="1"/>
  <c r="AO399" i="166" a="1"/>
  <c r="AO334" i="166" a="1"/>
  <c r="Q28" i="165" a="1"/>
  <c r="AR79" i="168" a="1"/>
  <c r="AP270" i="168" a="1"/>
  <c r="K36" i="165" a="1"/>
  <c r="AJ137" i="163" a="1"/>
  <c r="J20" i="167" a="1"/>
  <c r="AR397" i="166" a="1"/>
  <c r="L42" i="167" a="1"/>
  <c r="AP340" i="166" a="1"/>
  <c r="Q49" i="165" a="1"/>
  <c r="Q21" i="165" a="1"/>
  <c r="AJ207" i="168" a="1"/>
  <c r="N35" i="168" a="1"/>
  <c r="N6" i="165" a="1"/>
  <c r="E49" i="164" a="1"/>
  <c r="AR78" i="166" a="1"/>
  <c r="C25" i="166" a="1"/>
  <c r="Q35" i="164" a="1"/>
  <c r="K29" i="166" a="1"/>
  <c r="H50" i="165" a="1"/>
  <c r="Q10" i="165" a="1"/>
  <c r="L40" i="168" a="1"/>
  <c r="C43" i="166" a="1"/>
  <c r="D26" i="168" a="1"/>
  <c r="C27" i="165" a="1"/>
  <c r="L21" i="165" a="1"/>
  <c r="D21" i="164" a="1"/>
  <c r="K33" i="164" a="1"/>
  <c r="AP207" i="159" a="1"/>
  <c r="L2" i="167" a="1"/>
  <c r="H45" i="167" a="1"/>
  <c r="H31" i="166" a="1"/>
  <c r="P36" i="164" a="1"/>
  <c r="M15" i="166" a="1"/>
  <c r="M13" i="164" a="1"/>
  <c r="AL270" i="163" a="1"/>
  <c r="AQ14" i="166" a="1"/>
  <c r="G23" i="165" a="1"/>
  <c r="P49" i="165" a="1"/>
  <c r="D26" i="165" a="1"/>
  <c r="AL135" i="166" a="1"/>
  <c r="I25" i="167" a="1"/>
  <c r="P35" i="166" a="1"/>
  <c r="F30" i="165" a="1"/>
  <c r="M6" i="165" a="1"/>
  <c r="Q22" i="166" a="1"/>
  <c r="F28" i="167" a="1"/>
  <c r="N26" i="166" a="1"/>
  <c r="AO273" i="168" a="1"/>
  <c r="C12" i="164" a="1"/>
  <c r="E47" i="168" a="1"/>
  <c r="J4" i="168" a="1"/>
  <c r="I46" i="164" a="1"/>
  <c r="Q28" i="167" a="1"/>
  <c r="N12" i="164" a="1"/>
  <c r="C24" i="167" a="1"/>
  <c r="AL141" i="163" a="1"/>
  <c r="K44" i="165" a="1"/>
  <c r="AQ138" i="168" a="1"/>
  <c r="C34" i="165" a="1"/>
  <c r="D6" i="165" a="1"/>
  <c r="M31" i="167" a="1"/>
  <c r="L34" i="167" a="1"/>
  <c r="AL208" i="168" a="1"/>
  <c r="K29" i="168" a="1"/>
  <c r="AL11" i="168" a="1"/>
  <c r="E32" i="165" a="1"/>
  <c r="G24" i="164" a="1"/>
  <c r="Q49" i="164" a="1"/>
  <c r="AO138" i="163" a="1"/>
  <c r="D41" i="167" a="1"/>
  <c r="H17" i="165" a="1"/>
  <c r="I3" i="164" a="1"/>
  <c r="Q32" i="165" a="1"/>
  <c r="P20" i="166" a="1"/>
  <c r="D39" i="167" a="1"/>
  <c r="F26" i="166" a="1"/>
  <c r="AR204" i="163" a="1"/>
  <c r="P6" i="167" a="1"/>
  <c r="AJ207" i="159" a="1"/>
  <c r="M47" i="168" a="1"/>
  <c r="C20" i="164" a="1"/>
  <c r="C38" i="166" a="1"/>
  <c r="F31" i="167" a="1"/>
  <c r="L24" i="165" a="1"/>
  <c r="AQ141" i="163" a="1"/>
  <c r="K40" i="165" a="1"/>
  <c r="AR209" i="159" a="1"/>
  <c r="L9" i="167" a="1"/>
  <c r="J21" i="164" a="1"/>
  <c r="AL268" i="168" a="1"/>
  <c r="AQ403" i="166" a="1"/>
  <c r="AP139" i="163" a="1"/>
  <c r="P23" i="168" a="1"/>
  <c r="J3" i="164" a="1"/>
  <c r="AQ203" i="159" a="1"/>
  <c r="P45" i="164" a="1"/>
  <c r="I21" i="166" a="1"/>
  <c r="G4" i="167" a="1"/>
  <c r="AR11" i="165" a="1"/>
  <c r="D21" i="166" a="1"/>
  <c r="N5" i="167" a="1"/>
  <c r="AQ139" i="163" a="1"/>
  <c r="M50" i="166" a="1"/>
  <c r="K28" i="167" a="1"/>
  <c r="P45" i="165" a="1"/>
  <c r="AJ142" i="166" a="1"/>
  <c r="C2" i="165" a="1"/>
  <c r="Q32" i="166" a="1"/>
  <c r="AQ274" i="168" a="1"/>
  <c r="G15" i="168" a="1"/>
  <c r="M22" i="168" a="1"/>
  <c r="K7" i="166" a="1"/>
  <c r="AJ148" i="168" a="1"/>
  <c r="E42" i="164" a="1"/>
  <c r="L25" i="165" a="1"/>
  <c r="AR137" i="168" a="1"/>
  <c r="L49" i="164" a="1"/>
  <c r="K47" i="164" a="1"/>
  <c r="D49" i="168" a="1"/>
  <c r="H5" i="168" a="1"/>
  <c r="H29" i="165" a="1"/>
  <c r="F42" i="168" a="1"/>
  <c r="H23" i="164" a="1"/>
  <c r="K18" i="165" a="1"/>
  <c r="F35" i="168" a="1"/>
  <c r="K24" i="165" a="1"/>
  <c r="AO71" i="168" a="1"/>
  <c r="H41" i="164" a="1"/>
  <c r="AP396" i="166" a="1"/>
  <c r="AL342" i="168" a="1"/>
  <c r="F10" i="168" a="1"/>
  <c r="C17" i="165" a="1"/>
  <c r="F50" i="168" a="1"/>
  <c r="P11" i="165" a="1"/>
  <c r="M9" i="167" a="1"/>
  <c r="AR332" i="166" a="1"/>
  <c r="AR6" i="165" a="1"/>
  <c r="I25" i="166" a="1"/>
  <c r="P7" i="167" a="1"/>
  <c r="J38" i="167" a="1"/>
  <c r="P18" i="164" a="1"/>
  <c r="J38" i="164" a="1"/>
  <c r="AO205" i="168" a="1"/>
  <c r="E50" i="164" a="1"/>
  <c r="I9" i="164" a="1"/>
  <c r="AR139" i="166" a="1"/>
  <c r="Q36" i="164" a="1"/>
  <c r="AP210" i="159" a="1"/>
  <c r="F22" i="164" a="1"/>
  <c r="G12" i="164" a="1"/>
  <c r="AL266" i="166" a="1"/>
  <c r="AL339" i="168" a="1"/>
  <c r="AP142" i="166" a="1"/>
  <c r="Q41" i="164" a="1"/>
  <c r="P51" i="168" a="1"/>
  <c r="I23" i="165" a="1"/>
  <c r="F18" i="165" a="1"/>
  <c r="P49" i="168" a="1"/>
  <c r="AJ208" i="163" a="1"/>
  <c r="N32" i="168" a="1"/>
  <c r="I19" i="164" a="1"/>
  <c r="C18" i="166" a="1"/>
  <c r="AR206" i="166" a="1"/>
  <c r="M3" i="167" a="1"/>
  <c r="N25" i="167" a="1"/>
  <c r="AJ81" i="166" a="1"/>
  <c r="Q45" i="164" a="1"/>
  <c r="E16" i="167" a="1"/>
  <c r="M17" i="164" a="1"/>
  <c r="F32" i="167" a="1"/>
  <c r="Z79" i="158"/>
  <c r="AO5" i="167" a="1"/>
  <c r="N33" i="164" a="1"/>
  <c r="F19" i="167" a="1"/>
  <c r="I40" i="167" a="1"/>
  <c r="L18" i="168" a="1"/>
  <c r="Q50" i="165" a="1"/>
  <c r="J12" i="168" a="1"/>
  <c r="E15" i="167" a="1"/>
  <c r="AR13" i="165" a="1"/>
  <c r="P51" i="166" a="1"/>
  <c r="E25" i="164" a="1"/>
  <c r="AP266" i="168" a="1"/>
  <c r="P42" i="168" a="1"/>
  <c r="AO80" i="166" a="1"/>
  <c r="I18" i="164" a="1"/>
  <c r="N32" i="164" a="1"/>
  <c r="Q39" i="168" a="1"/>
  <c r="M28" i="164" a="1"/>
  <c r="G24" i="166" a="1"/>
  <c r="D41" i="164" a="1"/>
  <c r="M41" i="165" a="1"/>
  <c r="D25" i="164" a="1"/>
  <c r="N9" i="168" a="1"/>
  <c r="H20" i="166" a="1"/>
  <c r="AO265" i="163" a="1"/>
  <c r="N30" i="166" a="1"/>
  <c r="AQ147" i="166" a="1"/>
  <c r="AP140" i="163" a="1"/>
  <c r="P18" i="168" a="1"/>
  <c r="M31" i="164" a="1"/>
  <c r="E25" i="167" a="1"/>
  <c r="K16" i="166" a="1"/>
  <c r="L8" i="166" a="1"/>
  <c r="D34" i="167" a="1"/>
  <c r="AR208" i="163" a="1"/>
  <c r="AJ77" i="166" a="1"/>
  <c r="AP13" i="165" a="1"/>
  <c r="AJ204" i="163" a="1"/>
  <c r="AQ343" i="166" a="1"/>
  <c r="E17" i="168" a="1"/>
  <c r="AJ71" i="168" a="1"/>
  <c r="D43" i="166" a="1"/>
  <c r="E21" i="166" a="1"/>
  <c r="AJ398" i="166" a="1"/>
  <c r="E32" i="164" a="1"/>
  <c r="G48" i="167" a="1"/>
  <c r="J26" i="165" a="1"/>
  <c r="F18" i="164" a="1"/>
  <c r="Q29" i="165" a="1"/>
  <c r="AL8" i="165" a="1"/>
  <c r="M34" i="165" a="1"/>
  <c r="C4" i="165" a="1"/>
  <c r="H29" i="167" a="1"/>
  <c r="E41" i="164" a="1"/>
  <c r="F22" i="168" a="1"/>
  <c r="AL529" i="166" a="1"/>
  <c r="D43" i="167" a="1"/>
  <c r="C23" i="165" a="1"/>
  <c r="AJ463" i="166" a="1"/>
  <c r="AR135" i="168" a="1"/>
  <c r="AL7" i="166" a="1"/>
  <c r="E37" i="168" a="1"/>
  <c r="J37" i="164" a="1"/>
  <c r="J31" i="165" a="1"/>
  <c r="D6" i="167" a="1"/>
  <c r="D43" i="165" a="1"/>
  <c r="F36" i="164" a="1"/>
  <c r="AJ531" i="166" a="1"/>
  <c r="H51" i="164" a="1"/>
  <c r="M4" i="164" a="1"/>
  <c r="M26" i="167" a="1"/>
  <c r="N8" i="164" a="1"/>
  <c r="N33" i="167" a="1"/>
  <c r="AQ330" i="166" a="1"/>
  <c r="AO340" i="168" a="1"/>
  <c r="K38" i="166" a="1"/>
  <c r="AO402" i="166" a="1"/>
  <c r="F44" i="168" a="1"/>
  <c r="M20" i="164" a="1"/>
  <c r="J30" i="166" a="1"/>
  <c r="AQ138" i="166" a="1"/>
  <c r="C2" i="168" a="1"/>
  <c r="AR142" i="163" a="1"/>
  <c r="M41" i="168" a="1"/>
  <c r="I24" i="165" a="1"/>
  <c r="AR201" i="166" a="1"/>
  <c r="E22" i="167" a="1"/>
  <c r="E36" i="164" a="1"/>
  <c r="D2" i="165" a="1"/>
  <c r="E22" i="166" a="1"/>
  <c r="C6" i="165" a="1"/>
  <c r="K2" i="167" a="1"/>
  <c r="N42" i="165" a="1"/>
  <c r="K44" i="167" a="1"/>
  <c r="I45" i="165" a="1"/>
  <c r="E48" i="165" a="1"/>
  <c r="N37" i="168" a="1"/>
  <c r="C36" i="166" a="1"/>
  <c r="H22" i="164" a="1"/>
  <c r="F30" i="167" a="1"/>
  <c r="Q13" i="165" a="1"/>
  <c r="AJ141" i="166" a="1"/>
  <c r="F44" i="165" a="1"/>
  <c r="AO396" i="166" a="1"/>
  <c r="M7" i="164" a="1"/>
  <c r="AO144" i="168" a="1"/>
  <c r="AO81" i="166" a="1"/>
  <c r="F43" i="167" a="1"/>
  <c r="K36" i="164" a="1"/>
  <c r="K32" i="167" a="1"/>
  <c r="I3" i="166" a="1"/>
  <c r="N19" i="167" a="1"/>
  <c r="E36" i="165" a="1"/>
  <c r="D9" i="168" a="1"/>
  <c r="AP148" i="166" a="1"/>
  <c r="H10" i="166" a="1"/>
  <c r="K42" i="166" a="1"/>
  <c r="AQ207" i="168" a="1"/>
  <c r="N5" i="165" a="1"/>
  <c r="P11" i="164" a="1"/>
  <c r="J46" i="166" a="1"/>
  <c r="Q15" i="168" a="1"/>
  <c r="AR70" i="168" a="1"/>
  <c r="K3" i="165" a="1"/>
  <c r="I37" i="168" a="1"/>
  <c r="G13" i="168" a="1"/>
  <c r="D7" i="165" a="1"/>
  <c r="C17" i="164" a="1"/>
  <c r="F18" i="166" a="1"/>
  <c r="F35" i="165" a="1"/>
  <c r="C8" i="166" a="1"/>
  <c r="D22" i="168" a="1"/>
  <c r="M48" i="166" a="1"/>
  <c r="AJ467" i="166" a="1"/>
  <c r="AP143" i="168" a="1"/>
  <c r="L21" i="164" a="1"/>
  <c r="AQ137" i="163" a="1"/>
  <c r="AO146" i="168" a="1"/>
  <c r="D9" i="167" a="1"/>
  <c r="D36" i="168" a="1"/>
  <c r="AP272" i="168" a="1"/>
  <c r="C25" i="165" a="1"/>
  <c r="M6" i="167" a="1"/>
  <c r="D20" i="167" a="1"/>
  <c r="L45" i="165" a="1"/>
  <c r="AQ206" i="166" a="1"/>
  <c r="AO271" i="163" a="1"/>
  <c r="I15" i="168" a="1"/>
  <c r="C33" i="165" a="1"/>
  <c r="AL135" i="163" a="1"/>
  <c r="I33" i="165" a="1"/>
  <c r="G51" i="168" a="1"/>
  <c r="E49" i="165" a="1"/>
  <c r="H7" i="166" a="1"/>
  <c r="G25" i="164" a="1"/>
  <c r="AO139" i="163" a="1"/>
  <c r="C4" i="168" a="1"/>
  <c r="AL201" i="163" a="1"/>
  <c r="Q6" i="164" a="1"/>
  <c r="G47" i="168" a="1"/>
  <c r="F6" i="166" a="1"/>
  <c r="M40" i="164" a="1"/>
  <c r="P23" i="164" a="1"/>
  <c r="J24" i="164" a="1"/>
  <c r="P5" i="164" a="1"/>
  <c r="N34" i="168" a="1"/>
  <c r="F10" i="164" a="1"/>
  <c r="AL7" i="164" a="1"/>
  <c r="L48" i="167" a="1"/>
  <c r="Z74" i="158"/>
  <c r="J13" i="166" a="1"/>
  <c r="AO342" i="166" a="1"/>
  <c r="C51" i="166" a="1"/>
  <c r="M42" i="165" a="1"/>
  <c r="L3" i="167" a="1"/>
  <c r="I2" i="168" a="1"/>
  <c r="AO145" i="168" a="1"/>
  <c r="AO200" i="168" a="1"/>
  <c r="L48" i="165" a="1"/>
  <c r="C39" i="168" a="1"/>
  <c r="M38" i="167" a="1"/>
  <c r="I42" i="165" a="1"/>
  <c r="F20" i="168" a="1"/>
  <c r="C32" i="166" a="1"/>
  <c r="AP147" i="168" a="1"/>
  <c r="Q17" i="168" a="1"/>
  <c r="J23" i="166" a="1"/>
  <c r="AL8" i="168" a="1"/>
  <c r="AJ211" i="159" a="1"/>
  <c r="K42" i="165" a="1"/>
  <c r="F51" i="164" a="1"/>
  <c r="K21" i="166" a="1"/>
  <c r="AR530" i="166" a="1"/>
  <c r="I5" i="167" a="1"/>
  <c r="L16" i="168" a="1"/>
  <c r="F5" i="166" a="1"/>
  <c r="K23" i="164" a="1"/>
  <c r="E40" i="167" a="1"/>
  <c r="I47" i="166" a="1"/>
  <c r="D4" i="164" a="1"/>
  <c r="J49" i="168" a="1"/>
  <c r="P20" i="165" a="1"/>
  <c r="AR330" i="168" a="1"/>
  <c r="P2" i="165" a="1"/>
  <c r="F8" i="165" a="1"/>
  <c r="AL207" i="168" a="1"/>
  <c r="AL269" i="166" a="1"/>
  <c r="Z80" i="158"/>
  <c r="AJ273" i="168" a="1"/>
  <c r="N4" i="168" a="1"/>
  <c r="AQ74" i="168" a="1"/>
  <c r="P40" i="164" a="1"/>
  <c r="AR149" i="166" a="1"/>
  <c r="AR526" i="166" a="1"/>
  <c r="K23" i="167" a="1"/>
  <c r="E47" i="164" a="1"/>
  <c r="C5" i="164" a="1"/>
  <c r="L23" i="164" a="1"/>
  <c r="I15" i="167" a="1"/>
  <c r="AL205" i="166" a="1"/>
  <c r="AL143" i="166" a="1"/>
  <c r="M5" i="168" a="1"/>
  <c r="P34" i="167" a="1"/>
  <c r="K24" i="166" a="1"/>
  <c r="AJ527" i="166" a="1"/>
  <c r="I34" i="164" a="1"/>
  <c r="K38" i="168" a="1"/>
  <c r="I2" i="165" a="1"/>
  <c r="AP75" i="166" a="1"/>
  <c r="AP400" i="166" a="1"/>
  <c r="I49" i="164" a="1"/>
  <c r="F38" i="168" a="1"/>
  <c r="G43" i="166" a="1"/>
  <c r="M40" i="166" a="1"/>
  <c r="G29" i="164" a="1"/>
  <c r="G23" i="167" a="1"/>
  <c r="E50" i="165" a="1"/>
  <c r="D10" i="164" a="1"/>
  <c r="I8" i="164" a="1"/>
  <c r="K15" i="164" a="1"/>
  <c r="E11" i="168" a="1"/>
  <c r="J49" i="165" a="1"/>
  <c r="F4" i="165" a="1"/>
  <c r="K37" i="165" a="1"/>
  <c r="AQ209" i="163" a="1"/>
  <c r="L34" i="165" a="1"/>
  <c r="M6" i="168" a="1"/>
  <c r="AO142" i="166" a="1"/>
  <c r="P21" i="164" a="1"/>
  <c r="G27" i="165" a="1"/>
  <c r="F14" i="166" a="1"/>
  <c r="N37" i="167" a="1"/>
  <c r="E13" i="165" a="1"/>
  <c r="L37" i="167" a="1"/>
  <c r="K35" i="167" a="1"/>
  <c r="AO337" i="166" a="1"/>
  <c r="AJ148" i="166" a="1"/>
  <c r="D14" i="167" a="1"/>
  <c r="AQ204" i="166" a="1"/>
  <c r="F33" i="166" a="1"/>
  <c r="H21" i="165" a="1"/>
  <c r="AL206" i="168" a="1"/>
  <c r="AP343" i="168" a="1"/>
  <c r="D35" i="166" a="1"/>
  <c r="L38" i="164" a="1"/>
  <c r="C10" i="164" a="1"/>
  <c r="P8" i="166" a="1"/>
  <c r="C11" i="167" a="1"/>
  <c r="AL205" i="163" a="1"/>
  <c r="E21" i="167" a="1"/>
  <c r="AJ338" i="166" a="1"/>
  <c r="AP137" i="166" a="1"/>
  <c r="K43" i="164" a="1"/>
  <c r="AJ271" i="166" a="1"/>
  <c r="N23" i="167" a="1"/>
  <c r="E35" i="167" a="1"/>
  <c r="AP149" i="166" a="1"/>
  <c r="C21" i="164" a="1"/>
  <c r="AO338" i="166" a="1"/>
  <c r="D12" i="164" a="1"/>
  <c r="E43" i="167" a="1"/>
  <c r="P13" i="165" a="1"/>
  <c r="L49" i="168" a="1"/>
  <c r="E25" i="168" a="1"/>
  <c r="AL205" i="159" a="1"/>
  <c r="Q26" i="167" a="1"/>
  <c r="D31" i="164" a="1"/>
  <c r="AJ272" i="163" a="1"/>
  <c r="AQ7" i="166" a="1"/>
  <c r="E17" i="164" a="1"/>
  <c r="AL343" i="166" a="1"/>
  <c r="E51" i="167" a="1"/>
  <c r="L37" i="168" a="1"/>
  <c r="E20" i="165" a="1"/>
  <c r="F20" i="167" a="1"/>
  <c r="J30" i="165" a="1"/>
  <c r="I45" i="164" a="1"/>
  <c r="AL463" i="166" a="1"/>
  <c r="AJ468" i="166" a="1"/>
  <c r="AQ206" i="159" a="1"/>
  <c r="D48" i="168" a="1"/>
  <c r="N14" i="165" a="1"/>
  <c r="C9" i="166" a="1"/>
  <c r="D38" i="166" a="1"/>
  <c r="F33" i="164" a="1"/>
  <c r="P42" i="165" a="1"/>
  <c r="AP468" i="166" a="1"/>
  <c r="G11" i="166" a="1"/>
  <c r="G17" i="166" a="1"/>
  <c r="E38" i="164" a="1"/>
  <c r="J33" i="164" a="1"/>
  <c r="AQ201" i="168" a="1"/>
  <c r="H18" i="167" a="1"/>
  <c r="F32" i="168" a="1"/>
  <c r="C48" i="165" a="1"/>
  <c r="M43" i="166" a="1"/>
  <c r="M42" i="166" a="1"/>
  <c r="AQ137" i="166" a="1"/>
  <c r="J34" i="164" a="1"/>
  <c r="G21" i="168" a="1"/>
  <c r="P29" i="167" a="1"/>
  <c r="J45" i="167" a="1"/>
  <c r="N36" i="168" a="1"/>
  <c r="AO75" i="166" a="1"/>
  <c r="AO208" i="168" a="1"/>
  <c r="D51" i="164" a="1"/>
  <c r="D39" i="166" a="1"/>
  <c r="C20" i="167" a="1"/>
  <c r="G39" i="164" a="1"/>
  <c r="M20" i="167" a="1"/>
  <c r="I33" i="167" a="1"/>
  <c r="D42" i="164" a="1"/>
  <c r="M3" i="164" a="1"/>
  <c r="G8" i="168" a="1"/>
  <c r="F48" i="166" a="1"/>
  <c r="AO267" i="166" a="1"/>
  <c r="F31" i="164" a="1"/>
  <c r="K26" i="164" a="1"/>
  <c r="P37" i="165" a="1"/>
  <c r="D30" i="165" a="1"/>
  <c r="J29" i="168" a="1"/>
  <c r="P50" i="164" a="1"/>
  <c r="AJ150" i="168" a="1"/>
  <c r="AP77" i="166" a="1"/>
  <c r="AJ82" i="166" a="1"/>
  <c r="C7" i="167" a="1"/>
  <c r="AO147" i="166" a="1"/>
  <c r="P17" i="165" a="1"/>
  <c r="J29" i="166" a="1"/>
  <c r="L16" i="165" a="1"/>
  <c r="C17" i="166" a="1"/>
  <c r="G3" i="165" a="1"/>
  <c r="J11" i="167" a="1"/>
  <c r="L25" i="168" a="1"/>
  <c r="I22" i="165" a="1"/>
  <c r="M33" i="165" a="1"/>
  <c r="D24" i="167" a="1"/>
  <c r="AQ271" i="168" a="1"/>
  <c r="F13" i="164" a="1"/>
  <c r="N26" i="167" a="1"/>
  <c r="AP398" i="166" a="1"/>
  <c r="P21" i="165" a="1"/>
  <c r="C27" i="167" a="1"/>
  <c r="AQ202" i="166" a="1"/>
  <c r="L27" i="167" a="1"/>
  <c r="N27" i="168" a="1"/>
  <c r="AL333" i="166" a="1"/>
  <c r="D27" i="168" a="1"/>
  <c r="G17" i="168" a="1"/>
  <c r="F19" i="166" a="1"/>
  <c r="AP273" i="168" a="1"/>
  <c r="P24" i="167" a="1"/>
  <c r="J45" i="166" a="1"/>
  <c r="F10" i="166" a="1"/>
  <c r="AO138" i="166" a="1"/>
  <c r="F30" i="164" a="1"/>
  <c r="AR138" i="168" a="1"/>
  <c r="AJ146" i="166" a="1"/>
  <c r="K5" i="167" a="1"/>
  <c r="AR206" i="168" a="1"/>
  <c r="I9" i="167" a="1"/>
  <c r="AQ265" i="168" a="1"/>
  <c r="AP14" i="166" a="1"/>
  <c r="AJ342" i="166" a="1"/>
  <c r="C33" i="167" a="1"/>
  <c r="P46" i="164" a="1"/>
  <c r="K20" i="165" a="1"/>
  <c r="G17" i="164" a="1"/>
  <c r="M5" i="164" a="1"/>
  <c r="AQ6" i="164" a="1"/>
  <c r="I36" i="168" a="1"/>
  <c r="L49" i="167" a="1"/>
  <c r="N25" i="166" a="1"/>
  <c r="E41" i="166" a="1"/>
  <c r="C23" i="164" a="1"/>
  <c r="C37" i="168" a="1"/>
  <c r="AP271" i="168" a="1"/>
  <c r="M19" i="168" a="1"/>
  <c r="N12" i="165" a="1"/>
  <c r="C31" i="168" a="1"/>
  <c r="J9" i="168" a="1"/>
  <c r="E10" i="164" a="1"/>
  <c r="E7" i="164" a="1"/>
  <c r="AR336" i="168" a="1"/>
  <c r="G5" i="164" a="1"/>
  <c r="AP276" i="166" a="1"/>
  <c r="G5" i="168" a="1"/>
  <c r="AQ6" i="167" a="1"/>
  <c r="N49" i="166" a="1"/>
  <c r="AP275" i="166" a="1"/>
  <c r="AQ12" i="164" a="1"/>
  <c r="K48" i="164" a="1"/>
  <c r="AR144" i="166" a="1"/>
  <c r="C2" i="164" a="1"/>
  <c r="AQ6" i="165" a="1"/>
  <c r="E39" i="164" a="1"/>
  <c r="AJ10" i="164" a="1"/>
  <c r="D12" i="166" a="1"/>
  <c r="AO398" i="166" a="1"/>
  <c r="E38" i="168" a="1"/>
  <c r="AJ5" i="167" a="1"/>
  <c r="N44" i="164" a="1"/>
  <c r="K32" i="165" a="1"/>
  <c r="E51" i="164" a="1"/>
  <c r="Q37" i="164" a="1"/>
  <c r="J46" i="167" a="1"/>
  <c r="AO274" i="168" a="1"/>
  <c r="Q20" i="165" a="1"/>
  <c r="M9" i="166" a="1"/>
  <c r="AO332" i="168" a="1"/>
  <c r="AQ333" i="168" a="1"/>
  <c r="AQ395" i="166" a="1"/>
  <c r="M39" i="166" a="1"/>
  <c r="H46" i="164" a="1"/>
  <c r="M27" i="166" a="1"/>
  <c r="I14" i="165" a="1"/>
  <c r="AR267" i="166" a="1"/>
  <c r="C9" i="164" a="1"/>
  <c r="L11" i="164" a="1"/>
  <c r="K24" i="168" a="1"/>
  <c r="E7" i="168" a="1"/>
  <c r="D44" i="164" a="1"/>
  <c r="AQ399" i="166" a="1"/>
  <c r="AR342" i="168" a="1"/>
  <c r="AO206" i="166" a="1"/>
  <c r="P38" i="167" a="1"/>
  <c r="D33" i="166" a="1"/>
  <c r="AQ265" i="163" a="1"/>
  <c r="E15" i="164" a="1"/>
  <c r="P7" i="166" a="1"/>
  <c r="N26" i="164" a="1"/>
  <c r="J4" i="167" a="1"/>
  <c r="P19" i="164" a="1"/>
  <c r="K15" i="168" a="1"/>
  <c r="Q5" i="166" a="1"/>
  <c r="Q40" i="164" a="1"/>
  <c r="J20" i="164" a="1"/>
  <c r="E16" i="166" a="1"/>
  <c r="M18" i="167" a="1"/>
  <c r="L2" i="168" a="1"/>
  <c r="AQ209" i="166" a="1"/>
  <c r="N11" i="168" a="1"/>
  <c r="G35" i="164" a="1"/>
  <c r="AO201" i="168" a="1"/>
  <c r="G21" i="164" a="1"/>
  <c r="L20" i="164" a="1"/>
  <c r="H32" i="167" a="1"/>
  <c r="AL5" i="168" a="1"/>
  <c r="P2" i="166" a="1"/>
  <c r="C45" i="165" a="1"/>
  <c r="AL337" i="166" a="1"/>
  <c r="G35" i="168" a="1"/>
  <c r="AL340" i="166" a="1"/>
  <c r="G25" i="168" a="1"/>
  <c r="Z140" i="142"/>
  <c r="G22" i="168" a="1"/>
  <c r="E33" i="167" a="1"/>
  <c r="AL76" i="168" a="1"/>
  <c r="E29" i="164" a="1"/>
  <c r="AJ204" i="159" a="1"/>
  <c r="AL10" i="165" a="1"/>
  <c r="I29" i="165" a="1"/>
  <c r="I40" i="168" a="1"/>
  <c r="L7" i="164" a="1"/>
  <c r="AO74" i="166" a="1"/>
  <c r="AQ463" i="166" a="1"/>
  <c r="F22" i="165" a="1"/>
  <c r="J14" i="165" a="1"/>
  <c r="K26" i="167" a="1"/>
  <c r="K11" i="166" a="1"/>
  <c r="K36" i="166" a="1"/>
  <c r="I7" i="165" a="1"/>
  <c r="AP135" i="163" a="1"/>
  <c r="L22" i="165" a="1"/>
  <c r="AJ526" i="166" a="1"/>
  <c r="H10" i="164" a="1"/>
  <c r="K48" i="166" a="1"/>
  <c r="AR201" i="168" a="1"/>
  <c r="F4" i="164" a="1"/>
  <c r="F43" i="164" a="1"/>
  <c r="M47" i="167" a="1"/>
  <c r="I45" i="166" a="1"/>
  <c r="E25" i="165" a="1"/>
  <c r="C48" i="168" a="1"/>
  <c r="D22" i="166" a="1"/>
  <c r="G23" i="168" a="1"/>
  <c r="AJ265" i="163" a="1"/>
  <c r="K51" i="168" a="1"/>
  <c r="I26" i="166" a="1"/>
  <c r="AO79" i="166" a="1"/>
  <c r="P15" i="167" a="1"/>
  <c r="M43" i="167" a="1"/>
  <c r="H13" i="164" a="1"/>
  <c r="L12" i="164" a="1"/>
  <c r="F26" i="164" a="1"/>
  <c r="AJ143" i="163" a="1"/>
  <c r="F2" i="167" a="1"/>
  <c r="AO5" i="164" a="1"/>
  <c r="G25" i="167" a="1"/>
  <c r="AL9" i="168" a="1"/>
  <c r="J36" i="168" a="1"/>
  <c r="G16" i="165" a="1"/>
  <c r="M6" i="164" a="1"/>
  <c r="Q6" i="166" a="1"/>
  <c r="M32" i="166" a="1"/>
  <c r="Q11" i="168" a="1"/>
  <c r="N18" i="164" a="1"/>
  <c r="AO10" i="168" a="1"/>
  <c r="Q48" i="167" a="1"/>
  <c r="N6" i="168" a="1"/>
  <c r="G33" i="165" a="1"/>
  <c r="AJ202" i="159" a="1"/>
  <c r="E14" i="166" a="1"/>
  <c r="H8" i="168" a="1"/>
  <c r="K4" i="164" a="1"/>
  <c r="Q18" i="165" a="1"/>
  <c r="G38" i="167" a="1"/>
  <c r="AL525" i="166" a="1"/>
  <c r="P47" i="165" a="1"/>
  <c r="AP211" i="159" a="1"/>
  <c r="G40" i="168" a="1"/>
  <c r="E26" i="168" a="1"/>
  <c r="L9" i="166" a="1"/>
  <c r="E9" i="168" a="1"/>
  <c r="AR200" i="166" a="1"/>
  <c r="AL276" i="166" a="1"/>
  <c r="AO5" i="165" a="1"/>
  <c r="L20" i="168" a="1"/>
  <c r="D17" i="166" a="1"/>
  <c r="D27" i="164" a="1"/>
  <c r="AQ12" i="166" a="1"/>
  <c r="G32" i="168" a="1"/>
  <c r="AR531" i="166" a="1"/>
  <c r="L37" i="166" a="1"/>
  <c r="P50" i="168" a="1"/>
  <c r="AO270" i="166" a="1"/>
  <c r="K50" i="165" a="1"/>
  <c r="J28" i="167" a="1"/>
  <c r="Q36" i="167" a="1"/>
  <c r="E18" i="167" a="1"/>
  <c r="AR143" i="168" a="1"/>
  <c r="P24" i="168" a="1"/>
  <c r="M35" i="164" a="1"/>
  <c r="I32" i="167" a="1"/>
  <c r="E46" i="167" a="1"/>
  <c r="P41" i="168" a="1"/>
  <c r="AO75" i="168" a="1"/>
  <c r="M49" i="167" a="1"/>
  <c r="AR343" i="166" a="1"/>
  <c r="AP5" i="166" a="1"/>
  <c r="K45" i="165" a="1"/>
  <c r="AJ75" i="166" a="1"/>
  <c r="L13" i="164" a="1"/>
  <c r="J48" i="165" a="1"/>
  <c r="AP462" i="166" a="1"/>
  <c r="K19" i="168" a="1"/>
  <c r="N19" i="165" a="1"/>
  <c r="AJ135" i="168" a="1"/>
  <c r="AL71" i="166" a="1"/>
  <c r="G39" i="166" a="1"/>
  <c r="K26" i="168" a="1"/>
  <c r="N32" i="167" a="1"/>
  <c r="M15" i="164" a="1"/>
  <c r="C5" i="165" a="1"/>
  <c r="F6" i="167" a="1"/>
  <c r="N49" i="164" a="1"/>
  <c r="F39" i="168" a="1"/>
  <c r="H19" i="164" a="1"/>
  <c r="H12" i="167" a="1"/>
  <c r="C9" i="168" a="1"/>
  <c r="H17" i="167" a="1"/>
  <c r="AP201" i="163" a="1"/>
  <c r="D47" i="164" a="1"/>
  <c r="AJ331" i="168" a="1"/>
  <c r="AO144" i="166" a="1"/>
  <c r="G2" i="167" a="1"/>
  <c r="AP335" i="168" a="1"/>
  <c r="C44" i="166" a="1"/>
  <c r="M17" i="166" a="1"/>
  <c r="AQ342" i="168" a="1"/>
  <c r="AQ200" i="163" a="1"/>
  <c r="AO10" i="166" a="1"/>
  <c r="F35" i="166" a="1"/>
  <c r="AQ468" i="166" a="1"/>
  <c r="P38" i="165" a="1"/>
  <c r="E51" i="166" a="1"/>
  <c r="C29" i="166" a="1"/>
  <c r="AQ397" i="166" a="1"/>
  <c r="J21" i="166" a="1"/>
  <c r="AP401" i="166" a="1"/>
  <c r="J47" i="168" a="1"/>
  <c r="K51" i="164" a="1"/>
  <c r="L45" i="166" a="1"/>
  <c r="C40" i="164" a="1"/>
  <c r="J2" i="168" a="1"/>
  <c r="K45" i="164" a="1"/>
  <c r="N15" i="165" a="1"/>
  <c r="AO275" i="166" a="1"/>
  <c r="J19" i="168" a="1"/>
  <c r="K28" i="165" a="1"/>
  <c r="E13" i="168" a="1"/>
  <c r="H27" i="166" a="1"/>
  <c r="L18" i="167" a="1"/>
  <c r="AQ402" i="166" a="1"/>
  <c r="J6" i="167" a="1"/>
  <c r="F29" i="165" a="1"/>
  <c r="H4" i="166" a="1"/>
  <c r="L28" i="164" a="1"/>
  <c r="L25" i="166" a="1"/>
  <c r="AO6" i="168" a="1"/>
  <c r="AR208" i="168" a="1"/>
  <c r="C14" i="166" a="1"/>
  <c r="I35" i="166" a="1"/>
  <c r="AR71" i="166" a="1"/>
  <c r="AJ72" i="168" a="1"/>
  <c r="N45" i="165" a="1"/>
  <c r="AJ208" i="168" a="1"/>
  <c r="D37" i="168" a="1"/>
  <c r="C28" i="168" a="1"/>
  <c r="C27" i="164" a="1"/>
  <c r="AQ209" i="168" a="1"/>
  <c r="E20" i="164" a="1"/>
  <c r="K17" i="164" a="1"/>
  <c r="K48" i="167" a="1"/>
  <c r="AL531" i="166" a="1"/>
  <c r="E40" i="168" a="1"/>
  <c r="G47" i="164" a="1"/>
  <c r="Q22" i="164" a="1"/>
  <c r="Q51" i="166" a="1"/>
  <c r="C5" i="167" a="1"/>
  <c r="L22" i="168" a="1"/>
  <c r="N16" i="167" a="1"/>
  <c r="C16" i="168" a="1"/>
  <c r="K31" i="166" a="1"/>
  <c r="AP145" i="166" a="1"/>
  <c r="D15" i="168" a="1"/>
  <c r="AO527" i="166" a="1"/>
  <c r="AR76" i="168" a="1"/>
  <c r="F21" i="166" a="1"/>
  <c r="AJ5" i="166" a="1"/>
  <c r="F43" i="168" a="1"/>
  <c r="J30" i="168" a="1"/>
  <c r="E34" i="164" a="1"/>
  <c r="AJ13" i="164" a="1"/>
  <c r="C19" i="164" a="1"/>
  <c r="M23" i="164" a="1"/>
  <c r="J37" i="166" a="1"/>
  <c r="P36" i="166" a="1"/>
  <c r="J50" i="168" a="1"/>
  <c r="M21" i="166" a="1"/>
  <c r="AR7" i="164" a="1"/>
  <c r="E46" i="166" a="1"/>
  <c r="E51" i="169" a="1"/>
  <c r="H16" i="167" a="1"/>
  <c r="J30" i="164" a="1"/>
  <c r="F41" i="168" a="1"/>
  <c r="AQ342" i="166" a="1"/>
  <c r="L48" i="168" a="1"/>
  <c r="D11" i="164" a="1"/>
  <c r="N20" i="165" a="1"/>
  <c r="D17" i="167" a="1"/>
  <c r="H50" i="168" a="1"/>
  <c r="G6" i="159" a="1"/>
  <c r="P19" i="165" a="1"/>
  <c r="P31" i="165" a="1"/>
  <c r="AO468" i="166" a="1"/>
  <c r="C13" i="167" a="1"/>
  <c r="N14" i="167" a="1"/>
  <c r="M46" i="166" a="1"/>
  <c r="AQ141" i="166" a="1"/>
  <c r="J8" i="165" a="1"/>
  <c r="E24" i="168" a="1"/>
  <c r="L13" i="167" a="1"/>
  <c r="J18" i="166" a="1"/>
  <c r="AQ135" i="168" a="1"/>
  <c r="L17" i="168" a="1"/>
  <c r="J32" i="165" a="1"/>
  <c r="AP204" i="159" a="1"/>
  <c r="E45" i="168" a="1"/>
  <c r="L15" i="165" a="1"/>
  <c r="AL6" i="164" a="1"/>
  <c r="F19" i="164" a="1"/>
  <c r="C22" i="164" a="1"/>
  <c r="AO209" i="166" a="1"/>
  <c r="J45" i="164" a="1"/>
  <c r="C35" i="166" a="1"/>
  <c r="AL145" i="168" a="1"/>
  <c r="F12" i="166" a="1"/>
  <c r="AP9" i="164" a="1"/>
  <c r="N17" i="165" a="1"/>
  <c r="H15" i="164" a="1"/>
  <c r="C45" i="164" a="1"/>
  <c r="D3" i="167" a="1"/>
  <c r="AP461" i="166" a="1"/>
  <c r="C47" i="167" a="1"/>
  <c r="H30" i="167" a="1"/>
  <c r="G9" i="167" a="1"/>
  <c r="AO10" i="165" a="1"/>
  <c r="I46" i="165" a="1"/>
  <c r="P44" i="167" a="1"/>
  <c r="I5" i="164" a="1"/>
  <c r="M28" i="166" a="1"/>
  <c r="K7" i="164" a="1"/>
  <c r="AP8" i="168" a="1"/>
  <c r="AL331" i="166" a="1"/>
  <c r="Q7" i="167" a="1"/>
  <c r="P50" i="167" a="1"/>
  <c r="E28" i="167" a="1"/>
  <c r="AJ342" i="168" a="1"/>
  <c r="AL75" i="168" a="1"/>
  <c r="E11" i="166" a="1"/>
  <c r="P3" i="166" a="1"/>
  <c r="I16" i="165" a="1"/>
  <c r="I50" i="166" a="1"/>
  <c r="N31" i="165" a="1"/>
  <c r="N11" i="164" a="1"/>
  <c r="J42" i="164" a="1"/>
  <c r="G24" i="165" a="1"/>
  <c r="P6" i="165" a="1"/>
  <c r="N37" i="164" a="1"/>
  <c r="J33" i="166" a="1"/>
  <c r="M32" i="164" a="1"/>
  <c r="G22" i="167" a="1"/>
  <c r="Z78" i="158"/>
  <c r="K3" i="164" a="1"/>
  <c r="AO13" i="165" a="1"/>
  <c r="D34" i="165" a="1"/>
  <c r="K45" i="168" a="1"/>
  <c r="P20" i="167" a="1"/>
  <c r="E39" i="165" a="1"/>
  <c r="K43" i="166" a="1"/>
  <c r="AR330" i="166" a="1"/>
  <c r="D29" i="166" a="1"/>
  <c r="F46" i="167" a="1"/>
  <c r="E40" i="166" a="1"/>
  <c r="AO203" i="168" a="1"/>
  <c r="E30" i="165" a="1"/>
  <c r="G42" i="166" a="1"/>
  <c r="AR201" i="159" a="1"/>
  <c r="I8" i="166" a="1"/>
  <c r="D2" i="167" a="1"/>
  <c r="P42" i="166" a="1"/>
  <c r="P43" i="165" a="1"/>
  <c r="AO142" i="163" a="1"/>
  <c r="N16" i="165" a="1"/>
  <c r="AQ209" i="159" a="1"/>
  <c r="L8" i="168" a="1"/>
  <c r="D25" i="167" a="1"/>
  <c r="AO206" i="163" a="1"/>
  <c r="L26" i="168" a="1"/>
  <c r="N2" i="165" a="1"/>
  <c r="C30" i="168" a="1"/>
  <c r="H41" i="166" a="1"/>
  <c r="I13" i="168" a="1"/>
  <c r="Q48" i="165" a="1"/>
  <c r="C46" i="167" a="1"/>
  <c r="D19" i="167" a="1"/>
  <c r="P23" i="167" a="1"/>
  <c r="L31" i="165" a="1"/>
  <c r="K13" i="166" a="1"/>
  <c r="AO201" i="159" a="1"/>
  <c r="E49" i="168" a="1"/>
  <c r="K30" i="166" a="1"/>
  <c r="N48" i="166" a="1"/>
  <c r="P7" i="168" a="1"/>
  <c r="F6" i="165" a="1"/>
  <c r="AP209" i="168" a="1"/>
  <c r="N25" i="165" a="1"/>
  <c r="AO210" i="159" a="1"/>
  <c r="AP271" i="166" a="1"/>
  <c r="I18" i="166" a="1"/>
  <c r="P5" i="167" a="1"/>
  <c r="F2" i="164" a="1"/>
  <c r="K42" i="168" a="1"/>
  <c r="P17" i="166" a="1"/>
  <c r="P27" i="168" a="1"/>
  <c r="AR269" i="166" a="1"/>
  <c r="H19" i="168" a="1"/>
  <c r="M46" i="167" a="1"/>
  <c r="M5" i="165" a="1"/>
  <c r="AP209" i="163" a="1"/>
  <c r="AJ205" i="166" a="1"/>
  <c r="J42" i="167" a="1"/>
  <c r="L43" i="166" a="1"/>
  <c r="Q20" i="167" a="1"/>
  <c r="L20" i="167" a="1"/>
  <c r="Q21" i="166" a="1"/>
  <c r="E6" i="167" a="1"/>
  <c r="Q2" i="166" a="1"/>
  <c r="M27" i="164" a="1"/>
  <c r="AL207" i="163" a="1"/>
  <c r="J44" i="166" a="1"/>
  <c r="J34" i="167" a="1"/>
  <c r="AJ203" i="159" a="1"/>
  <c r="J34" i="165" a="1"/>
  <c r="E23" i="165" a="1"/>
  <c r="Q13" i="167" a="1"/>
  <c r="AO340" i="166" a="1"/>
  <c r="M18" i="166" a="1"/>
  <c r="AP464" i="166" a="1"/>
  <c r="E6" i="168" a="1"/>
  <c r="I19" i="165" a="1"/>
  <c r="AJ73" i="166" a="1"/>
  <c r="AO7" i="165" a="1"/>
  <c r="N46" i="166" a="1"/>
  <c r="F8" i="167" a="1"/>
  <c r="E35" i="168" a="1"/>
  <c r="J33" i="168" a="1"/>
  <c r="AQ270" i="166" a="1"/>
  <c r="K31" i="167" a="1"/>
  <c r="AL77" i="168" a="1"/>
  <c r="C6" i="166" a="1"/>
  <c r="AL209" i="168" a="1"/>
  <c r="J49" i="167" a="1"/>
  <c r="F24" i="165" a="1"/>
  <c r="AL345" i="166" a="1"/>
  <c r="D18" i="164" a="1"/>
  <c r="AP338" i="168" a="1"/>
  <c r="E45" i="165" a="1"/>
  <c r="F8" i="166" a="1"/>
  <c r="N15" i="168" a="1"/>
  <c r="G31" i="164" a="1"/>
  <c r="Q50" i="164" a="1"/>
  <c r="AJ5" i="165" a="1"/>
  <c r="I30" i="165" a="1"/>
  <c r="J7" i="164" a="1"/>
  <c r="C8" i="167" a="1"/>
  <c r="K42" i="164" a="1"/>
  <c r="I14" i="168" a="1"/>
  <c r="AQ276" i="166" a="1"/>
  <c r="K38" i="167" a="1"/>
  <c r="AQ5" i="167" a="1"/>
  <c r="L17" i="164" a="1"/>
  <c r="AL526" i="166" a="1"/>
  <c r="L18" i="164" a="1"/>
  <c r="E38" i="166" a="1"/>
  <c r="AP76" i="168" a="1"/>
  <c r="AP135" i="168" a="1"/>
  <c r="AQ78" i="168" a="1"/>
  <c r="H40" i="168" a="1"/>
  <c r="C15" i="167" a="1"/>
  <c r="AQ77" i="166" a="1"/>
  <c r="N24" i="165" a="1"/>
  <c r="E43" i="165" a="1"/>
  <c r="I39" i="167" a="1"/>
  <c r="N41" i="168" a="1"/>
  <c r="Q46" i="165" a="1"/>
  <c r="AR143" i="166" a="1"/>
  <c r="I46" i="168" a="1"/>
  <c r="C50" i="164" a="1"/>
  <c r="M3" i="168" a="1"/>
  <c r="K43" i="167" a="1"/>
  <c r="F49" i="165" a="1"/>
  <c r="J28" i="165" a="1"/>
  <c r="F20" i="164" a="1"/>
  <c r="AQ213" i="159" a="1"/>
  <c r="AJ201" i="168" a="1"/>
  <c r="G13" i="165" a="1"/>
  <c r="P23" i="165" a="1"/>
  <c r="AL331" i="168" a="1"/>
  <c r="AJ403" i="166" a="1"/>
  <c r="P14" i="166" a="1"/>
  <c r="AQ149" i="166" a="1"/>
  <c r="C32" i="168" a="1"/>
  <c r="F50" i="167" a="1"/>
  <c r="N49" i="168" a="1"/>
  <c r="AO333" i="166" a="1"/>
  <c r="M37" i="165" a="1"/>
  <c r="C46" i="168" a="1"/>
  <c r="AJ207" i="163" a="1"/>
  <c r="AO207" i="159" a="1"/>
  <c r="AO201" i="166" a="1"/>
  <c r="F13" i="167" a="1"/>
  <c r="N30" i="167" a="1"/>
  <c r="G2" i="166" a="1"/>
  <c r="H38" i="164" a="1"/>
  <c r="AJ344" i="168" a="1"/>
  <c r="D46" i="167" a="1"/>
  <c r="AQ340" i="168" a="1"/>
  <c r="Q36" i="168" a="1"/>
  <c r="K23" i="165" a="1"/>
  <c r="L25" i="167" a="1"/>
  <c r="P4" i="168" a="1"/>
  <c r="E41" i="168" a="1"/>
  <c r="Q30" i="166" a="1"/>
  <c r="P24" i="165" a="1"/>
  <c r="K46" i="164" a="1"/>
  <c r="I41" i="165" a="1"/>
  <c r="D50" i="164" a="1"/>
  <c r="M19" i="164" a="1"/>
  <c r="I9" i="165" a="1"/>
  <c r="F36" i="166" a="1"/>
  <c r="H10" i="168" a="1"/>
  <c r="AO70" i="168" a="1"/>
  <c r="AO531" i="166" a="1"/>
  <c r="I24" i="164" a="1"/>
  <c r="Q45" i="165" a="1"/>
  <c r="L11" i="165" a="1"/>
  <c r="K25" i="167" a="1"/>
  <c r="H30" i="164" a="1"/>
  <c r="N45" i="167" a="1"/>
  <c r="K25" i="168" a="1"/>
  <c r="D25" i="166" a="1"/>
  <c r="C22" i="166" a="1"/>
  <c r="P14" i="168" a="1"/>
  <c r="Q5" i="164" a="1"/>
  <c r="AJ212" i="159" a="1"/>
  <c r="K30" i="168" a="1"/>
  <c r="N3" i="167" a="1"/>
  <c r="N51" i="165" a="1"/>
  <c r="P32" i="165" a="1"/>
  <c r="G18" i="167" a="1"/>
  <c r="K24" i="167" a="1"/>
  <c r="D7" i="167" a="1"/>
  <c r="AP139" i="168" a="1"/>
  <c r="H12" i="164" a="1"/>
  <c r="J22" i="168" a="1"/>
  <c r="K39" i="166" a="1"/>
  <c r="P17" i="167" a="1"/>
  <c r="D11" i="167" a="1"/>
  <c r="D51" i="167" a="1"/>
  <c r="AO265" i="166" a="1"/>
  <c r="I4" i="168" a="1"/>
  <c r="AQ11" i="164" a="1"/>
  <c r="F33" i="165" a="1"/>
  <c r="J8" i="164" a="1"/>
  <c r="AO8" i="164" a="1"/>
  <c r="AP266" i="166" a="1"/>
  <c r="E23" i="167" a="1"/>
  <c r="F39" i="164" a="1"/>
  <c r="L6" i="167" a="1"/>
  <c r="J24" i="165" a="1"/>
  <c r="I39" i="164" a="1"/>
  <c r="AR274" i="166" a="1"/>
  <c r="M11" i="165" a="1"/>
  <c r="H17" i="166" a="1"/>
  <c r="K22" i="166" a="1"/>
  <c r="J36" i="166" a="1"/>
  <c r="F20" i="166" a="1"/>
  <c r="M22" i="166" a="1"/>
  <c r="F21" i="165" a="1"/>
  <c r="L33" i="165" a="1"/>
  <c r="Q25" i="164" a="1"/>
  <c r="AO203" i="163" a="1"/>
  <c r="G30" i="166" a="1"/>
  <c r="G43" i="164" a="1"/>
  <c r="E22" i="164" a="1"/>
  <c r="J50" i="164" a="1"/>
  <c r="J18" i="167" a="1"/>
  <c r="C34" i="164" a="1"/>
  <c r="AL139" i="168" a="1"/>
  <c r="AR269" i="168" a="1"/>
  <c r="AQ212" i="159" a="1"/>
  <c r="Q4" i="166" a="1"/>
  <c r="AL265" i="163" a="1"/>
  <c r="N37" i="166" a="1"/>
  <c r="AP265" i="168" a="1"/>
  <c r="I2" i="164" a="1"/>
  <c r="AJ466" i="166" a="1"/>
  <c r="M9" i="168" a="1"/>
  <c r="L41" i="164" a="1"/>
  <c r="H18" i="165" a="1"/>
  <c r="P38" i="164" a="1"/>
  <c r="AP12" i="164" a="1"/>
  <c r="K33" i="165" a="1"/>
  <c r="AQ5" i="164" a="1"/>
  <c r="AR210" i="159" a="1"/>
  <c r="K39" i="168" a="1"/>
  <c r="K6" i="164" a="1"/>
  <c r="F9" i="165" a="1"/>
  <c r="D18" i="168" a="1"/>
  <c r="G11" i="167" a="1"/>
  <c r="C43" i="167" a="1"/>
  <c r="G15" i="165" a="1"/>
  <c r="E9" i="164" a="1"/>
  <c r="AP9" i="168" a="1"/>
  <c r="K6" i="165" a="1"/>
  <c r="Z139" i="142"/>
  <c r="AR345" i="166" a="1"/>
  <c r="F23" i="164" a="1"/>
  <c r="M50" i="167" a="1"/>
  <c r="H48" i="166" a="1"/>
  <c r="AJ200" i="168" a="1"/>
  <c r="J45" i="168" a="1"/>
  <c r="F33" i="167" a="1"/>
  <c r="L31" i="168" a="1"/>
  <c r="C21" i="166" a="1"/>
  <c r="L37" i="164" a="1"/>
  <c r="F33" i="168" a="1"/>
  <c r="AP463" i="166" a="1"/>
  <c r="I17" i="168" a="1"/>
  <c r="AQ273" i="166" a="1"/>
  <c r="H42" i="165" a="1"/>
  <c r="AO211" i="159" a="1"/>
  <c r="AO205" i="163" a="1"/>
  <c r="AR338" i="168" a="1"/>
  <c r="K26" i="165" a="1"/>
  <c r="L10" i="168" a="1"/>
  <c r="AJ525" i="166" a="1"/>
  <c r="L33" i="168" a="1"/>
  <c r="AQ143" i="166" a="1"/>
  <c r="AR334" i="168" a="1"/>
  <c r="Z70" i="158"/>
  <c r="AR268" i="163" a="1"/>
  <c r="E37" i="166" a="1"/>
  <c r="E13" i="167" a="1"/>
  <c r="H41" i="165" a="1"/>
  <c r="AR200" i="168" a="1"/>
  <c r="AR271" i="168" a="1"/>
  <c r="AO204" i="166" a="1"/>
  <c r="Q51" i="165" a="1"/>
  <c r="P48" i="164" a="1"/>
  <c r="H25" i="164" a="1"/>
  <c r="AO143" i="163" a="1"/>
  <c r="AP8" i="166" a="1"/>
  <c r="H33" i="164" a="1"/>
  <c r="AR209" i="163" a="1"/>
  <c r="J42" i="166" a="1"/>
  <c r="L20" i="166" a="1"/>
  <c r="AP208" i="159" a="1"/>
  <c r="C14" i="167" a="1"/>
  <c r="L18" i="165" a="1"/>
  <c r="AQ10" i="164" a="1"/>
  <c r="D10" i="168" a="1"/>
  <c r="I4" i="166" a="1"/>
  <c r="Q10" i="166" a="1"/>
  <c r="G18" i="166" a="1"/>
  <c r="H37" i="167" a="1"/>
  <c r="E4" i="168" a="1"/>
  <c r="D24" i="165" a="1"/>
  <c r="M12" i="168" a="1"/>
  <c r="J46" i="168" a="1"/>
  <c r="N20" i="166" a="1"/>
  <c r="G19" i="164" a="1"/>
  <c r="Q8" i="168" a="1"/>
  <c r="AP136" i="166" a="1"/>
  <c r="AQ344" i="166" a="1"/>
  <c r="E15" i="166" a="1"/>
  <c r="E23" i="166" a="1"/>
  <c r="H18" i="168" a="1"/>
  <c r="AO73" i="168" a="1"/>
  <c r="C11" i="168" a="1"/>
  <c r="C30" i="167" a="1"/>
  <c r="K20" i="164" a="1"/>
  <c r="K2" i="166" a="1"/>
  <c r="H6" i="164" a="1"/>
  <c r="E35" i="164" a="1"/>
  <c r="P16" i="167" a="1"/>
  <c r="Q16" i="165" a="1"/>
  <c r="AR204" i="166" a="1"/>
  <c r="AQ8" i="166" a="1"/>
  <c r="N46" i="168" a="1"/>
  <c r="G50" i="164" a="1"/>
  <c r="P18" i="166" a="1"/>
  <c r="Q27" i="168" a="1"/>
  <c r="C36" i="165" a="1"/>
  <c r="C13" i="168" a="1"/>
  <c r="F7" i="164" a="1"/>
  <c r="H35" i="166" a="1"/>
  <c r="M48" i="167" a="1"/>
  <c r="Q43" i="166" a="1"/>
  <c r="I6" i="166" a="1"/>
  <c r="E34" i="167" a="1"/>
  <c r="F37" i="164" a="1"/>
  <c r="AL75" i="166" a="1"/>
  <c r="D20" i="168" a="1"/>
  <c r="C16" i="166" a="1"/>
  <c r="L14" i="167" a="1"/>
  <c r="C38" i="164" a="1"/>
  <c r="G43" i="165" a="1"/>
  <c r="AL398" i="166" a="1"/>
  <c r="L20" i="165" a="1"/>
  <c r="D30" i="168" a="1"/>
  <c r="N36" i="165" a="1"/>
  <c r="N7" i="166" a="1"/>
  <c r="AP206" i="166" a="1"/>
  <c r="C14" i="165" a="1"/>
  <c r="P51" i="167" a="1"/>
  <c r="F29" i="164" a="1"/>
  <c r="P10" i="166" a="1"/>
  <c r="I17" i="167" a="1"/>
  <c r="E9" i="167" a="1"/>
  <c r="F11" i="165" a="1"/>
  <c r="P17" i="164" a="1"/>
  <c r="D21" i="165" a="1"/>
  <c r="D51" i="166" a="1"/>
  <c r="M3" i="166" a="1"/>
  <c r="AP81" i="166" a="1"/>
  <c r="C39" i="164" a="1"/>
  <c r="AL341" i="166" a="1"/>
  <c r="D24" i="166" a="1"/>
  <c r="F12" i="164" a="1"/>
  <c r="AJ334" i="168" a="1"/>
  <c r="AP330" i="168" a="1"/>
  <c r="L12" i="168" a="1"/>
  <c r="I7" i="167" a="1"/>
  <c r="AQ268" i="166" a="1"/>
  <c r="AO270" i="168" a="1"/>
  <c r="AO530" i="166" a="1"/>
  <c r="L28" i="165" a="1"/>
  <c r="F25" i="165" a="1"/>
  <c r="P39" i="166" a="1"/>
  <c r="C20" i="166" a="1"/>
  <c r="Q9" i="166" a="1"/>
  <c r="AR203" i="163" a="1"/>
  <c r="G7" i="167" a="1"/>
  <c r="K18" i="164" a="1"/>
  <c r="F48" i="164" a="1"/>
  <c r="M36" i="168" a="1"/>
  <c r="AR274" i="168" a="1"/>
  <c r="AP207" i="168" a="1"/>
  <c r="Q25" i="165" a="1"/>
  <c r="AR276" i="166" a="1"/>
  <c r="F15" i="168" a="1"/>
  <c r="E28" i="164" a="1"/>
  <c r="H40" i="165" a="1"/>
  <c r="E50" i="166" a="1"/>
  <c r="Q7" i="165" a="1"/>
  <c r="AP334" i="166" a="1"/>
  <c r="H44" i="164" a="1"/>
  <c r="J45" i="165" a="1"/>
  <c r="L33" i="164" a="1"/>
  <c r="J23" i="164" a="1"/>
  <c r="Q45" i="167" a="1"/>
  <c r="J41" i="165" a="1"/>
  <c r="G15" i="167" a="1"/>
  <c r="AL461" i="166" a="1"/>
  <c r="H43" i="164" a="1"/>
  <c r="AJ8" i="168" a="1"/>
  <c r="J44" i="164" a="1"/>
  <c r="AJ138" i="166" a="1"/>
  <c r="M14" i="167" a="1"/>
  <c r="F31" i="168" a="1"/>
  <c r="P29" i="166" a="1"/>
  <c r="H30" i="168" a="1"/>
  <c r="AL334" i="168" a="1"/>
  <c r="AQ333" i="166" a="1"/>
  <c r="N8" i="167" a="1"/>
  <c r="AJ266" i="168" a="1"/>
  <c r="D5" i="166" a="1"/>
  <c r="P32" i="164" a="1"/>
  <c r="F48" i="168" a="1"/>
  <c r="I30" i="166" a="1"/>
  <c r="AO5" i="166" a="1"/>
  <c r="AQ140" i="163" a="1"/>
  <c r="H10" i="165" a="1"/>
  <c r="L47" i="168" a="1"/>
  <c r="N2" i="164" a="1"/>
  <c r="N12" i="168" a="1"/>
  <c r="J2" i="165" a="1"/>
  <c r="K21" i="168" a="1"/>
  <c r="AO272" i="163" a="1"/>
  <c r="AP403" i="166" a="1"/>
  <c r="P35" i="164" a="1"/>
  <c r="E26" i="165" a="1"/>
  <c r="M41" i="166" a="1"/>
  <c r="J51" i="169" a="1"/>
  <c r="H14" i="164" a="1"/>
  <c r="L27" i="165" a="1"/>
  <c r="Q18" i="168" a="1"/>
  <c r="AL70" i="166" a="1"/>
  <c r="N3" i="165" a="1"/>
  <c r="AO74" i="168" a="1"/>
  <c r="P28" i="165" a="1"/>
  <c r="M12" i="165" a="1"/>
  <c r="F32" i="166" a="1"/>
  <c r="Q39" i="166" a="1"/>
  <c r="K46" i="166" a="1"/>
  <c r="H27" i="167" a="1"/>
  <c r="AP203" i="168" a="1"/>
  <c r="K29" i="165" a="1"/>
  <c r="AO143" i="166" a="1"/>
  <c r="J9" i="167" a="1"/>
  <c r="Q12" i="166" a="1"/>
  <c r="P9" i="165" a="1"/>
  <c r="AR399" i="166" a="1"/>
  <c r="D28" i="168" a="1"/>
  <c r="I42" i="168" a="1"/>
  <c r="AQ340" i="166" a="1"/>
  <c r="L36" i="168" a="1"/>
  <c r="AJ268" i="168" a="1"/>
  <c r="D23" i="164" a="1"/>
  <c r="M35" i="168" a="1"/>
  <c r="AO333" i="168" a="1"/>
  <c r="C3" i="164" a="1"/>
  <c r="P33" i="166" a="1"/>
  <c r="F7" i="163" a="1"/>
  <c r="J3" i="167" a="1"/>
  <c r="G2" i="164" a="1"/>
  <c r="P25" i="168" a="1"/>
  <c r="N44" i="165" a="1"/>
  <c r="AO145" i="166" a="1"/>
  <c r="F50" i="166" a="1"/>
  <c r="E27" i="168" a="1"/>
  <c r="AQ273" i="163" a="1"/>
  <c r="AL206" i="166" a="1"/>
  <c r="AQ136" i="168" a="1"/>
  <c r="AP205" i="168" a="1"/>
  <c r="AQ268" i="163" a="1"/>
  <c r="C16" i="164" a="1"/>
  <c r="F45" i="164" a="1"/>
  <c r="AJ396" i="166" a="1"/>
  <c r="Q47" i="165" a="1"/>
  <c r="K18" i="167" a="1"/>
  <c r="L5" i="167" a="1"/>
  <c r="D49" i="167" a="1"/>
  <c r="N40" i="166" a="1"/>
  <c r="K30" i="165" a="1"/>
  <c r="J50" i="166" a="1"/>
  <c r="AO213" i="159" a="1"/>
  <c r="G3" i="168" a="1"/>
  <c r="F49" i="166" a="1"/>
  <c r="AP8" i="165" a="1"/>
  <c r="L23" i="167" a="1"/>
  <c r="AQ273" i="168" a="1"/>
  <c r="F32" i="164" a="1"/>
  <c r="F40" i="164" a="1"/>
  <c r="J39" i="168" a="1"/>
  <c r="AJ270" i="168" a="1"/>
  <c r="AJ267" i="166" a="1"/>
  <c r="AL528" i="166" a="1"/>
  <c r="Z72" i="158"/>
  <c r="N17" i="167" a="1"/>
  <c r="G21" i="166" a="1"/>
  <c r="AP11" i="166" a="1"/>
  <c r="E30" i="166" a="1"/>
  <c r="Q14" i="168" a="1"/>
  <c r="I10" i="164" a="1"/>
  <c r="P5" i="166" a="1"/>
  <c r="I3" i="165" a="1"/>
  <c r="C4" i="167" a="1"/>
  <c r="N4" i="165" a="1"/>
  <c r="AP342" i="168" a="1"/>
  <c r="J16" i="166" a="1"/>
  <c r="AO266" i="168" a="1"/>
  <c r="E36" i="167" a="1"/>
  <c r="Q30" i="165" a="1"/>
  <c r="F40" i="167" a="1"/>
  <c r="I12" i="167" a="1"/>
  <c r="C35" i="165" a="1"/>
  <c r="AO78" i="168" a="1"/>
  <c r="AJ204" i="166" a="1"/>
  <c r="L35" i="165" a="1"/>
  <c r="K8" i="166" a="1"/>
  <c r="Q37" i="166" a="1"/>
  <c r="L35" i="166" a="1"/>
  <c r="AJ205" i="163" a="1"/>
  <c r="AO139" i="166" a="1"/>
  <c r="N51" i="164" a="1"/>
  <c r="AL140" i="168" a="1"/>
  <c r="K34" i="164" a="1"/>
  <c r="G6" i="168" a="1"/>
  <c r="H17" i="168" a="1"/>
  <c r="N10" i="167" a="1"/>
  <c r="L21" i="168" a="1"/>
  <c r="K19" i="167" a="1"/>
  <c r="F4" i="166" a="1"/>
  <c r="AO136" i="168" a="1"/>
  <c r="AR70" i="166" a="1"/>
  <c r="AQ464" i="166" a="1"/>
  <c r="K10" i="168" a="1"/>
  <c r="AQ341" i="168" a="1"/>
  <c r="J19" i="167" a="1"/>
  <c r="J42" i="168" a="1"/>
  <c r="AQ149" i="168" a="1"/>
  <c r="M43" i="165" a="1"/>
  <c r="AL272" i="163" a="1"/>
  <c r="AQ526" i="166" a="1"/>
  <c r="Q11" i="166" a="1"/>
  <c r="K20" i="167" a="1"/>
  <c r="Z137" i="142"/>
  <c r="AJ206" i="163" a="1"/>
  <c r="E23" i="168" a="1"/>
  <c r="H48" i="164" a="1"/>
  <c r="G50" i="165" a="1"/>
  <c r="I23" i="166" a="1"/>
  <c r="AO203" i="166" a="1"/>
  <c r="I2" i="166" a="1"/>
  <c r="D12" i="168" a="1"/>
  <c r="P4" i="167" a="1"/>
  <c r="I20" i="168" a="1"/>
  <c r="Q29" i="164" a="1"/>
  <c r="D45" i="166" a="1"/>
  <c r="I29" i="164" a="1"/>
  <c r="G7" i="168" a="1"/>
  <c r="G3" i="164" a="1"/>
  <c r="P31" i="164" a="1"/>
  <c r="AR461" i="166" a="1"/>
  <c r="AO14" i="166" a="1"/>
  <c r="Q11" i="165" a="1"/>
  <c r="E29" i="165" a="1"/>
  <c r="Q36" i="166" a="1"/>
  <c r="M9" i="164" a="1"/>
  <c r="Q14" i="167" a="1"/>
  <c r="J15" i="165" a="1"/>
  <c r="AQ460" i="166" a="1"/>
  <c r="L24" i="168" a="1"/>
  <c r="P16" i="166" a="1"/>
  <c r="K21" i="164" a="1"/>
  <c r="H51" i="169" a="1"/>
  <c r="Q34" i="164" a="1"/>
  <c r="E19" i="164" a="1"/>
  <c r="J11" i="164" a="1"/>
  <c r="G40" i="166" a="1"/>
  <c r="AP213" i="159" a="1"/>
  <c r="AO142" i="168" a="1"/>
  <c r="AQ205" i="163" a="1"/>
  <c r="P41" i="167" a="1"/>
  <c r="N49" i="165" a="1"/>
  <c r="E12" i="164" a="1"/>
  <c r="Q34" i="166" a="1"/>
  <c r="AJ8" i="166" a="1"/>
  <c r="Q30" i="167" a="1"/>
  <c r="C3" i="167" a="1"/>
  <c r="G7" i="164" a="1"/>
  <c r="C7" i="164" a="1"/>
  <c r="AQ267" i="166" a="1"/>
  <c r="C41" i="165" a="1"/>
  <c r="AL530" i="166" a="1"/>
  <c r="P42" i="167" a="1"/>
  <c r="J14" i="167" a="1"/>
  <c r="Q14" i="165" a="1"/>
  <c r="L47" i="166" a="1"/>
  <c r="Q4" i="164" a="1"/>
  <c r="C26" i="165" a="1"/>
  <c r="N6" i="166" a="1"/>
  <c r="L35" i="164" a="1"/>
  <c r="H3" i="164" a="1"/>
  <c r="AQ205" i="159" a="1"/>
  <c r="AQ344" i="168" a="1"/>
  <c r="AL337" i="168" a="1"/>
  <c r="P8" i="165" a="1"/>
  <c r="H44" i="168" a="1"/>
  <c r="M24" i="167" a="1"/>
  <c r="L50" i="168" a="1"/>
  <c r="P12" i="164" a="1"/>
  <c r="G5" i="167" a="1"/>
  <c r="AQ201" i="163" a="1"/>
  <c r="AL10" i="166" a="1"/>
  <c r="H14" i="167" a="1"/>
  <c r="L50" i="164" a="1"/>
  <c r="AP10" i="168" a="1"/>
  <c r="M2" i="167" a="1"/>
  <c r="D49" i="164" a="1"/>
  <c r="K31" i="164" a="1"/>
  <c r="G20" i="167" a="1"/>
  <c r="J33" i="165" a="1"/>
  <c r="K40" i="164" a="1"/>
  <c r="J22" i="164" a="1"/>
  <c r="AL70" i="168" a="1"/>
  <c r="G19" i="166" a="1"/>
  <c r="M44" i="165" a="1"/>
  <c r="I11" i="165" a="1"/>
  <c r="Q11" i="167" a="1"/>
  <c r="AP13" i="164" a="1"/>
  <c r="I49" i="166" a="1"/>
  <c r="I5" i="165" a="1"/>
  <c r="I2" i="167" a="1"/>
  <c r="I20" i="166" a="1"/>
  <c r="G32" i="165" a="1"/>
  <c r="E15" i="168" a="1"/>
  <c r="AJ76" i="168" a="1"/>
  <c r="AQ82" i="166" a="1"/>
  <c r="C3" i="166" a="1"/>
  <c r="C49" i="165" a="1"/>
  <c r="P3" i="168" a="1"/>
  <c r="H12" i="165" a="1"/>
  <c r="M19" i="166" a="1"/>
  <c r="K34" i="168" a="1"/>
  <c r="I14" i="167" a="1"/>
  <c r="P50" i="165" a="1"/>
  <c r="F26" i="167" a="1"/>
  <c r="AL203" i="163" a="1"/>
  <c r="J27" i="164" a="1"/>
  <c r="E15" i="165" a="1"/>
  <c r="J40" i="168" a="1"/>
  <c r="H22" i="167" a="1"/>
  <c r="AP526" i="166" a="1"/>
  <c r="AL5" i="164" a="1"/>
  <c r="AO141" i="168" a="1"/>
  <c r="P9" i="164" a="1"/>
  <c r="AR203" i="166" a="1"/>
  <c r="I8" i="167" a="1"/>
  <c r="E2" i="164" a="1"/>
  <c r="G24" i="167" a="1"/>
  <c r="AP145" i="168" a="1"/>
  <c r="AR138" i="163" a="1"/>
  <c r="AL82" i="166" a="1"/>
  <c r="M31" i="166" a="1"/>
  <c r="AJ142" i="168" a="1"/>
  <c r="AL142" i="163" a="1"/>
  <c r="P38" i="168" a="1"/>
  <c r="J5" i="164" a="1"/>
  <c r="Q7" i="168" a="1"/>
  <c r="N23" i="165" a="1"/>
  <c r="AR202" i="159" a="1"/>
  <c r="I24" i="168" a="1"/>
  <c r="K40" i="166" a="1"/>
  <c r="E4" i="164" a="1"/>
  <c r="I32" i="164" a="1"/>
  <c r="AO72" i="168" a="1"/>
  <c r="F9" i="167" a="1"/>
  <c r="AL205" i="168" a="1"/>
  <c r="AL336" i="168" a="1"/>
  <c r="M32" i="168" a="1"/>
  <c r="AL10" i="168" a="1"/>
  <c r="AL140" i="166" a="1"/>
  <c r="D51" i="169" a="1"/>
  <c r="AJ208" i="159" a="1"/>
  <c r="K34" i="165" a="1"/>
  <c r="Z135" i="142"/>
  <c r="N13" i="165" a="1"/>
  <c r="H9" i="168" a="1"/>
  <c r="L51" i="167" a="1"/>
  <c r="L26" i="165" a="1"/>
  <c r="J28" i="166" a="1"/>
  <c r="P40" i="168" a="1"/>
  <c r="AP136" i="163" a="1"/>
  <c r="L4" i="167" a="1"/>
  <c r="G19" i="168" a="1"/>
  <c r="M29" i="167" a="1"/>
  <c r="D19" i="164" a="1"/>
  <c r="K15" i="167" a="1"/>
  <c r="I10" i="165" a="1"/>
  <c r="N43" i="166" a="1"/>
  <c r="H32" i="165" a="1"/>
  <c r="E13" i="164" a="1"/>
  <c r="AR340" i="168" a="1"/>
  <c r="P43" i="167" a="1"/>
  <c r="K9" i="164" a="1"/>
  <c r="D45" i="165" a="1"/>
  <c r="E31" i="167" a="1"/>
  <c r="E26" i="167" a="1"/>
  <c r="F11" i="167" a="1"/>
  <c r="F41" i="164" a="1"/>
  <c r="I41" i="166" a="1"/>
  <c r="N27" i="165" a="1"/>
  <c r="C43" i="168" a="1"/>
  <c r="H47" i="165" a="1"/>
  <c r="AL460" i="166" a="1"/>
  <c r="D36" i="164" a="1"/>
  <c r="E27" i="167" a="1"/>
  <c r="AP395" i="166" a="1"/>
  <c r="C11" i="164" a="1"/>
  <c r="C42" i="168" a="1"/>
  <c r="I38" i="166" a="1"/>
  <c r="H50" i="164" a="1"/>
  <c r="H49" i="166" a="1"/>
  <c r="M2" i="166" a="1"/>
  <c r="J4" i="166" a="1"/>
  <c r="C51" i="164" a="1"/>
  <c r="D16" i="166" a="1"/>
  <c r="G44" i="168" a="1"/>
  <c r="K12" i="168" a="1"/>
  <c r="D22" i="165" a="1"/>
  <c r="C38" i="165" a="1"/>
  <c r="AL146" i="166" a="1"/>
  <c r="D23" i="168" a="1"/>
  <c r="AP139" i="166" a="1"/>
  <c r="AR202" i="166" a="1"/>
  <c r="AP207" i="166" a="1"/>
  <c r="K2" i="168" a="1"/>
  <c r="AP137" i="168" a="1"/>
  <c r="I31" i="168" a="1"/>
  <c r="J24" i="166" a="1"/>
  <c r="AP10" i="165" a="1"/>
  <c r="H15" i="168" a="1"/>
  <c r="Q3" i="164" a="1"/>
  <c r="C48" i="164" a="1"/>
  <c r="M48" i="168" a="1"/>
  <c r="Q19" i="166" a="1"/>
  <c r="AL207" i="166" a="1"/>
  <c r="N28" i="167" a="1"/>
  <c r="AQ9" i="168" a="1"/>
  <c r="C28" i="165" a="1"/>
  <c r="J5" i="168" a="1"/>
  <c r="G34" i="166" a="1"/>
  <c r="AP339" i="166" a="1"/>
  <c r="K29" i="167" a="1"/>
  <c r="C22" i="167" a="1"/>
  <c r="N46" i="164" a="1"/>
  <c r="M15" i="168" a="1"/>
  <c r="H3" i="168" a="1"/>
  <c r="L27" i="166" a="1"/>
  <c r="L42" i="168" a="1"/>
  <c r="AO209" i="168" a="1"/>
  <c r="F3" i="165" a="1"/>
  <c r="AO205" i="166" a="1"/>
  <c r="AJ339" i="168" a="1"/>
  <c r="AO207" i="168" a="1"/>
  <c r="D17" i="164" a="1"/>
  <c r="L15" i="168" a="1"/>
  <c r="H12" i="166" a="1"/>
  <c r="H34" i="164" a="1"/>
  <c r="AJ343" i="166" a="1"/>
  <c r="AJ209" i="159" a="1"/>
  <c r="D26" i="167" a="1"/>
  <c r="Q15" i="164" a="1"/>
  <c r="AQ332" i="168" a="1"/>
  <c r="F51" i="167" a="1"/>
  <c r="D32" i="166" a="1"/>
  <c r="C18" i="167" a="1"/>
  <c r="Q28" i="166" a="1"/>
  <c r="AO79" i="168" a="1"/>
  <c r="I24" i="166" a="1"/>
  <c r="N34" i="167" a="1"/>
  <c r="C19" i="165" a="1"/>
  <c r="AJ341" i="168" a="1"/>
  <c r="AQ266" i="166" a="1"/>
  <c r="L43" i="164" a="1"/>
  <c r="N11" i="167" a="1"/>
  <c r="L9" i="164" a="1"/>
  <c r="M45" i="167" a="1"/>
  <c r="J47" i="167" a="1"/>
  <c r="P8" i="164" a="1"/>
  <c r="F40" i="165" a="1"/>
  <c r="AL397" i="166" a="1"/>
  <c r="N40" i="168" a="1"/>
  <c r="C14" i="164" a="1"/>
  <c r="AJ209" i="166" a="1"/>
  <c r="M36" i="164" a="1"/>
  <c r="Q47" i="164" a="1"/>
  <c r="N29" i="165" a="1"/>
  <c r="AQ5" i="165" a="1"/>
  <c r="AL151" i="168" a="1"/>
  <c r="M11" i="166" a="1"/>
  <c r="D44" i="166" a="1"/>
  <c r="AQ339" i="166" a="1"/>
  <c r="Q30" i="168" a="1"/>
  <c r="F34" i="165" a="1"/>
  <c r="AQ77" i="168" a="1"/>
  <c r="J10" i="167" a="1"/>
  <c r="I30" i="168" a="1"/>
  <c r="N9" i="166" a="1"/>
  <c r="L7" i="167" a="1"/>
  <c r="H9" i="167" a="1"/>
  <c r="AQ83" i="166" a="1"/>
  <c r="AP207" i="163" a="1"/>
  <c r="G10" i="167" a="1"/>
  <c r="AJ273" i="166" a="1"/>
  <c r="N51" i="169" a="1"/>
  <c r="F14" i="168" a="1"/>
  <c r="M7" i="166" a="1"/>
  <c r="N48" i="164" a="1"/>
  <c r="J37" i="168" a="1"/>
  <c r="AL72" i="168" a="1"/>
  <c r="F25" i="168" a="1"/>
  <c r="J25" i="164" a="1"/>
  <c r="AJ9" i="164" a="1"/>
  <c r="N28" i="164" a="1"/>
  <c r="G42" i="165" a="1"/>
  <c r="D28" i="167" a="1"/>
  <c r="H5" i="165" a="1"/>
  <c r="AL338" i="166" a="1"/>
  <c r="P43" i="168" a="1"/>
  <c r="AJ70" i="166" a="1"/>
  <c r="AL338" i="168" a="1"/>
  <c r="N42" i="166" a="1"/>
  <c r="L24" i="164" a="1"/>
  <c r="D28" i="164" a="1"/>
  <c r="Z73" i="158"/>
  <c r="M26" i="164" a="1"/>
  <c r="AR72" i="166" a="1"/>
  <c r="M21" i="168" a="1"/>
  <c r="AQ398" i="166" a="1"/>
  <c r="F7" i="168" a="1"/>
  <c r="H26" i="167" a="1"/>
  <c r="H7" i="168" a="1"/>
  <c r="K7" i="165" a="1"/>
  <c r="G11" i="165" a="1"/>
  <c r="AL266" i="163" a="1"/>
  <c r="K12" i="165" a="1"/>
  <c r="G3" i="167" a="1"/>
  <c r="C16" i="165" a="1"/>
  <c r="L46" i="166" a="1"/>
  <c r="M51" i="169" a="1"/>
  <c r="C28" i="164" a="1"/>
  <c r="M12" i="166" a="1"/>
  <c r="M30" i="168" a="1"/>
  <c r="H7" i="165" a="1"/>
  <c r="G15" i="164" a="1"/>
  <c r="G46" i="165" a="1"/>
  <c r="AL74" i="168" a="1"/>
  <c r="AO268" i="166" a="1"/>
  <c r="H28" i="166" a="1"/>
  <c r="I17" i="165" a="1"/>
  <c r="F25" i="167" a="1"/>
  <c r="D33" i="168" a="1"/>
  <c r="L48" i="166" a="1"/>
  <c r="P33" i="164" a="1"/>
  <c r="K49" i="167" a="1"/>
  <c r="N36" i="167" a="1"/>
  <c r="AO209" i="163" a="1"/>
  <c r="J3" i="166" a="1"/>
  <c r="AL14" i="164" a="1"/>
  <c r="Q6" i="165" a="1"/>
  <c r="I24" i="167" a="1"/>
  <c r="Z11" i="158"/>
  <c r="G34" i="164" a="1"/>
  <c r="N15" i="167" a="1"/>
  <c r="AJ203" i="168" a="1"/>
  <c r="E48" i="167" a="1"/>
  <c r="AJ78" i="168" a="1"/>
  <c r="E5" i="168" a="1"/>
  <c r="I51" i="165" a="1"/>
  <c r="M38" i="165" a="1"/>
  <c r="C26" i="166" a="1"/>
  <c r="C13" i="166" a="1"/>
  <c r="I29" i="167" a="1"/>
  <c r="P33" i="167" a="1"/>
  <c r="F46" i="165" a="1"/>
  <c r="L7" i="165" a="1"/>
  <c r="Q37" i="168" a="1"/>
  <c r="I44" i="165" a="1"/>
  <c r="AQ75" i="168" a="1"/>
  <c r="P10" i="165" a="1"/>
  <c r="E32" i="167" a="1"/>
  <c r="G37" i="167" a="1"/>
  <c r="I16" i="164" a="1"/>
  <c r="AR269" i="163" a="1"/>
  <c r="P22" i="166" a="1"/>
  <c r="G16" i="166" a="1"/>
  <c r="P30" i="165" a="1"/>
  <c r="H45" i="166" a="1"/>
  <c r="F46" i="168" a="1"/>
  <c r="AJ213" i="159" a="1"/>
  <c r="G29" i="168" a="1"/>
  <c r="AQ203" i="168" a="1"/>
  <c r="AR202" i="163" a="1"/>
  <c r="N32" i="165" a="1"/>
  <c r="L41" i="166" a="1"/>
  <c r="P47" i="168" a="1"/>
  <c r="F47" i="164" a="1"/>
  <c r="AJ83" i="166" a="1"/>
  <c r="E9" i="165" a="1"/>
  <c r="L41" i="165" a="1"/>
  <c r="J17" i="166" a="1"/>
  <c r="P41" i="165" a="1"/>
  <c r="G16" i="167" a="1"/>
  <c r="N22" i="166" a="1"/>
  <c r="H48" i="165" a="1"/>
  <c r="H34" i="166" a="1"/>
  <c r="AO10" i="164" a="1"/>
  <c r="E3" i="165" a="1"/>
  <c r="I7" i="168" a="1"/>
  <c r="H16" i="164" a="1"/>
  <c r="L47" i="164" a="1"/>
  <c r="G12" i="168" a="1"/>
  <c r="D14" i="164" a="1"/>
  <c r="C44" i="165" a="1"/>
  <c r="AL340" i="168" a="1"/>
  <c r="D18" i="167" a="1"/>
  <c r="AP338" i="166" a="1"/>
  <c r="N27" i="166" a="1"/>
  <c r="AL11" i="165" a="1"/>
  <c r="H47" i="167" a="1"/>
  <c r="F26" i="168" a="1"/>
  <c r="AL146" i="168" a="1"/>
  <c r="Z8" i="158"/>
  <c r="AL202" i="168" a="1"/>
  <c r="AP201" i="166" a="1"/>
  <c r="AL139" i="163" a="1"/>
  <c r="E29" i="167" a="1"/>
  <c r="H5" i="164" a="1"/>
  <c r="M10" i="165" a="1"/>
  <c r="I51" i="167" a="1"/>
  <c r="F42" i="166" a="1"/>
  <c r="E37" i="165" a="1"/>
  <c r="AP10" i="164" a="1"/>
  <c r="AL147" i="168" a="1"/>
  <c r="G29" i="167" a="1"/>
  <c r="D43" i="168" a="1"/>
  <c r="H48" i="168" a="1"/>
  <c r="Q39" i="165" a="1"/>
  <c r="E49" i="166" a="1"/>
  <c r="F37" i="167" a="1"/>
  <c r="L17" i="165" a="1"/>
  <c r="AO207" i="166" a="1"/>
  <c r="G10" i="166" a="1"/>
  <c r="AR468" i="166" a="1"/>
  <c r="G41" i="165" a="1"/>
  <c r="G49" i="166" a="1"/>
  <c r="M12" i="164" a="1"/>
  <c r="C31" i="164" a="1"/>
  <c r="L13" i="165" a="1"/>
  <c r="P48" i="166" a="1"/>
  <c r="I10" i="168" a="1"/>
  <c r="J29" i="167" a="1"/>
  <c r="Q35" i="168" a="1"/>
  <c r="AQ200" i="159" a="1"/>
  <c r="M36" i="165" a="1"/>
  <c r="AR80" i="166" a="1"/>
  <c r="D30" i="166" a="1"/>
  <c r="Q32" i="164" a="1"/>
  <c r="AJ209" i="168" a="1"/>
  <c r="K9" i="167" a="1"/>
  <c r="I26" i="168" a="1"/>
  <c r="Q30" i="164" a="1"/>
  <c r="M50" i="164" a="1"/>
  <c r="G44" i="165" a="1"/>
  <c r="H21" i="168" a="1"/>
  <c r="J10" i="168" a="1"/>
  <c r="M4" i="168" a="1"/>
  <c r="K8" i="165" a="1"/>
  <c r="L19" i="164" a="1"/>
  <c r="F2" i="165" a="1"/>
  <c r="D26" i="164" a="1"/>
  <c r="E32" i="168" a="1"/>
  <c r="G6" i="166" a="1"/>
  <c r="K46" i="167" a="1"/>
  <c r="C21" i="165" a="1"/>
  <c r="AR275" i="166" a="1"/>
  <c r="AJ529" i="166" a="1"/>
  <c r="K14" i="164" a="1"/>
  <c r="AJ335" i="166" a="1"/>
  <c r="Q4" i="165" a="1"/>
  <c r="AP150" i="168" a="1"/>
  <c r="C25" i="168" a="1"/>
  <c r="J39" i="167" a="1"/>
  <c r="Q37" i="165" a="1"/>
  <c r="F27" i="166" a="1"/>
  <c r="N29" i="166" a="1"/>
  <c r="AL267" i="168" a="1"/>
  <c r="Q17" i="166" a="1"/>
  <c r="E50" i="168" a="1"/>
  <c r="AQ151" i="168" a="1"/>
  <c r="I49" i="165" a="1"/>
  <c r="AQ136" i="166" a="1"/>
  <c r="J32" i="167" a="1"/>
  <c r="AJ146" i="168" a="1"/>
  <c r="L51" i="165" a="1"/>
  <c r="AO339" i="166" a="1"/>
  <c r="C51" i="165" a="1"/>
  <c r="D7" i="168" a="1"/>
  <c r="I7" i="166" a="1"/>
  <c r="L23" i="165" a="1"/>
  <c r="N9" i="164" a="1"/>
  <c r="F12" i="168" a="1"/>
  <c r="C23" i="166" a="1"/>
  <c r="L41" i="167" a="1"/>
  <c r="J17" i="168" a="1"/>
  <c r="L45" i="164" a="1"/>
  <c r="H6" i="168" a="1"/>
  <c r="P10" i="168" a="1"/>
  <c r="M50" i="165" a="1"/>
  <c r="E17" i="166" a="1"/>
  <c r="G45" i="165" a="1"/>
  <c r="P46" i="168" a="1"/>
  <c r="I47" i="167" a="1"/>
  <c r="M8" i="164" a="1"/>
  <c r="L16" i="164" a="1"/>
  <c r="G25" i="165" a="1"/>
  <c r="I21" i="164" a="1"/>
  <c r="N20" i="168" a="1"/>
  <c r="G15" i="166" a="1"/>
  <c r="AQ401" i="166" a="1"/>
  <c r="K48" i="168" a="1"/>
  <c r="AP6" i="166" a="1"/>
  <c r="M44" i="167" a="1"/>
  <c r="I6" i="165" a="1"/>
  <c r="D2" i="166" a="1"/>
  <c r="Q3" i="165" a="1"/>
  <c r="M45" i="168" a="1"/>
  <c r="G32" i="166" a="1"/>
  <c r="N9" i="165" a="1"/>
  <c r="Q44" i="168" a="1"/>
  <c r="AL6" i="168" a="1"/>
  <c r="Q50" i="167" a="1"/>
  <c r="G6" i="165" a="1"/>
  <c r="Q8" i="167" a="1"/>
  <c r="K47" i="165" a="1"/>
  <c r="AP200" i="163" a="1"/>
  <c r="H29" i="164" a="1"/>
  <c r="L42" i="166" a="1"/>
  <c r="Q42" i="165" a="1"/>
  <c r="M7" i="168" a="1"/>
  <c r="AP531" i="166" a="1"/>
  <c r="K6" i="167" a="1"/>
  <c r="L32" i="168" a="1"/>
  <c r="K43" i="168" a="1"/>
  <c r="C10" i="166" a="1"/>
  <c r="E31" i="166" a="1"/>
  <c r="F13" i="166" a="1"/>
  <c r="AL203" i="159" a="1"/>
  <c r="I34" i="166" a="1"/>
  <c r="G36" i="164" a="1"/>
  <c r="N47" i="167" a="1"/>
  <c r="F15" i="165" a="1"/>
  <c r="C33" i="166" a="1"/>
  <c r="G35" i="167" a="1"/>
  <c r="AJ202" i="168" a="1"/>
  <c r="F23" i="165" a="1"/>
  <c r="G28" i="168" a="1"/>
  <c r="E44" i="166" a="1"/>
  <c r="C10" i="165" a="1"/>
  <c r="AL273" i="166" a="1"/>
  <c r="AR270" i="168" a="1"/>
  <c r="M14" i="165" a="1"/>
  <c r="N33" i="168" a="1"/>
  <c r="F19" i="168" a="1"/>
  <c r="M12" i="167" a="1"/>
  <c r="H20" i="165" a="1"/>
  <c r="L13" i="166" a="1"/>
  <c r="L22" i="166" a="1"/>
  <c r="C40" i="167" a="1"/>
  <c r="F15" i="164" a="1"/>
  <c r="AR272" i="166" a="1"/>
  <c r="AJ76" i="166" a="1"/>
  <c r="AL72" i="166" a="1"/>
  <c r="AJ272" i="166" a="1"/>
  <c r="J12" i="164" a="1"/>
  <c r="J20" i="165" a="1"/>
  <c r="Q8" i="165" a="1"/>
  <c r="F3" i="167" a="1"/>
  <c r="D3" i="165" a="1"/>
  <c r="AL343" i="168" a="1"/>
  <c r="F34" i="166" a="1"/>
  <c r="F11" i="168" a="1"/>
  <c r="G16" i="164" a="1"/>
  <c r="AQ8" i="168" a="1"/>
  <c r="C42" i="165" a="1"/>
  <c r="J35" i="165" a="1"/>
  <c r="F44" i="164" a="1"/>
  <c r="L48" i="164" a="1"/>
  <c r="K40" i="167" a="1"/>
  <c r="H42" i="166" a="1"/>
  <c r="AO150" i="168" a="1"/>
  <c r="F49" i="167" a="1"/>
  <c r="I47" i="168" a="1"/>
  <c r="K13" i="164" a="1"/>
  <c r="AL6" i="166" a="1"/>
  <c r="F45" i="166" a="1"/>
  <c r="P20" i="168" a="1"/>
  <c r="H49" i="165" a="1"/>
  <c r="P32" i="166" a="1"/>
  <c r="C7" i="168" a="1"/>
  <c r="J12" i="167" a="1"/>
  <c r="AJ268" i="166" a="1"/>
  <c r="AJ401" i="166" a="1"/>
  <c r="Q43" i="164" a="1"/>
  <c r="N18" i="168" a="1"/>
  <c r="AP5" i="168" a="1"/>
  <c r="J48" i="164" a="1"/>
  <c r="F10" i="167" a="1"/>
  <c r="J31" i="167" a="1"/>
  <c r="K45" i="166" a="1"/>
  <c r="N33" i="165" a="1"/>
  <c r="G25" i="166" a="1"/>
  <c r="K47" i="167" a="1"/>
  <c r="AJ79" i="168" a="1"/>
  <c r="D50" i="167" a="1"/>
  <c r="P5" i="168" a="1"/>
  <c r="C4" i="166" a="1"/>
  <c r="AR14" i="164" a="1"/>
  <c r="J31" i="166" a="1"/>
  <c r="F49" i="164" a="1"/>
  <c r="AQ204" i="163" a="1"/>
  <c r="N47" i="165" a="1"/>
  <c r="G5" i="165" a="1"/>
  <c r="L30" i="166" a="1"/>
  <c r="M40" i="165" a="1"/>
  <c r="AP71" i="168" a="1"/>
  <c r="G21" i="167" a="1"/>
  <c r="P26" i="167" a="1"/>
  <c r="AO6" i="165" a="1"/>
  <c r="Q2" i="168" a="1"/>
  <c r="H44" i="166" a="1"/>
  <c r="AR148" i="166" a="1"/>
  <c r="D6" i="168" a="1"/>
  <c r="D32" i="165" a="1"/>
  <c r="AL136" i="166" a="1"/>
  <c r="M31" i="168" a="1"/>
  <c r="C51" i="168" a="1"/>
  <c r="K7" i="167" a="1"/>
  <c r="D24" i="168" a="1"/>
  <c r="AJ136" i="166" a="1"/>
  <c r="K33" i="167" a="1"/>
  <c r="AJ336" i="168" a="1"/>
  <c r="J22" i="166" a="1"/>
  <c r="AR402" i="166" a="1"/>
  <c r="H11" i="164" a="1"/>
  <c r="E38" i="165" a="1"/>
  <c r="L26" i="166" a="1"/>
  <c r="M31" i="165" a="1"/>
  <c r="P28" i="164" a="1"/>
  <c r="F11" i="164" a="1"/>
  <c r="L39" i="166" a="1"/>
  <c r="D31" i="167" a="1"/>
  <c r="E22" i="165" a="1"/>
  <c r="AR337" i="166" a="1"/>
  <c r="J36" i="167" a="1"/>
  <c r="H20" i="164" a="1"/>
  <c r="AP466" i="166" a="1"/>
  <c r="C6" i="168" a="1"/>
  <c r="C30" i="164" a="1"/>
  <c r="K19" i="164" a="1"/>
  <c r="AO147" i="168" a="1"/>
  <c r="G26" i="167" a="1"/>
  <c r="P41" i="166" a="1"/>
  <c r="L16" i="167" a="1"/>
  <c r="AR273" i="166" a="1"/>
  <c r="H37" i="166" a="1"/>
  <c r="AJ139" i="163" a="1"/>
  <c r="D46" i="166" a="1"/>
  <c r="G2" i="165" a="1"/>
  <c r="G49" i="164" a="1"/>
  <c r="AO140" i="168" a="1"/>
  <c r="AQ76" i="166" a="1"/>
  <c r="I38" i="165" a="1"/>
  <c r="J6" i="164" a="1"/>
  <c r="AJ75" i="168" a="1"/>
  <c r="L51" i="164" a="1"/>
  <c r="AR10" i="164" a="1"/>
  <c r="Q15" i="165" a="1"/>
  <c r="P3" i="167" a="1"/>
  <c r="AQ208" i="166" a="1"/>
  <c r="AQ7" i="164" a="1"/>
  <c r="J17" i="165" a="1"/>
  <c r="Q10" i="164" a="1"/>
  <c r="M24" i="165" a="1"/>
  <c r="Z141" i="142"/>
  <c r="F24" i="166" a="1"/>
  <c r="N43" i="165" a="1"/>
  <c r="M17" i="167" a="1"/>
  <c r="K6" i="166" a="1"/>
  <c r="AO143" i="168" a="1"/>
  <c r="Q10" i="168" a="1"/>
  <c r="D4" i="168" a="1"/>
  <c r="Q10" i="167" a="1"/>
  <c r="AP272" i="166" a="1"/>
  <c r="I26" i="164" a="1"/>
  <c r="AL527" i="166" a="1"/>
  <c r="AJ139" i="166" a="1"/>
  <c r="AR6" i="164" a="1"/>
  <c r="D30" i="164" a="1"/>
  <c r="AR463" i="166" a="1"/>
  <c r="P24" i="166" a="1"/>
  <c r="AL77" i="166" a="1"/>
  <c r="D37" i="165" a="1"/>
  <c r="C12" i="168" a="1"/>
  <c r="I36" i="167" a="1"/>
  <c r="M47" i="166" a="1"/>
  <c r="AO330" i="166" a="1"/>
  <c r="AP265" i="166" a="1"/>
  <c r="I6" i="168" a="1"/>
  <c r="AO272" i="168" a="1"/>
  <c r="AO139" i="168" a="1"/>
  <c r="D27" i="165" a="1"/>
  <c r="Q9" i="167" a="1"/>
  <c r="Q9" i="168" a="1"/>
  <c r="AO8" i="166" a="1"/>
  <c r="M2" i="164" a="1"/>
  <c r="Q50" i="168" a="1"/>
  <c r="AQ148" i="168" a="1"/>
  <c r="L14" i="166" a="1"/>
  <c r="AO83" i="166" a="1"/>
  <c r="G13" i="166" a="1"/>
  <c r="AQ211" i="159" a="1"/>
  <c r="Q49" i="168" a="1"/>
  <c r="Q19" i="165" a="1"/>
  <c r="E14" i="167" a="1"/>
  <c r="AR141" i="166" a="1"/>
  <c r="AO529" i="166" a="1"/>
  <c r="J28" i="164" a="1"/>
  <c r="AP270" i="163" a="1"/>
  <c r="D17" i="168" a="1"/>
  <c r="K17" i="168" a="1"/>
  <c r="AO76" i="166" a="1"/>
  <c r="H36" i="164" a="1"/>
  <c r="N38" i="164" a="1"/>
  <c r="F43" i="165" a="1"/>
  <c r="K11" i="168" a="1"/>
  <c r="AO135" i="168" a="1"/>
  <c r="H9" i="165" a="1"/>
  <c r="K39" i="167" a="1"/>
  <c r="E29" i="166" a="1"/>
  <c r="AR339" i="168" a="1"/>
  <c r="I28" i="167" a="1"/>
  <c r="AR139" i="163" a="1"/>
  <c r="E4" i="166" a="1"/>
  <c r="AL138" i="166" a="1"/>
  <c r="AJ7" i="165" a="1"/>
  <c r="L51" i="168" a="1"/>
  <c r="AO345" i="166" a="1"/>
  <c r="C34" i="167" a="1"/>
  <c r="N18" i="165" a="1"/>
  <c r="P4" i="164" a="1"/>
  <c r="P21" i="168" a="1"/>
  <c r="I30" i="164" a="1"/>
  <c r="AR204" i="168" a="1"/>
  <c r="M30" i="167" a="1"/>
  <c r="G20" i="165" a="1"/>
  <c r="E8" i="168" a="1"/>
  <c r="H29" i="168" a="1"/>
  <c r="P25" i="167" a="1"/>
  <c r="I15" i="166" a="1"/>
  <c r="Q29" i="166" a="1"/>
  <c r="N40" i="164" a="1"/>
  <c r="AJ145" i="166" a="1"/>
  <c r="D3" i="168" a="1"/>
  <c r="L36" i="166" a="1"/>
  <c r="AJ13" i="165" a="1"/>
  <c r="D36" i="167" a="1"/>
  <c r="E28" i="165" a="1"/>
  <c r="I28" i="166" a="1"/>
  <c r="H49" i="164" a="1"/>
  <c r="AP13" i="166" a="1"/>
  <c r="D8" i="165" a="1"/>
  <c r="AL210" i="166" a="1"/>
  <c r="D27" i="164" l="1"/>
  <c r="F9" i="165"/>
  <c r="J13" i="167"/>
  <c r="AJ200" i="159"/>
  <c r="AK200" i="159" s="1"/>
  <c r="M25" i="165"/>
  <c r="E50" i="167"/>
  <c r="AR273" i="166"/>
  <c r="N19" i="164"/>
  <c r="J33" i="164"/>
  <c r="N11" i="164"/>
  <c r="N13" i="164"/>
  <c r="AL336" i="166"/>
  <c r="AM336" i="166" s="1"/>
  <c r="H42" i="164"/>
  <c r="AP267" i="166"/>
  <c r="D50" i="164"/>
  <c r="AR274" i="168"/>
  <c r="Q50" i="167"/>
  <c r="E26" i="168"/>
  <c r="F7" i="167"/>
  <c r="P13" i="164"/>
  <c r="C38" i="166"/>
  <c r="H28" i="164"/>
  <c r="AL213" i="159"/>
  <c r="AM213" i="159" s="1"/>
  <c r="AO206" i="163"/>
  <c r="I51" i="167"/>
  <c r="C9" i="166"/>
  <c r="G51" i="169"/>
  <c r="P14" i="165"/>
  <c r="AL147" i="166"/>
  <c r="AM147" i="166" s="1"/>
  <c r="AO276" i="166"/>
  <c r="AL70" i="168"/>
  <c r="AM70" i="168" s="1"/>
  <c r="J7" i="165"/>
  <c r="AP136" i="163"/>
  <c r="AL6" i="168"/>
  <c r="AM6" i="168" s="1"/>
  <c r="AP201" i="159"/>
  <c r="I38" i="164"/>
  <c r="G31" i="167"/>
  <c r="D48" i="167"/>
  <c r="AP208" i="159"/>
  <c r="AO202" i="163"/>
  <c r="P5" i="166"/>
  <c r="AL146" i="168"/>
  <c r="AM146" i="168" s="1"/>
  <c r="I41" i="167"/>
  <c r="D24" i="164"/>
  <c r="AL9" i="164"/>
  <c r="AM9" i="164" s="1"/>
  <c r="C35" i="167"/>
  <c r="J20" i="164"/>
  <c r="AP462" i="166"/>
  <c r="K6" i="165"/>
  <c r="K34" i="165"/>
  <c r="J22" i="165"/>
  <c r="L48" i="167"/>
  <c r="M22" i="167"/>
  <c r="F18" i="168"/>
  <c r="AJ204" i="163"/>
  <c r="AK204" i="163" s="1"/>
  <c r="F17" i="168"/>
  <c r="G22" i="167"/>
  <c r="AL528" i="166"/>
  <c r="AM528" i="166" s="1"/>
  <c r="F5" i="165"/>
  <c r="F32" i="167"/>
  <c r="C41" i="164"/>
  <c r="AO7" i="164"/>
  <c r="L33" i="164"/>
  <c r="G28" i="167"/>
  <c r="Q30" i="168"/>
  <c r="K6" i="164"/>
  <c r="AL135" i="168"/>
  <c r="AM135" i="168" s="1"/>
  <c r="M24" i="168"/>
  <c r="D4" i="166"/>
  <c r="G35" i="166"/>
  <c r="J23" i="165"/>
  <c r="AP148" i="168"/>
  <c r="AQ333" i="166"/>
  <c r="N31" i="165"/>
  <c r="L48" i="166"/>
  <c r="AP343" i="166"/>
  <c r="N5" i="166"/>
  <c r="G48" i="165"/>
  <c r="AQ73" i="168"/>
  <c r="AQ213" i="159"/>
  <c r="D17" i="166"/>
  <c r="G40" i="168"/>
  <c r="Q27" i="166"/>
  <c r="AP79" i="166"/>
  <c r="J26" i="166"/>
  <c r="C45" i="166"/>
  <c r="M14" i="165"/>
  <c r="I46" i="167"/>
  <c r="E38" i="164"/>
  <c r="N14" i="165"/>
  <c r="K16" i="165"/>
  <c r="AP341" i="166"/>
  <c r="F21" i="168"/>
  <c r="AQ204" i="159"/>
  <c r="F6" i="165"/>
  <c r="AO267" i="166"/>
  <c r="AL341" i="166"/>
  <c r="AM341" i="166" s="1"/>
  <c r="K17" i="168"/>
  <c r="H9" i="166"/>
  <c r="AQ7" i="168"/>
  <c r="AR203" i="168"/>
  <c r="D15" i="166"/>
  <c r="J48" i="164"/>
  <c r="D35" i="164"/>
  <c r="AO76" i="166"/>
  <c r="F26" i="168"/>
  <c r="Q31" i="165"/>
  <c r="AP530" i="166"/>
  <c r="P26" i="168"/>
  <c r="I29" i="166"/>
  <c r="N37" i="168"/>
  <c r="AL265" i="168"/>
  <c r="AM265" i="168" s="1"/>
  <c r="E38" i="166"/>
  <c r="AJ208" i="159"/>
  <c r="AK208" i="159" s="1"/>
  <c r="C23" i="168"/>
  <c r="AL7" i="164"/>
  <c r="AM7" i="164" s="1"/>
  <c r="L6" i="164"/>
  <c r="E6" i="164"/>
  <c r="M37" i="165"/>
  <c r="I20" i="164"/>
  <c r="M10" i="165"/>
  <c r="AJ267" i="166"/>
  <c r="AK267" i="166" s="1"/>
  <c r="AQ204" i="168"/>
  <c r="M17" i="164"/>
  <c r="Q33" i="166"/>
  <c r="AL9" i="165"/>
  <c r="AM9" i="165" s="1"/>
  <c r="M26" i="164"/>
  <c r="G21" i="167"/>
  <c r="Q51" i="166"/>
  <c r="K39" i="168"/>
  <c r="AR201" i="166"/>
  <c r="AQ142" i="163"/>
  <c r="AO274" i="166"/>
  <c r="D39" i="164"/>
  <c r="AL70" i="166"/>
  <c r="AM70" i="166" s="1"/>
  <c r="D13" i="167"/>
  <c r="K32" i="165"/>
  <c r="I50" i="166"/>
  <c r="AL143" i="166"/>
  <c r="AM143" i="166" s="1"/>
  <c r="L22" i="164"/>
  <c r="L51" i="166"/>
  <c r="Q34" i="165"/>
  <c r="G4" i="167"/>
  <c r="AJ13" i="166"/>
  <c r="AK13" i="166" s="1"/>
  <c r="P40" i="168"/>
  <c r="AP211" i="159"/>
  <c r="H25" i="167"/>
  <c r="AP200" i="159"/>
  <c r="AL149" i="168"/>
  <c r="AM149" i="168" s="1"/>
  <c r="D19" i="168"/>
  <c r="P8" i="165"/>
  <c r="AJ136" i="166"/>
  <c r="AK136" i="166" s="1"/>
  <c r="C4" i="166"/>
  <c r="D48" i="168"/>
  <c r="J18" i="164"/>
  <c r="AL80" i="168"/>
  <c r="AM80" i="168" s="1"/>
  <c r="N39" i="164"/>
  <c r="K40" i="168"/>
  <c r="AR204" i="168"/>
  <c r="AL145" i="166"/>
  <c r="AM145" i="166" s="1"/>
  <c r="I10" i="164"/>
  <c r="G49" i="164"/>
  <c r="AR530" i="166"/>
  <c r="AL5" i="166"/>
  <c r="AM5" i="166" s="1"/>
  <c r="AJ144" i="168"/>
  <c r="AK144" i="168" s="1"/>
  <c r="F36" i="164"/>
  <c r="I43" i="164"/>
  <c r="M36" i="165"/>
  <c r="I28" i="166"/>
  <c r="H47" i="167"/>
  <c r="AP7" i="164"/>
  <c r="C28" i="167"/>
  <c r="E48" i="168"/>
  <c r="Q13" i="164"/>
  <c r="F15" i="167"/>
  <c r="AO11" i="165"/>
  <c r="AP9" i="168"/>
  <c r="D51" i="169"/>
  <c r="AR209" i="159"/>
  <c r="F10" i="164"/>
  <c r="K27" i="164"/>
  <c r="C46" i="164"/>
  <c r="AJ135" i="163"/>
  <c r="AK135" i="163" s="1"/>
  <c r="P20" i="165"/>
  <c r="M32" i="164"/>
  <c r="AJ270" i="168"/>
  <c r="AK270" i="168" s="1"/>
  <c r="N9" i="168"/>
  <c r="E16" i="167"/>
  <c r="AL209" i="166"/>
  <c r="AM209" i="166" s="1"/>
  <c r="P11" i="168"/>
  <c r="J23" i="164"/>
  <c r="AP74" i="166"/>
  <c r="AQ339" i="166"/>
  <c r="AR210" i="159"/>
  <c r="M34" i="165"/>
  <c r="AR149" i="168"/>
  <c r="I31" i="167"/>
  <c r="AR6" i="167"/>
  <c r="Q5" i="166"/>
  <c r="E27" i="167"/>
  <c r="L20" i="168"/>
  <c r="I16" i="165"/>
  <c r="D35" i="165"/>
  <c r="P14" i="167"/>
  <c r="AL466" i="166"/>
  <c r="AM466" i="166" s="1"/>
  <c r="AO335" i="166"/>
  <c r="AP7" i="166"/>
  <c r="AP138" i="166"/>
  <c r="G17" i="166"/>
  <c r="P47" i="165"/>
  <c r="G38" i="164"/>
  <c r="AL14" i="166"/>
  <c r="AM14" i="166" s="1"/>
  <c r="I50" i="168"/>
  <c r="N22" i="165"/>
  <c r="N3" i="167"/>
  <c r="E30" i="164"/>
  <c r="F13" i="167"/>
  <c r="AQ206" i="159"/>
  <c r="E9" i="166"/>
  <c r="AR208" i="159"/>
  <c r="E18" i="165"/>
  <c r="AL78" i="168"/>
  <c r="AM78" i="168" s="1"/>
  <c r="C46" i="168"/>
  <c r="H17" i="168"/>
  <c r="C39" i="164"/>
  <c r="L39" i="166"/>
  <c r="H2" i="166"/>
  <c r="M33" i="164"/>
  <c r="G27" i="166"/>
  <c r="Q49" i="164"/>
  <c r="J30" i="164"/>
  <c r="AQ399" i="166"/>
  <c r="AO140" i="168"/>
  <c r="AL11" i="165"/>
  <c r="AM11" i="165" s="1"/>
  <c r="N28" i="166"/>
  <c r="F17" i="165"/>
  <c r="J14" i="164"/>
  <c r="P26" i="165"/>
  <c r="Q7" i="166"/>
  <c r="K16" i="166"/>
  <c r="L18" i="164"/>
  <c r="AL140" i="166"/>
  <c r="AM140" i="166" s="1"/>
  <c r="AQ210" i="166"/>
  <c r="N34" i="168"/>
  <c r="AJ208" i="166"/>
  <c r="AK208" i="166" s="1"/>
  <c r="E20" i="166"/>
  <c r="I29" i="165"/>
  <c r="D40" i="166"/>
  <c r="Q22" i="164"/>
  <c r="J39" i="168"/>
  <c r="K4" i="166"/>
  <c r="Q45" i="164"/>
  <c r="AL332" i="168"/>
  <c r="AM332" i="168" s="1"/>
  <c r="AJ271" i="168"/>
  <c r="AK271" i="168" s="1"/>
  <c r="I26" i="164"/>
  <c r="AR464" i="166"/>
  <c r="H5" i="164"/>
  <c r="AQ5" i="164"/>
  <c r="H18" i="164"/>
  <c r="Q19" i="167"/>
  <c r="AP72" i="168"/>
  <c r="M10" i="167"/>
  <c r="AJ13" i="164"/>
  <c r="AK13" i="164" s="1"/>
  <c r="M7" i="167"/>
  <c r="N44" i="164"/>
  <c r="P3" i="166"/>
  <c r="G39" i="167"/>
  <c r="G46" i="164"/>
  <c r="AL267" i="166"/>
  <c r="AM267" i="166" s="1"/>
  <c r="AP208" i="168"/>
  <c r="F4" i="165"/>
  <c r="AR334" i="168"/>
  <c r="J28" i="166"/>
  <c r="AL525" i="166"/>
  <c r="AM525" i="166" s="1"/>
  <c r="AQ8" i="165"/>
  <c r="AL200" i="166"/>
  <c r="AM200" i="166" s="1"/>
  <c r="I48" i="166"/>
  <c r="AL267" i="163"/>
  <c r="AM267" i="163" s="1"/>
  <c r="AP201" i="163"/>
  <c r="D33" i="167"/>
  <c r="Q14" i="168"/>
  <c r="AJ468" i="166"/>
  <c r="AK468" i="166" s="1"/>
  <c r="F50" i="165"/>
  <c r="AR201" i="163"/>
  <c r="F14" i="167"/>
  <c r="AQ80" i="166"/>
  <c r="C40" i="167"/>
  <c r="Q36" i="165"/>
  <c r="AJ268" i="166"/>
  <c r="AK268" i="166" s="1"/>
  <c r="C30" i="164"/>
  <c r="AR74" i="168"/>
  <c r="L16" i="166"/>
  <c r="Q34" i="168"/>
  <c r="L27" i="164"/>
  <c r="I37" i="165"/>
  <c r="G23" i="167"/>
  <c r="E9" i="164"/>
  <c r="N27" i="166"/>
  <c r="AR10" i="168"/>
  <c r="AR400" i="166"/>
  <c r="AL339" i="166"/>
  <c r="AM339" i="166" s="1"/>
  <c r="D50" i="168"/>
  <c r="M2" i="168"/>
  <c r="J40" i="167"/>
  <c r="J33" i="166"/>
  <c r="AL10" i="168"/>
  <c r="AM10" i="168" s="1"/>
  <c r="L50" i="164"/>
  <c r="P5" i="164"/>
  <c r="AJ271" i="163"/>
  <c r="AK271" i="163" s="1"/>
  <c r="M4" i="165"/>
  <c r="C7" i="168"/>
  <c r="H26" i="166"/>
  <c r="AL10" i="166"/>
  <c r="AM10" i="166" s="1"/>
  <c r="F40" i="164"/>
  <c r="AO208" i="159"/>
  <c r="AJ81" i="166"/>
  <c r="AK81" i="166" s="1"/>
  <c r="P20" i="164"/>
  <c r="F47" i="166"/>
  <c r="AR205" i="166"/>
  <c r="Q22" i="167"/>
  <c r="D44" i="166"/>
  <c r="K33" i="165"/>
  <c r="I40" i="164"/>
  <c r="K8" i="167"/>
  <c r="J19" i="164"/>
  <c r="M25" i="167"/>
  <c r="D28" i="164"/>
  <c r="D25" i="167"/>
  <c r="AO5" i="165"/>
  <c r="E11" i="166"/>
  <c r="K21" i="166"/>
  <c r="P21" i="167"/>
  <c r="AR344" i="168"/>
  <c r="P8" i="167"/>
  <c r="J11" i="167"/>
  <c r="AL6" i="166"/>
  <c r="AM6" i="166" s="1"/>
  <c r="L47" i="166"/>
  <c r="G38" i="167"/>
  <c r="AQ9" i="166"/>
  <c r="I29" i="168"/>
  <c r="D36" i="165"/>
  <c r="AJ70" i="168"/>
  <c r="AK70" i="168" s="1"/>
  <c r="Q40" i="164"/>
  <c r="J9" i="165"/>
  <c r="G11" i="166"/>
  <c r="AL463" i="166"/>
  <c r="AM463" i="166" s="1"/>
  <c r="K45" i="167"/>
  <c r="AL12" i="166"/>
  <c r="AM12" i="166" s="1"/>
  <c r="AJ6" i="168"/>
  <c r="AK6" i="168" s="1"/>
  <c r="J40" i="165"/>
  <c r="L45" i="164"/>
  <c r="I34" i="164"/>
  <c r="K19" i="164"/>
  <c r="N47" i="165"/>
  <c r="D25" i="164"/>
  <c r="G9" i="166"/>
  <c r="C17" i="167"/>
  <c r="AR266" i="168"/>
  <c r="P46" i="165"/>
  <c r="I26" i="165"/>
  <c r="AP81" i="166"/>
  <c r="AP338" i="166"/>
  <c r="H27" i="168"/>
  <c r="AP465" i="166"/>
  <c r="N34" i="166"/>
  <c r="M38" i="164"/>
  <c r="AR331" i="168"/>
  <c r="J48" i="165"/>
  <c r="E29" i="167"/>
  <c r="M32" i="168"/>
  <c r="E11" i="167"/>
  <c r="J24" i="164"/>
  <c r="AR395" i="166"/>
  <c r="AP331" i="168"/>
  <c r="Q9" i="168"/>
  <c r="K2" i="165"/>
  <c r="L26" i="165"/>
  <c r="F32" i="164"/>
  <c r="N51" i="166"/>
  <c r="N25" i="167"/>
  <c r="D46" i="165"/>
  <c r="AQ528" i="166"/>
  <c r="M15" i="167"/>
  <c r="AJ6" i="164"/>
  <c r="AK6" i="164" s="1"/>
  <c r="AL526" i="166"/>
  <c r="AM526" i="166" s="1"/>
  <c r="AP12" i="164"/>
  <c r="C22" i="165"/>
  <c r="N36" i="164"/>
  <c r="H2" i="167"/>
  <c r="AR137" i="166"/>
  <c r="K45" i="166"/>
  <c r="D9" i="166"/>
  <c r="E30" i="166"/>
  <c r="AL75" i="168"/>
  <c r="AM75" i="168" s="1"/>
  <c r="M45" i="165"/>
  <c r="I50" i="165"/>
  <c r="H38" i="168"/>
  <c r="H15" i="165"/>
  <c r="AQ140" i="163"/>
  <c r="M11" i="168"/>
  <c r="G47" i="164"/>
  <c r="Q18" i="165"/>
  <c r="N23" i="166"/>
  <c r="AL201" i="166"/>
  <c r="AM201" i="166" s="1"/>
  <c r="P28" i="168"/>
  <c r="G47" i="166"/>
  <c r="N12" i="167"/>
  <c r="J26" i="168"/>
  <c r="G15" i="165"/>
  <c r="I45" i="164"/>
  <c r="AL142" i="168"/>
  <c r="AM142" i="168" s="1"/>
  <c r="AO14" i="164"/>
  <c r="G7" i="166"/>
  <c r="M35" i="165"/>
  <c r="AQ527" i="166"/>
  <c r="F48" i="166"/>
  <c r="AJ5" i="167"/>
  <c r="AK5" i="167" s="1"/>
  <c r="AJ272" i="166"/>
  <c r="AK272" i="166" s="1"/>
  <c r="I20" i="167"/>
  <c r="AO149" i="168"/>
  <c r="F42" i="164"/>
  <c r="F51" i="169"/>
  <c r="AQ334" i="166"/>
  <c r="D27" i="165"/>
  <c r="N37" i="164"/>
  <c r="D18" i="167"/>
  <c r="AR403" i="166"/>
  <c r="AL268" i="166"/>
  <c r="AM268" i="166" s="1"/>
  <c r="AQ207" i="159"/>
  <c r="C39" i="166"/>
  <c r="E32" i="168"/>
  <c r="AO206" i="159"/>
  <c r="K40" i="167"/>
  <c r="AL336" i="168"/>
  <c r="AM336" i="168" s="1"/>
  <c r="AJ9" i="168"/>
  <c r="AK9" i="168" s="1"/>
  <c r="P23" i="164"/>
  <c r="I12" i="164"/>
  <c r="D32" i="167"/>
  <c r="J45" i="165"/>
  <c r="AP205" i="163"/>
  <c r="AL276" i="166"/>
  <c r="AM276" i="166" s="1"/>
  <c r="AQ273" i="168"/>
  <c r="L36" i="164"/>
  <c r="M3" i="167"/>
  <c r="K9" i="165"/>
  <c r="AJ340" i="168"/>
  <c r="AK340" i="168" s="1"/>
  <c r="Q24" i="165"/>
  <c r="N16" i="166"/>
  <c r="L11" i="165"/>
  <c r="P38" i="164"/>
  <c r="D3" i="164"/>
  <c r="AL404" i="166"/>
  <c r="AM404" i="166" s="1"/>
  <c r="AO13" i="164"/>
  <c r="AQ335" i="166"/>
  <c r="L34" i="166"/>
  <c r="AL529" i="166"/>
  <c r="AM529" i="166" s="1"/>
  <c r="AP468" i="166"/>
  <c r="AJ342" i="168"/>
  <c r="AK342" i="168" s="1"/>
  <c r="AQ529" i="166"/>
  <c r="H4" i="165"/>
  <c r="AO270" i="163"/>
  <c r="G13" i="164"/>
  <c r="AO333" i="166"/>
  <c r="D2" i="165"/>
  <c r="M11" i="166"/>
  <c r="K4" i="164"/>
  <c r="K46" i="165"/>
  <c r="M14" i="166"/>
  <c r="J30" i="166"/>
  <c r="J10" i="165"/>
  <c r="L11" i="166"/>
  <c r="J25" i="164"/>
  <c r="F10" i="167"/>
  <c r="J30" i="165"/>
  <c r="F12" i="165"/>
  <c r="AL148" i="166"/>
  <c r="AM148" i="166" s="1"/>
  <c r="AQ201" i="159"/>
  <c r="L3" i="165"/>
  <c r="AL269" i="166"/>
  <c r="AM269" i="166" s="1"/>
  <c r="Q38" i="164"/>
  <c r="AO201" i="166"/>
  <c r="G36" i="164"/>
  <c r="AO341" i="168"/>
  <c r="L6" i="168"/>
  <c r="K25" i="166"/>
  <c r="AJ206" i="166"/>
  <c r="AK206" i="166" s="1"/>
  <c r="AP139" i="166"/>
  <c r="AL10" i="164"/>
  <c r="AM10" i="164" s="1"/>
  <c r="AL139" i="163"/>
  <c r="AM139" i="163" s="1"/>
  <c r="AL340" i="168"/>
  <c r="AM340" i="168" s="1"/>
  <c r="AL467" i="166"/>
  <c r="AM467" i="166" s="1"/>
  <c r="AJ80" i="166"/>
  <c r="AK80" i="166" s="1"/>
  <c r="AP202" i="159"/>
  <c r="C29" i="164"/>
  <c r="I24" i="167"/>
  <c r="H19" i="165"/>
  <c r="M3" i="166"/>
  <c r="AL205" i="168"/>
  <c r="AM205" i="168" s="1"/>
  <c r="M25" i="168"/>
  <c r="M40" i="164"/>
  <c r="AL200" i="163"/>
  <c r="AM200" i="163" s="1"/>
  <c r="N40" i="167"/>
  <c r="K20" i="167"/>
  <c r="AL272" i="166"/>
  <c r="AM272" i="166" s="1"/>
  <c r="L51" i="167"/>
  <c r="L23" i="167"/>
  <c r="AO272" i="163"/>
  <c r="AR206" i="166"/>
  <c r="N35" i="165"/>
  <c r="E46" i="165"/>
  <c r="AP13" i="165"/>
  <c r="P32" i="164"/>
  <c r="L17" i="164"/>
  <c r="H18" i="165"/>
  <c r="I51" i="168"/>
  <c r="AO202" i="159"/>
  <c r="F27" i="164"/>
  <c r="N36" i="166"/>
  <c r="J22" i="164"/>
  <c r="J49" i="168"/>
  <c r="AP11" i="166"/>
  <c r="E28" i="167"/>
  <c r="F51" i="164"/>
  <c r="F6" i="164"/>
  <c r="AR136" i="163"/>
  <c r="M22" i="164"/>
  <c r="G13" i="166"/>
  <c r="AL268" i="168"/>
  <c r="AM268" i="168" s="1"/>
  <c r="E40" i="168"/>
  <c r="H8" i="168"/>
  <c r="F7" i="165"/>
  <c r="AR212" i="159"/>
  <c r="C20" i="164"/>
  <c r="AO201" i="163"/>
  <c r="AL209" i="163"/>
  <c r="AM209" i="163" s="1"/>
  <c r="I7" i="166"/>
  <c r="C43" i="167"/>
  <c r="F20" i="167"/>
  <c r="N14" i="166"/>
  <c r="N26" i="165"/>
  <c r="AL13" i="164"/>
  <c r="AM13" i="164" s="1"/>
  <c r="F38" i="167"/>
  <c r="L20" i="166"/>
  <c r="F3" i="167"/>
  <c r="E38" i="168"/>
  <c r="Q44" i="168"/>
  <c r="K32" i="164"/>
  <c r="F34" i="167"/>
  <c r="I16" i="166"/>
  <c r="L31" i="166"/>
  <c r="Q29" i="166"/>
  <c r="I44" i="168"/>
  <c r="P6" i="165"/>
  <c r="C44" i="165"/>
  <c r="M41" i="165"/>
  <c r="AO336" i="166"/>
  <c r="P22" i="168"/>
  <c r="D49" i="165"/>
  <c r="K15" i="168"/>
  <c r="E25" i="167"/>
  <c r="AR200" i="166"/>
  <c r="AQ138" i="168"/>
  <c r="F20" i="165"/>
  <c r="F6" i="166"/>
  <c r="G4" i="165"/>
  <c r="L10" i="167"/>
  <c r="AR5" i="164"/>
  <c r="D11" i="168"/>
  <c r="I6" i="168"/>
  <c r="F9" i="167"/>
  <c r="AL205" i="166"/>
  <c r="AM205" i="166" s="1"/>
  <c r="C18" i="166"/>
  <c r="H32" i="168"/>
  <c r="F47" i="165"/>
  <c r="D47" i="167"/>
  <c r="M36" i="168"/>
  <c r="P42" i="165"/>
  <c r="AP8" i="165"/>
  <c r="L10" i="164"/>
  <c r="H26" i="165"/>
  <c r="H4" i="167"/>
  <c r="M29" i="165"/>
  <c r="Q18" i="168"/>
  <c r="P36" i="165"/>
  <c r="G5" i="165"/>
  <c r="L41" i="164"/>
  <c r="E12" i="166"/>
  <c r="C18" i="168"/>
  <c r="AJ140" i="166"/>
  <c r="AK140" i="166" s="1"/>
  <c r="J17" i="164"/>
  <c r="P7" i="168"/>
  <c r="AR8" i="165"/>
  <c r="J2" i="165"/>
  <c r="P50" i="167"/>
  <c r="P29" i="164"/>
  <c r="AJ9" i="165"/>
  <c r="AK9" i="165" s="1"/>
  <c r="H19" i="166"/>
  <c r="Q29" i="167"/>
  <c r="AO204" i="159"/>
  <c r="AQ200" i="159"/>
  <c r="AP201" i="166"/>
  <c r="E14" i="166"/>
  <c r="M8" i="168"/>
  <c r="D33" i="164"/>
  <c r="I9" i="168"/>
  <c r="AL395" i="166"/>
  <c r="AM395" i="166" s="1"/>
  <c r="AJ336" i="168"/>
  <c r="AK336" i="168" s="1"/>
  <c r="D8" i="164"/>
  <c r="H9" i="168"/>
  <c r="E20" i="165"/>
  <c r="AO72" i="166"/>
  <c r="J11" i="166"/>
  <c r="J29" i="164"/>
  <c r="H42" i="168"/>
  <c r="L22" i="167"/>
  <c r="P41" i="164"/>
  <c r="AL151" i="168"/>
  <c r="AM151" i="168" s="1"/>
  <c r="D17" i="168"/>
  <c r="AL143" i="163"/>
  <c r="AM143" i="163" s="1"/>
  <c r="I44" i="164"/>
  <c r="L28" i="167"/>
  <c r="D8" i="166"/>
  <c r="AL337" i="166"/>
  <c r="AM337" i="166" s="1"/>
  <c r="F20" i="164"/>
  <c r="G21" i="166"/>
  <c r="K44" i="165"/>
  <c r="K16" i="167"/>
  <c r="G47" i="168"/>
  <c r="F9" i="164"/>
  <c r="AQ272" i="163"/>
  <c r="H17" i="167"/>
  <c r="P39" i="167"/>
  <c r="G11" i="167"/>
  <c r="D14" i="164"/>
  <c r="AL8" i="165"/>
  <c r="AM8" i="165" s="1"/>
  <c r="I19" i="164"/>
  <c r="AP8" i="164"/>
  <c r="H12" i="168"/>
  <c r="AO335" i="168"/>
  <c r="AR79" i="166"/>
  <c r="AL334" i="168"/>
  <c r="AM334" i="168" s="1"/>
  <c r="AO72" i="168"/>
  <c r="AL272" i="168"/>
  <c r="AM272" i="168" s="1"/>
  <c r="AQ141" i="168"/>
  <c r="G8" i="165"/>
  <c r="D48" i="164"/>
  <c r="G3" i="165"/>
  <c r="C43" i="165"/>
  <c r="G24" i="165"/>
  <c r="F49" i="166"/>
  <c r="AJ200" i="163"/>
  <c r="AK200" i="163" s="1"/>
  <c r="AO212" i="159"/>
  <c r="C34" i="166"/>
  <c r="P22" i="165"/>
  <c r="K30" i="168"/>
  <c r="AR273" i="163"/>
  <c r="D51" i="166"/>
  <c r="M9" i="168"/>
  <c r="E3" i="164"/>
  <c r="AO209" i="159"/>
  <c r="Q15" i="167"/>
  <c r="I34" i="165"/>
  <c r="I15" i="164"/>
  <c r="D36" i="164"/>
  <c r="E9" i="168"/>
  <c r="Q7" i="167"/>
  <c r="AP70" i="166"/>
  <c r="AL136" i="168"/>
  <c r="AM136" i="168" s="1"/>
  <c r="K5" i="166"/>
  <c r="J5" i="165"/>
  <c r="P32" i="166"/>
  <c r="AO273" i="163"/>
  <c r="F33" i="164"/>
  <c r="AJ202" i="159"/>
  <c r="AK202" i="159" s="1"/>
  <c r="AR136" i="166"/>
  <c r="H51" i="165"/>
  <c r="J38" i="166"/>
  <c r="D43" i="165"/>
  <c r="D9" i="164"/>
  <c r="D37" i="165"/>
  <c r="AQ5" i="167"/>
  <c r="L37" i="168"/>
  <c r="M16" i="166"/>
  <c r="D38" i="164"/>
  <c r="H32" i="164"/>
  <c r="K18" i="168"/>
  <c r="AO6" i="165"/>
  <c r="AL83" i="166"/>
  <c r="AM83" i="166" s="1"/>
  <c r="J12" i="164"/>
  <c r="AL141" i="163"/>
  <c r="AM141" i="163" s="1"/>
  <c r="AJ8" i="164"/>
  <c r="AK8" i="164" s="1"/>
  <c r="Q6" i="164"/>
  <c r="J15" i="168"/>
  <c r="J7" i="167"/>
  <c r="N46" i="167"/>
  <c r="G6" i="168"/>
  <c r="AL531" i="166"/>
  <c r="AM531" i="166" s="1"/>
  <c r="G2" i="165"/>
  <c r="Q29" i="168"/>
  <c r="N32" i="168"/>
  <c r="G29" i="166"/>
  <c r="H31" i="168"/>
  <c r="L24" i="164"/>
  <c r="L29" i="167"/>
  <c r="AL202" i="168"/>
  <c r="AM202" i="168" s="1"/>
  <c r="G12" i="168"/>
  <c r="H38" i="166"/>
  <c r="F41" i="167"/>
  <c r="K36" i="167"/>
  <c r="P34" i="164"/>
  <c r="C24" i="164"/>
  <c r="AQ143" i="166"/>
  <c r="AO398" i="166"/>
  <c r="I32" i="164"/>
  <c r="H30" i="164"/>
  <c r="D31" i="166"/>
  <c r="E12" i="168"/>
  <c r="N43" i="167"/>
  <c r="D26" i="164"/>
  <c r="D44" i="164"/>
  <c r="N13" i="165"/>
  <c r="G3" i="168"/>
  <c r="D41" i="166"/>
  <c r="N21" i="168"/>
  <c r="AP467" i="166"/>
  <c r="AO466" i="166"/>
  <c r="J51" i="166"/>
  <c r="E12" i="165"/>
  <c r="N17" i="167"/>
  <c r="AJ466" i="166"/>
  <c r="AK466" i="166" s="1"/>
  <c r="F17" i="167"/>
  <c r="C50" i="167"/>
  <c r="AO332" i="166"/>
  <c r="Q26" i="164"/>
  <c r="P34" i="168"/>
  <c r="P26" i="164"/>
  <c r="E8" i="168"/>
  <c r="AL331" i="166"/>
  <c r="AM331" i="166" s="1"/>
  <c r="AO8" i="165"/>
  <c r="I21" i="167"/>
  <c r="AL203" i="168"/>
  <c r="AM203" i="168" s="1"/>
  <c r="G24" i="164"/>
  <c r="I41" i="165"/>
  <c r="L8" i="168"/>
  <c r="D18" i="168"/>
  <c r="G33" i="165"/>
  <c r="D40" i="167"/>
  <c r="N30" i="164"/>
  <c r="J26" i="164"/>
  <c r="AQ8" i="164"/>
  <c r="D23" i="168"/>
  <c r="AO461" i="166"/>
  <c r="I17" i="165"/>
  <c r="C24" i="167"/>
  <c r="L38" i="168"/>
  <c r="AL201" i="163"/>
  <c r="AM201" i="163" s="1"/>
  <c r="AL403" i="166"/>
  <c r="AM403" i="166" s="1"/>
  <c r="C40" i="168"/>
  <c r="E48" i="165"/>
  <c r="AO203" i="159"/>
  <c r="J42" i="164"/>
  <c r="E51" i="167"/>
  <c r="F18" i="167"/>
  <c r="AJ208" i="163"/>
  <c r="AK208" i="163" s="1"/>
  <c r="C50" i="165"/>
  <c r="I50" i="164"/>
  <c r="H2" i="168"/>
  <c r="L14" i="165"/>
  <c r="L9" i="166"/>
  <c r="N33" i="168"/>
  <c r="K47" i="166"/>
  <c r="Q7" i="164"/>
  <c r="AL465" i="166"/>
  <c r="AM465" i="166" s="1"/>
  <c r="AQ202" i="163"/>
  <c r="Q11" i="166"/>
  <c r="L13" i="164"/>
  <c r="AQ5" i="165"/>
  <c r="L47" i="164"/>
  <c r="L50" i="166"/>
  <c r="H25" i="165"/>
  <c r="AL202" i="163"/>
  <c r="AM202" i="163" s="1"/>
  <c r="AP11" i="165"/>
  <c r="H44" i="164"/>
  <c r="N18" i="165"/>
  <c r="Q14" i="165"/>
  <c r="E4" i="164"/>
  <c r="K42" i="165"/>
  <c r="C13" i="164"/>
  <c r="G12" i="167"/>
  <c r="AP6" i="164"/>
  <c r="H16" i="167"/>
  <c r="M4" i="166"/>
  <c r="D38" i="166"/>
  <c r="AO213" i="159"/>
  <c r="C9" i="167"/>
  <c r="AQ271" i="166"/>
  <c r="D15" i="165"/>
  <c r="I4" i="165"/>
  <c r="AL207" i="168"/>
  <c r="AM207" i="168" s="1"/>
  <c r="C39" i="165"/>
  <c r="D21" i="165"/>
  <c r="I2" i="164"/>
  <c r="D41" i="164"/>
  <c r="AQ79" i="168"/>
  <c r="H15" i="166"/>
  <c r="F6" i="168"/>
  <c r="J42" i="166"/>
  <c r="P33" i="164"/>
  <c r="K38" i="167"/>
  <c r="AP8" i="168"/>
  <c r="Q28" i="164"/>
  <c r="AP331" i="166"/>
  <c r="J36" i="165"/>
  <c r="P49" i="167"/>
  <c r="AL274" i="168"/>
  <c r="AM274" i="168" s="1"/>
  <c r="N48" i="168"/>
  <c r="C45" i="165"/>
  <c r="N12" i="164"/>
  <c r="N39" i="168"/>
  <c r="C4" i="168"/>
  <c r="H21" i="164"/>
  <c r="G38" i="168"/>
  <c r="AL10" i="165"/>
  <c r="AM10" i="165" s="1"/>
  <c r="G8" i="168"/>
  <c r="D12" i="166"/>
  <c r="N6" i="168"/>
  <c r="E51" i="165"/>
  <c r="P49" i="168"/>
  <c r="AL275" i="166"/>
  <c r="AM275" i="166" s="1"/>
  <c r="AR7" i="166"/>
  <c r="N49" i="168"/>
  <c r="AL265" i="166"/>
  <c r="AM265" i="166" s="1"/>
  <c r="AL138" i="166"/>
  <c r="AM138" i="166" s="1"/>
  <c r="AL343" i="166"/>
  <c r="AM343" i="166" s="1"/>
  <c r="D29" i="164"/>
  <c r="AL396" i="166"/>
  <c r="AM396" i="166" s="1"/>
  <c r="AJ270" i="163"/>
  <c r="AK270" i="163" s="1"/>
  <c r="AR9" i="164"/>
  <c r="AJ77" i="166"/>
  <c r="AK77" i="166" s="1"/>
  <c r="AO143" i="168"/>
  <c r="AQ201" i="163"/>
  <c r="C6" i="168"/>
  <c r="G37" i="164"/>
  <c r="AJ14" i="164"/>
  <c r="AK14" i="164" s="1"/>
  <c r="AJ143" i="166"/>
  <c r="AK143" i="166" s="1"/>
  <c r="P16" i="165"/>
  <c r="N48" i="166"/>
  <c r="D43" i="164"/>
  <c r="N29" i="165"/>
  <c r="H16" i="164"/>
  <c r="H26" i="164"/>
  <c r="N44" i="168"/>
  <c r="AL136" i="163"/>
  <c r="AM136" i="163" s="1"/>
  <c r="N11" i="165"/>
  <c r="I21" i="166"/>
  <c r="G35" i="167"/>
  <c r="AO207" i="159"/>
  <c r="K40" i="166"/>
  <c r="Q18" i="164"/>
  <c r="AQ205" i="168"/>
  <c r="AL81" i="166"/>
  <c r="AM81" i="166" s="1"/>
  <c r="K17" i="166"/>
  <c r="J49" i="165"/>
  <c r="AL273" i="168"/>
  <c r="AM273" i="168" s="1"/>
  <c r="P17" i="164"/>
  <c r="J50" i="166"/>
  <c r="Q8" i="164"/>
  <c r="H27" i="164"/>
  <c r="AQ136" i="163"/>
  <c r="K35" i="164"/>
  <c r="C9" i="168"/>
  <c r="H14" i="166"/>
  <c r="N47" i="167"/>
  <c r="AP265" i="168"/>
  <c r="AO205" i="159"/>
  <c r="AP209" i="159"/>
  <c r="AJ11" i="164"/>
  <c r="AK11" i="164" s="1"/>
  <c r="M8" i="165"/>
  <c r="J11" i="165"/>
  <c r="AJ527" i="166"/>
  <c r="AK527" i="166" s="1"/>
  <c r="AQ276" i="166"/>
  <c r="Q28" i="167"/>
  <c r="AL71" i="168"/>
  <c r="AM71" i="168" s="1"/>
  <c r="AO139" i="163"/>
  <c r="E27" i="165"/>
  <c r="Q27" i="167"/>
  <c r="M13" i="168"/>
  <c r="M29" i="168"/>
  <c r="K48" i="167"/>
  <c r="K7" i="164"/>
  <c r="M23" i="164"/>
  <c r="F18" i="165"/>
  <c r="L44" i="166"/>
  <c r="J51" i="168"/>
  <c r="AL273" i="166"/>
  <c r="AM273" i="166" s="1"/>
  <c r="Q35" i="168"/>
  <c r="AJ10" i="164"/>
  <c r="AK10" i="164" s="1"/>
  <c r="Q48" i="167"/>
  <c r="AP265" i="163"/>
  <c r="AP203" i="163"/>
  <c r="L32" i="165"/>
  <c r="L39" i="167"/>
  <c r="F38" i="168"/>
  <c r="G31" i="168"/>
  <c r="M24" i="165"/>
  <c r="E17" i="164"/>
  <c r="AL150" i="168"/>
  <c r="AM150" i="168" s="1"/>
  <c r="K32" i="166"/>
  <c r="AQ266" i="163"/>
  <c r="G22" i="164"/>
  <c r="AL149" i="166"/>
  <c r="AM149" i="166" s="1"/>
  <c r="Q32" i="168"/>
  <c r="Q45" i="165"/>
  <c r="AQ204" i="163"/>
  <c r="I15" i="167"/>
  <c r="AO331" i="168"/>
  <c r="N29" i="164"/>
  <c r="AL204" i="166"/>
  <c r="AM204" i="166" s="1"/>
  <c r="AQ210" i="159"/>
  <c r="F30" i="166"/>
  <c r="Q47" i="164"/>
  <c r="I7" i="168"/>
  <c r="J10" i="164"/>
  <c r="F46" i="166"/>
  <c r="AQ9" i="165"/>
  <c r="P51" i="169"/>
  <c r="P19" i="164"/>
  <c r="G43" i="167"/>
  <c r="H30" i="168"/>
  <c r="I24" i="168"/>
  <c r="AP203" i="159"/>
  <c r="P12" i="167"/>
  <c r="D21" i="167"/>
  <c r="E2" i="166"/>
  <c r="C17" i="166"/>
  <c r="M25" i="164"/>
  <c r="F11" i="165"/>
  <c r="K30" i="165"/>
  <c r="P4" i="165"/>
  <c r="H33" i="168"/>
  <c r="AJ137" i="166"/>
  <c r="AK137" i="166" s="1"/>
  <c r="AQ74" i="166"/>
  <c r="AR141" i="168"/>
  <c r="F22" i="168"/>
  <c r="I14" i="168"/>
  <c r="I46" i="164"/>
  <c r="Q29" i="165"/>
  <c r="G25" i="164"/>
  <c r="AP267" i="168"/>
  <c r="AL6" i="165"/>
  <c r="AM6" i="165" s="1"/>
  <c r="J17" i="168"/>
  <c r="N4" i="167"/>
  <c r="P2" i="166"/>
  <c r="N37" i="166"/>
  <c r="G20" i="168"/>
  <c r="I23" i="165"/>
  <c r="AJ268" i="163"/>
  <c r="AK268" i="163" s="1"/>
  <c r="K41" i="164"/>
  <c r="P12" i="165"/>
  <c r="AL460" i="166"/>
  <c r="AM460" i="166" s="1"/>
  <c r="E39" i="164"/>
  <c r="M28" i="166"/>
  <c r="AJ211" i="159"/>
  <c r="AK211" i="159" s="1"/>
  <c r="AL144" i="166"/>
  <c r="AM144" i="166" s="1"/>
  <c r="AP206" i="159"/>
  <c r="AO140" i="163"/>
  <c r="I36" i="167"/>
  <c r="I17" i="164"/>
  <c r="H20" i="165"/>
  <c r="AO10" i="168"/>
  <c r="N27" i="164"/>
  <c r="G20" i="164"/>
  <c r="H9" i="164"/>
  <c r="L19" i="165"/>
  <c r="G18" i="164"/>
  <c r="L14" i="164"/>
  <c r="H28" i="166"/>
  <c r="AQ7" i="166"/>
  <c r="AO267" i="168"/>
  <c r="AJ333" i="168"/>
  <c r="AK333" i="168" s="1"/>
  <c r="M20" i="164"/>
  <c r="AO12" i="165"/>
  <c r="Q12" i="164"/>
  <c r="Q24" i="164"/>
  <c r="M36" i="164"/>
  <c r="AL72" i="166"/>
  <c r="AM72" i="166" s="1"/>
  <c r="E8" i="165"/>
  <c r="AR466" i="166"/>
  <c r="AP266" i="163"/>
  <c r="AP528" i="166"/>
  <c r="H3" i="166"/>
  <c r="F25" i="168"/>
  <c r="P29" i="166"/>
  <c r="E3" i="165"/>
  <c r="G24" i="166"/>
  <c r="E5" i="165"/>
  <c r="M17" i="168"/>
  <c r="H46" i="167"/>
  <c r="AL343" i="168"/>
  <c r="AM343" i="168" s="1"/>
  <c r="AR207" i="159"/>
  <c r="E9" i="167"/>
  <c r="AR202" i="159"/>
  <c r="AQ9" i="164"/>
  <c r="P9" i="168"/>
  <c r="AQ7" i="165"/>
  <c r="K38" i="164"/>
  <c r="E21" i="164"/>
  <c r="K34" i="164"/>
  <c r="K42" i="164"/>
  <c r="J4" i="168"/>
  <c r="C26" i="164"/>
  <c r="H7" i="166"/>
  <c r="J32" i="164"/>
  <c r="N48" i="165"/>
  <c r="N42" i="168"/>
  <c r="N10" i="165"/>
  <c r="K17" i="164"/>
  <c r="N40" i="166"/>
  <c r="F24" i="167"/>
  <c r="P51" i="168"/>
  <c r="P15" i="166"/>
  <c r="AL74" i="166"/>
  <c r="AM74" i="166" s="1"/>
  <c r="M33" i="168"/>
  <c r="D4" i="164"/>
  <c r="AQ6" i="165"/>
  <c r="AL265" i="163"/>
  <c r="AM265" i="163" s="1"/>
  <c r="AR205" i="168"/>
  <c r="J44" i="168"/>
  <c r="C33" i="168"/>
  <c r="Q31" i="168"/>
  <c r="I30" i="164"/>
  <c r="M9" i="165"/>
  <c r="G25" i="166"/>
  <c r="I5" i="164"/>
  <c r="AR203" i="159"/>
  <c r="L51" i="169"/>
  <c r="Q6" i="167"/>
  <c r="AO343" i="166"/>
  <c r="F2" i="165"/>
  <c r="F41" i="165"/>
  <c r="N12" i="168"/>
  <c r="N18" i="164"/>
  <c r="G33" i="166"/>
  <c r="I49" i="168"/>
  <c r="M47" i="168"/>
  <c r="H4" i="164"/>
  <c r="G44" i="164"/>
  <c r="AO208" i="163"/>
  <c r="AJ209" i="166"/>
  <c r="AK209" i="166" s="1"/>
  <c r="AJ272" i="163"/>
  <c r="AK272" i="163" s="1"/>
  <c r="K11" i="165"/>
  <c r="AL202" i="166"/>
  <c r="AM202" i="166" s="1"/>
  <c r="C28" i="166"/>
  <c r="M8" i="166"/>
  <c r="N42" i="166"/>
  <c r="L33" i="168"/>
  <c r="J14" i="167"/>
  <c r="I34" i="166"/>
  <c r="L30" i="165"/>
  <c r="AL5" i="167"/>
  <c r="AM5" i="167" s="1"/>
  <c r="AL462" i="166"/>
  <c r="AM462" i="166" s="1"/>
  <c r="P50" i="166"/>
  <c r="E20" i="168"/>
  <c r="AQ205" i="159"/>
  <c r="I17" i="167"/>
  <c r="AO10" i="164"/>
  <c r="H24" i="164"/>
  <c r="C51" i="167"/>
  <c r="AL144" i="168"/>
  <c r="AM144" i="168" s="1"/>
  <c r="C29" i="167"/>
  <c r="AL7" i="168"/>
  <c r="AM7" i="168" s="1"/>
  <c r="AR265" i="166"/>
  <c r="C8" i="167"/>
  <c r="E47" i="168"/>
  <c r="L50" i="167"/>
  <c r="E49" i="165"/>
  <c r="D38" i="165"/>
  <c r="G24" i="168"/>
  <c r="AL146" i="166"/>
  <c r="AM146" i="166" s="1"/>
  <c r="P12" i="168"/>
  <c r="AL5" i="168"/>
  <c r="AM5" i="168" s="1"/>
  <c r="N23" i="165"/>
  <c r="D39" i="168"/>
  <c r="Q41" i="164"/>
  <c r="N7" i="167"/>
  <c r="H2" i="165"/>
  <c r="J34" i="168"/>
  <c r="AQ209" i="159"/>
  <c r="C2" i="164"/>
  <c r="D49" i="167"/>
  <c r="E13" i="166"/>
  <c r="E19" i="166"/>
  <c r="K20" i="168"/>
  <c r="N30" i="165"/>
  <c r="AO5" i="166"/>
  <c r="K22" i="168"/>
  <c r="M31" i="168"/>
  <c r="Q4" i="166"/>
  <c r="I24" i="165"/>
  <c r="L2" i="166"/>
  <c r="P16" i="168"/>
  <c r="K14" i="168"/>
  <c r="P15" i="165"/>
  <c r="C32" i="165"/>
  <c r="G5" i="167"/>
  <c r="P44" i="167"/>
  <c r="M17" i="165"/>
  <c r="L27" i="168"/>
  <c r="D7" i="164"/>
  <c r="N28" i="165"/>
  <c r="F8" i="165"/>
  <c r="M31" i="164"/>
  <c r="C14" i="164"/>
  <c r="Q11" i="168"/>
  <c r="H51" i="164"/>
  <c r="D20" i="164"/>
  <c r="N34" i="164"/>
  <c r="D17" i="165"/>
  <c r="AQ526" i="166"/>
  <c r="Q17" i="164"/>
  <c r="F31" i="168"/>
  <c r="D31" i="164"/>
  <c r="K40" i="165"/>
  <c r="AP339" i="168"/>
  <c r="Q38" i="166"/>
  <c r="AL468" i="166"/>
  <c r="AM468" i="166" s="1"/>
  <c r="Q6" i="165"/>
  <c r="AP10" i="168"/>
  <c r="P10" i="166"/>
  <c r="N9" i="165"/>
  <c r="AP336" i="166"/>
  <c r="N20" i="164"/>
  <c r="L3" i="166"/>
  <c r="G48" i="164"/>
  <c r="AP334" i="166"/>
  <c r="AJ75" i="166"/>
  <c r="AK75" i="166" s="1"/>
  <c r="J7" i="164"/>
  <c r="C12" i="164"/>
  <c r="AL340" i="166"/>
  <c r="AM340" i="166" s="1"/>
  <c r="G51" i="168"/>
  <c r="L50" i="165"/>
  <c r="AJ395" i="166"/>
  <c r="AK395" i="166" s="1"/>
  <c r="L49" i="165"/>
  <c r="E36" i="164"/>
  <c r="H32" i="167"/>
  <c r="H34" i="166"/>
  <c r="F23" i="166"/>
  <c r="AP142" i="166"/>
  <c r="AO136" i="163"/>
  <c r="Q39" i="164"/>
  <c r="AR208" i="163"/>
  <c r="Q16" i="164"/>
  <c r="AR144" i="166"/>
  <c r="Q7" i="168"/>
  <c r="I48" i="165"/>
  <c r="AL142" i="166"/>
  <c r="AM142" i="166" s="1"/>
  <c r="AL5" i="165"/>
  <c r="AM5" i="165" s="1"/>
  <c r="AL271" i="166"/>
  <c r="AM271" i="166" s="1"/>
  <c r="AR209" i="163"/>
  <c r="AQ341" i="166"/>
  <c r="L48" i="164"/>
  <c r="L5" i="167"/>
  <c r="P40" i="167"/>
  <c r="J27" i="168"/>
  <c r="AJ77" i="168"/>
  <c r="AK77" i="168" s="1"/>
  <c r="J5" i="166"/>
  <c r="F50" i="167"/>
  <c r="AQ270" i="163"/>
  <c r="AO268" i="166"/>
  <c r="AQ212" i="159"/>
  <c r="J38" i="165"/>
  <c r="AL206" i="163"/>
  <c r="AM206" i="163" s="1"/>
  <c r="M34" i="167"/>
  <c r="M49" i="165"/>
  <c r="K40" i="164"/>
  <c r="F48" i="164"/>
  <c r="N40" i="168"/>
  <c r="I46" i="165"/>
  <c r="AQ206" i="168"/>
  <c r="I11" i="164"/>
  <c r="D19" i="165"/>
  <c r="Q40" i="165"/>
  <c r="AP137" i="163"/>
  <c r="AR12" i="165"/>
  <c r="M14" i="167"/>
  <c r="M32" i="166"/>
  <c r="P19" i="167"/>
  <c r="C10" i="168"/>
  <c r="P14" i="164"/>
  <c r="D6" i="167"/>
  <c r="K30" i="166"/>
  <c r="M3" i="164"/>
  <c r="F29" i="164"/>
  <c r="Q26" i="167"/>
  <c r="P6" i="168"/>
  <c r="M37" i="168"/>
  <c r="C4" i="164"/>
  <c r="AL344" i="166"/>
  <c r="AM344" i="166" s="1"/>
  <c r="AJ138" i="163"/>
  <c r="AK138" i="163" s="1"/>
  <c r="C32" i="164"/>
  <c r="I30" i="165"/>
  <c r="AO273" i="168"/>
  <c r="AJ275" i="166"/>
  <c r="AK275" i="166" s="1"/>
  <c r="I33" i="165"/>
  <c r="G41" i="168"/>
  <c r="AR78" i="168"/>
  <c r="L27" i="165"/>
  <c r="J8" i="167"/>
  <c r="L20" i="164"/>
  <c r="AP270" i="163"/>
  <c r="D46" i="164"/>
  <c r="AL339" i="168"/>
  <c r="AM339" i="168" s="1"/>
  <c r="L4" i="168"/>
  <c r="M33" i="166"/>
  <c r="H12" i="167"/>
  <c r="M47" i="164"/>
  <c r="K48" i="164"/>
  <c r="H48" i="165"/>
  <c r="AR343" i="168"/>
  <c r="M51" i="164"/>
  <c r="M23" i="165"/>
  <c r="AL8" i="166"/>
  <c r="AM8" i="166" s="1"/>
  <c r="AP272" i="166"/>
  <c r="AP212" i="159"/>
  <c r="AP265" i="166"/>
  <c r="J5" i="164"/>
  <c r="H40" i="167"/>
  <c r="P2" i="167"/>
  <c r="D13" i="168"/>
  <c r="D45" i="164"/>
  <c r="J32" i="168"/>
  <c r="K47" i="165"/>
  <c r="I24" i="164"/>
  <c r="K18" i="167"/>
  <c r="AL8" i="168"/>
  <c r="AM8" i="168" s="1"/>
  <c r="H17" i="164"/>
  <c r="L15" i="164"/>
  <c r="K23" i="168"/>
  <c r="G45" i="164"/>
  <c r="N24" i="164"/>
  <c r="AL397" i="166"/>
  <c r="AM397" i="166" s="1"/>
  <c r="AR269" i="168"/>
  <c r="F35" i="164"/>
  <c r="AO460" i="166"/>
  <c r="K19" i="165"/>
  <c r="AQ267" i="163"/>
  <c r="L16" i="165"/>
  <c r="J21" i="164"/>
  <c r="AJ207" i="163"/>
  <c r="AK207" i="163" s="1"/>
  <c r="AO10" i="165"/>
  <c r="AP5" i="164"/>
  <c r="AQ81" i="166"/>
  <c r="Q37" i="167"/>
  <c r="E32" i="165"/>
  <c r="J4" i="167"/>
  <c r="C15" i="168"/>
  <c r="P51" i="167"/>
  <c r="Q6" i="166"/>
  <c r="M28" i="164"/>
  <c r="AL208" i="159"/>
  <c r="AM208" i="159" s="1"/>
  <c r="AR270" i="163"/>
  <c r="P5" i="165"/>
  <c r="AL332" i="166"/>
  <c r="AM332" i="166" s="1"/>
  <c r="J28" i="165"/>
  <c r="AJ5" i="165"/>
  <c r="AK5" i="165" s="1"/>
  <c r="N26" i="166"/>
  <c r="M40" i="166"/>
  <c r="AL135" i="163"/>
  <c r="AM135" i="163" s="1"/>
  <c r="J35" i="164"/>
  <c r="AL330" i="166"/>
  <c r="AM330" i="166" s="1"/>
  <c r="AJ212" i="159"/>
  <c r="AK212" i="159" s="1"/>
  <c r="C25" i="164"/>
  <c r="E20" i="164"/>
  <c r="AL205" i="159"/>
  <c r="AM205" i="159" s="1"/>
  <c r="AP12" i="165"/>
  <c r="AL266" i="166"/>
  <c r="AM266" i="166" s="1"/>
  <c r="AL138" i="163"/>
  <c r="AM138" i="163" s="1"/>
  <c r="C18" i="164"/>
  <c r="AR200" i="159"/>
  <c r="AL400" i="166"/>
  <c r="AM400" i="166" s="1"/>
  <c r="AQ12" i="164"/>
  <c r="D46" i="166"/>
  <c r="AR5" i="166"/>
  <c r="AQ79" i="166"/>
  <c r="G26" i="164"/>
  <c r="I18" i="165"/>
  <c r="L16" i="167"/>
  <c r="L17" i="166"/>
  <c r="D30" i="164"/>
  <c r="N22" i="166"/>
  <c r="AR7" i="168"/>
  <c r="E34" i="165"/>
  <c r="AL13" i="166"/>
  <c r="AM13" i="166" s="1"/>
  <c r="AL204" i="168"/>
  <c r="AM204" i="168" s="1"/>
  <c r="AJ202" i="168"/>
  <c r="AK202" i="168" s="1"/>
  <c r="J29" i="167"/>
  <c r="P12" i="164"/>
  <c r="P38" i="168"/>
  <c r="L23" i="164"/>
  <c r="AJ267" i="163"/>
  <c r="AK267" i="163" s="1"/>
  <c r="AL140" i="163"/>
  <c r="AM140" i="163" s="1"/>
  <c r="AL76" i="166"/>
  <c r="AM76" i="166" s="1"/>
  <c r="Q14" i="164"/>
  <c r="F21" i="167"/>
  <c r="F40" i="165"/>
  <c r="Q47" i="165"/>
  <c r="D13" i="165"/>
  <c r="P25" i="164"/>
  <c r="F23" i="167"/>
  <c r="I51" i="164"/>
  <c r="I45" i="165"/>
  <c r="F28" i="164"/>
  <c r="AJ138" i="166"/>
  <c r="AK138" i="166" s="1"/>
  <c r="AL139" i="168"/>
  <c r="AM139" i="168" s="1"/>
  <c r="AL13" i="165"/>
  <c r="AM13" i="165" s="1"/>
  <c r="E44" i="165"/>
  <c r="AQ396" i="166"/>
  <c r="M32" i="167"/>
  <c r="AP268" i="163"/>
  <c r="AL210" i="166"/>
  <c r="AM210" i="166" s="1"/>
  <c r="C14" i="165"/>
  <c r="G9" i="167"/>
  <c r="D5" i="164"/>
  <c r="AP269" i="168"/>
  <c r="I42" i="164"/>
  <c r="P39" i="165"/>
  <c r="L19" i="164"/>
  <c r="H47" i="165"/>
  <c r="Q50" i="164"/>
  <c r="F28" i="167"/>
  <c r="I32" i="166"/>
  <c r="C33" i="165"/>
  <c r="AO208" i="166"/>
  <c r="G9" i="165"/>
  <c r="P32" i="168"/>
  <c r="J17" i="167"/>
  <c r="G21" i="164"/>
  <c r="M6" i="164"/>
  <c r="G36" i="165"/>
  <c r="G12" i="164"/>
  <c r="AP332" i="168"/>
  <c r="M44" i="164"/>
  <c r="AL344" i="168"/>
  <c r="AM344" i="168" s="1"/>
  <c r="H3" i="165"/>
  <c r="AP275" i="166"/>
  <c r="E25" i="168"/>
  <c r="F18" i="164"/>
  <c r="N25" i="164"/>
  <c r="F26" i="165"/>
  <c r="AL9" i="166"/>
  <c r="AM9" i="166" s="1"/>
  <c r="AJ135" i="166"/>
  <c r="AK135" i="166" s="1"/>
  <c r="AP403" i="166"/>
  <c r="E4" i="166"/>
  <c r="F11" i="164"/>
  <c r="L29" i="164"/>
  <c r="G48" i="166"/>
  <c r="C7" i="166"/>
  <c r="P44" i="166"/>
  <c r="P28" i="164"/>
  <c r="AL269" i="163"/>
  <c r="AM269" i="163" s="1"/>
  <c r="N2" i="164"/>
  <c r="G16" i="167"/>
  <c r="D41" i="167"/>
  <c r="N10" i="164"/>
  <c r="H46" i="168"/>
  <c r="Q35" i="165"/>
  <c r="AQ143" i="163"/>
  <c r="J43" i="168"/>
  <c r="P8" i="164"/>
  <c r="AL142" i="163"/>
  <c r="AM142" i="163" s="1"/>
  <c r="AL141" i="168"/>
  <c r="AM141" i="168" s="1"/>
  <c r="AL11" i="166"/>
  <c r="AM11" i="166" s="1"/>
  <c r="AR13" i="166"/>
  <c r="N3" i="168"/>
  <c r="C38" i="165"/>
  <c r="AL140" i="168"/>
  <c r="AM140" i="168" s="1"/>
  <c r="J44" i="164"/>
  <c r="AJ396" i="166"/>
  <c r="AK396" i="166" s="1"/>
  <c r="AO404" i="166"/>
  <c r="F44" i="166"/>
  <c r="E6" i="165"/>
  <c r="AO528" i="166"/>
  <c r="P45" i="164"/>
  <c r="AJ12" i="165"/>
  <c r="AK12" i="165" s="1"/>
  <c r="AP206" i="166"/>
  <c r="C34" i="164"/>
  <c r="H31" i="164"/>
  <c r="AO137" i="163"/>
  <c r="F2" i="166"/>
  <c r="AL271" i="168"/>
  <c r="AM271" i="168" s="1"/>
  <c r="E51" i="169"/>
  <c r="E7" i="168"/>
  <c r="G31" i="164"/>
  <c r="Q22" i="166"/>
  <c r="D40" i="168"/>
  <c r="I15" i="168"/>
  <c r="C41" i="168"/>
  <c r="K14" i="166"/>
  <c r="F39" i="167"/>
  <c r="K17" i="167"/>
  <c r="AQ209" i="168"/>
  <c r="H30" i="167"/>
  <c r="I9" i="166"/>
  <c r="F22" i="164"/>
  <c r="F45" i="165"/>
  <c r="C27" i="168"/>
  <c r="AL272" i="163"/>
  <c r="AM272" i="163" s="1"/>
  <c r="K24" i="166"/>
  <c r="N49" i="166"/>
  <c r="G16" i="165"/>
  <c r="G36" i="167"/>
  <c r="D5" i="168"/>
  <c r="AR266" i="163"/>
  <c r="K3" i="166"/>
  <c r="AJ204" i="159"/>
  <c r="AK204" i="159" s="1"/>
  <c r="L30" i="164"/>
  <c r="Q10" i="164"/>
  <c r="L49" i="168"/>
  <c r="F12" i="167"/>
  <c r="N15" i="164"/>
  <c r="F41" i="166"/>
  <c r="AJ209" i="163"/>
  <c r="AK209" i="163" s="1"/>
  <c r="L4" i="166"/>
  <c r="M30" i="166"/>
  <c r="AL74" i="168"/>
  <c r="AM74" i="168" s="1"/>
  <c r="AP466" i="166"/>
  <c r="AR141" i="163"/>
  <c r="AL204" i="163"/>
  <c r="AM204" i="163" s="1"/>
  <c r="AR200" i="163"/>
  <c r="F27" i="165"/>
  <c r="E11" i="168"/>
  <c r="AP73" i="166"/>
  <c r="J47" i="167"/>
  <c r="P41" i="165"/>
  <c r="C51" i="165"/>
  <c r="AO344" i="166"/>
  <c r="AJ336" i="166"/>
  <c r="AK336" i="166" s="1"/>
  <c r="AR270" i="166"/>
  <c r="E21" i="165"/>
  <c r="AJ525" i="166"/>
  <c r="AK525" i="166" s="1"/>
  <c r="AJ8" i="168"/>
  <c r="AK8" i="168" s="1"/>
  <c r="AJ142" i="168"/>
  <c r="AK142" i="168" s="1"/>
  <c r="F38" i="164"/>
  <c r="AL137" i="163"/>
  <c r="AM137" i="163" s="1"/>
  <c r="Q22" i="168"/>
  <c r="K7" i="168"/>
  <c r="AL271" i="163"/>
  <c r="AM271" i="163" s="1"/>
  <c r="H21" i="166"/>
  <c r="N7" i="166"/>
  <c r="F45" i="164"/>
  <c r="Q33" i="165"/>
  <c r="AP14" i="164"/>
  <c r="AL8" i="164"/>
  <c r="AM8" i="164" s="1"/>
  <c r="E40" i="165"/>
  <c r="H33" i="164"/>
  <c r="N16" i="165"/>
  <c r="N15" i="168"/>
  <c r="M6" i="165"/>
  <c r="AO11" i="164"/>
  <c r="AO271" i="163"/>
  <c r="C30" i="165"/>
  <c r="L6" i="165"/>
  <c r="D9" i="165"/>
  <c r="I47" i="166"/>
  <c r="AO201" i="168"/>
  <c r="J18" i="167"/>
  <c r="AL137" i="168"/>
  <c r="AM137" i="168" s="1"/>
  <c r="AP210" i="159"/>
  <c r="AL266" i="168"/>
  <c r="AM266" i="168" s="1"/>
  <c r="H24" i="165"/>
  <c r="AQ208" i="163"/>
  <c r="H43" i="165"/>
  <c r="AQ6" i="167"/>
  <c r="C47" i="167"/>
  <c r="J23" i="166"/>
  <c r="AL335" i="166"/>
  <c r="AM335" i="166" s="1"/>
  <c r="L38" i="167"/>
  <c r="AP204" i="163"/>
  <c r="P22" i="167"/>
  <c r="E41" i="164"/>
  <c r="Q19" i="165"/>
  <c r="J36" i="168"/>
  <c r="G10" i="164"/>
  <c r="K8" i="164"/>
  <c r="M46" i="165"/>
  <c r="AR208" i="166"/>
  <c r="L41" i="167"/>
  <c r="K39" i="164"/>
  <c r="L50" i="168"/>
  <c r="P13" i="165"/>
  <c r="H11" i="165"/>
  <c r="AP208" i="163"/>
  <c r="F44" i="168"/>
  <c r="F11" i="166"/>
  <c r="K35" i="168"/>
  <c r="M31" i="165"/>
  <c r="M45" i="167"/>
  <c r="F49" i="164"/>
  <c r="AP269" i="163"/>
  <c r="AR9" i="165"/>
  <c r="AQ200" i="166"/>
  <c r="AL208" i="163"/>
  <c r="AM208" i="163" s="1"/>
  <c r="E49" i="168"/>
  <c r="K45" i="165"/>
  <c r="H43" i="164"/>
  <c r="J17" i="166"/>
  <c r="AQ13" i="164"/>
  <c r="AJ332" i="168"/>
  <c r="AK332" i="168" s="1"/>
  <c r="AP140" i="168"/>
  <c r="AL334" i="166"/>
  <c r="AM334" i="166" s="1"/>
  <c r="AL78" i="166"/>
  <c r="AM78" i="166" s="1"/>
  <c r="P18" i="168"/>
  <c r="N36" i="165"/>
  <c r="M31" i="166"/>
  <c r="Q39" i="168"/>
  <c r="M35" i="166"/>
  <c r="C39" i="167"/>
  <c r="AR74" i="166"/>
  <c r="M10" i="164"/>
  <c r="AQ14" i="164"/>
  <c r="F8" i="166"/>
  <c r="F30" i="165"/>
  <c r="K18" i="166"/>
  <c r="AQ206" i="166"/>
  <c r="I39" i="165"/>
  <c r="K50" i="167"/>
  <c r="H19" i="164"/>
  <c r="D42" i="164"/>
  <c r="G35" i="164"/>
  <c r="C16" i="164"/>
  <c r="N37" i="165"/>
  <c r="Q36" i="164"/>
  <c r="G34" i="168"/>
  <c r="G6" i="167"/>
  <c r="AL341" i="168"/>
  <c r="AM341" i="168" s="1"/>
  <c r="C20" i="165"/>
  <c r="G5" i="168"/>
  <c r="J50" i="164"/>
  <c r="N21" i="164"/>
  <c r="C45" i="167"/>
  <c r="N3" i="164"/>
  <c r="K29" i="164"/>
  <c r="AL11" i="164"/>
  <c r="AM11" i="164" s="1"/>
  <c r="AJ205" i="168"/>
  <c r="AK205" i="168" s="1"/>
  <c r="Q50" i="168"/>
  <c r="AP461" i="166"/>
  <c r="P12" i="166"/>
  <c r="P2" i="164"/>
  <c r="G36" i="166"/>
  <c r="Q42" i="166"/>
  <c r="D33" i="165"/>
  <c r="AJ399" i="166"/>
  <c r="AK399" i="166" s="1"/>
  <c r="AO531" i="166"/>
  <c r="AL9" i="168"/>
  <c r="AM9" i="168" s="1"/>
  <c r="AP83" i="166"/>
  <c r="AP141" i="166"/>
  <c r="AJ207" i="159"/>
  <c r="AK207" i="159" s="1"/>
  <c r="D3" i="166"/>
  <c r="J29" i="166"/>
  <c r="Q43" i="164"/>
  <c r="L9" i="164"/>
  <c r="E43" i="167"/>
  <c r="AQ269" i="163"/>
  <c r="P15" i="164"/>
  <c r="AQ338" i="168"/>
  <c r="P16" i="164"/>
  <c r="AO141" i="163"/>
  <c r="AL402" i="166"/>
  <c r="AM402" i="166" s="1"/>
  <c r="AL461" i="166"/>
  <c r="AM461" i="166" s="1"/>
  <c r="AJ76" i="166"/>
  <c r="AK76" i="166" s="1"/>
  <c r="AL80" i="166"/>
  <c r="AM80" i="166" s="1"/>
  <c r="AJ8" i="165"/>
  <c r="AK8" i="165" s="1"/>
  <c r="M4" i="167"/>
  <c r="AJ203" i="163"/>
  <c r="AK203" i="163" s="1"/>
  <c r="K38" i="165"/>
  <c r="L46" i="164"/>
  <c r="D30" i="168"/>
  <c r="L41" i="165"/>
  <c r="L46" i="168"/>
  <c r="M16" i="164"/>
  <c r="G30" i="165"/>
  <c r="K6" i="168"/>
  <c r="AR267" i="168"/>
  <c r="F43" i="165"/>
  <c r="E45" i="165"/>
  <c r="P35" i="166"/>
  <c r="L33" i="166"/>
  <c r="L45" i="165"/>
  <c r="AR81" i="166"/>
  <c r="Q51" i="164"/>
  <c r="H29" i="164"/>
  <c r="AL6" i="167"/>
  <c r="AM6" i="167" s="1"/>
  <c r="N11" i="168"/>
  <c r="AL82" i="166"/>
  <c r="AM82" i="166" s="1"/>
  <c r="AJ140" i="163"/>
  <c r="AK140" i="163" s="1"/>
  <c r="AR139" i="166"/>
  <c r="G26" i="165"/>
  <c r="F28" i="165"/>
  <c r="AL14" i="164"/>
  <c r="AM14" i="164" s="1"/>
  <c r="AL79" i="168"/>
  <c r="AM79" i="168" s="1"/>
  <c r="AP276" i="166"/>
  <c r="AQ268" i="163"/>
  <c r="N29" i="167"/>
  <c r="M21" i="167"/>
  <c r="AJ206" i="159"/>
  <c r="AK206" i="159" s="1"/>
  <c r="K10" i="165"/>
  <c r="K50" i="168"/>
  <c r="N45" i="167"/>
  <c r="J12" i="167"/>
  <c r="E22" i="164"/>
  <c r="F32" i="165"/>
  <c r="C34" i="168"/>
  <c r="AR12" i="166"/>
  <c r="AQ337" i="166"/>
  <c r="K8" i="165"/>
  <c r="Q51" i="167"/>
  <c r="G46" i="165"/>
  <c r="D3" i="167"/>
  <c r="AL268" i="163"/>
  <c r="AM268" i="163" s="1"/>
  <c r="F16" i="168"/>
  <c r="N14" i="164"/>
  <c r="Q50" i="166"/>
  <c r="J33" i="165"/>
  <c r="I10" i="168"/>
  <c r="N11" i="167"/>
  <c r="G25" i="167"/>
  <c r="L14" i="168"/>
  <c r="AQ269" i="166"/>
  <c r="D45" i="168"/>
  <c r="AP267" i="163"/>
  <c r="K44" i="167"/>
  <c r="AL72" i="168"/>
  <c r="AM72" i="168" s="1"/>
  <c r="G15" i="167"/>
  <c r="D12" i="164"/>
  <c r="AP273" i="166"/>
  <c r="J37" i="165"/>
  <c r="AL401" i="166"/>
  <c r="AM401" i="166" s="1"/>
  <c r="I32" i="165"/>
  <c r="D22" i="165"/>
  <c r="H41" i="168"/>
  <c r="L20" i="165"/>
  <c r="AL203" i="159"/>
  <c r="AM203" i="159" s="1"/>
  <c r="E8" i="164"/>
  <c r="G2" i="168"/>
  <c r="AJ464" i="166"/>
  <c r="AK464" i="166" s="1"/>
  <c r="I22" i="166"/>
  <c r="H14" i="164"/>
  <c r="E5" i="166"/>
  <c r="AP338" i="168"/>
  <c r="I25" i="167"/>
  <c r="N44" i="167"/>
  <c r="D20" i="167"/>
  <c r="L8" i="167"/>
  <c r="D15" i="164"/>
  <c r="AP74" i="168"/>
  <c r="AR205" i="163"/>
  <c r="C27" i="164"/>
  <c r="E9" i="165"/>
  <c r="P44" i="165"/>
  <c r="I9" i="164"/>
  <c r="G42" i="167"/>
  <c r="AO13" i="166"/>
  <c r="M43" i="165"/>
  <c r="AJ270" i="166"/>
  <c r="AK270" i="166" s="1"/>
  <c r="G5" i="164"/>
  <c r="AR138" i="163"/>
  <c r="Q17" i="168"/>
  <c r="E42" i="165"/>
  <c r="J51" i="164"/>
  <c r="AR272" i="163"/>
  <c r="AR6" i="168"/>
  <c r="AP204" i="168"/>
  <c r="F44" i="164"/>
  <c r="AP205" i="168"/>
  <c r="L42" i="165"/>
  <c r="N43" i="168"/>
  <c r="L32" i="164"/>
  <c r="N25" i="168"/>
  <c r="AL338" i="168"/>
  <c r="AM338" i="168" s="1"/>
  <c r="L25" i="167"/>
  <c r="AO70" i="168"/>
  <c r="G43" i="164"/>
  <c r="Q25" i="167"/>
  <c r="I11" i="166"/>
  <c r="J14" i="166"/>
  <c r="J37" i="167"/>
  <c r="J22" i="167"/>
  <c r="C43" i="168"/>
  <c r="L43" i="164"/>
  <c r="C45" i="164"/>
  <c r="N32" i="164"/>
  <c r="H6" i="165"/>
  <c r="AQ145" i="168"/>
  <c r="G47" i="165"/>
  <c r="AP8" i="166"/>
  <c r="AQ336" i="168"/>
  <c r="J41" i="165"/>
  <c r="AO5" i="164"/>
  <c r="Q35" i="166"/>
  <c r="AP6" i="168"/>
  <c r="Q46" i="167"/>
  <c r="J31" i="165"/>
  <c r="Q5" i="164"/>
  <c r="P43" i="166"/>
  <c r="AL398" i="166"/>
  <c r="AM398" i="166" s="1"/>
  <c r="AO338" i="166"/>
  <c r="AQ531" i="166"/>
  <c r="H36" i="165"/>
  <c r="J47" i="165"/>
  <c r="Q31" i="164"/>
  <c r="AO201" i="159"/>
  <c r="C17" i="168"/>
  <c r="D18" i="164"/>
  <c r="AL135" i="166"/>
  <c r="AM135" i="166" s="1"/>
  <c r="L11" i="168"/>
  <c r="M6" i="167"/>
  <c r="J44" i="165"/>
  <c r="J3" i="165"/>
  <c r="AQ203" i="159"/>
  <c r="N38" i="167"/>
  <c r="C28" i="168"/>
  <c r="G32" i="166"/>
  <c r="G20" i="166"/>
  <c r="E50" i="164"/>
  <c r="Q46" i="164"/>
  <c r="AP76" i="166"/>
  <c r="AJ147" i="166"/>
  <c r="AK147" i="166" s="1"/>
  <c r="N51" i="164"/>
  <c r="AR336" i="168"/>
  <c r="AJ83" i="166"/>
  <c r="AK83" i="166" s="1"/>
  <c r="H8" i="167"/>
  <c r="AL73" i="168"/>
  <c r="AM73" i="168" s="1"/>
  <c r="AO200" i="159"/>
  <c r="AJ207" i="166"/>
  <c r="AK207" i="166" s="1"/>
  <c r="I14" i="166"/>
  <c r="AP202" i="166"/>
  <c r="G28" i="168"/>
  <c r="AP145" i="168"/>
  <c r="AR13" i="164"/>
  <c r="AJ202" i="166"/>
  <c r="AK202" i="166" s="1"/>
  <c r="P30" i="164"/>
  <c r="G33" i="168"/>
  <c r="F39" i="168"/>
  <c r="K18" i="164"/>
  <c r="L47" i="168"/>
  <c r="AQ136" i="168"/>
  <c r="L25" i="164"/>
  <c r="P19" i="166"/>
  <c r="L49" i="166"/>
  <c r="G37" i="166"/>
  <c r="P6" i="164"/>
  <c r="I31" i="166"/>
  <c r="AQ266" i="166"/>
  <c r="G30" i="166"/>
  <c r="AJ141" i="163"/>
  <c r="AK141" i="163" s="1"/>
  <c r="G33" i="164"/>
  <c r="J40" i="166"/>
  <c r="AJ12" i="166"/>
  <c r="AK12" i="166" s="1"/>
  <c r="K10" i="164"/>
  <c r="AQ467" i="166"/>
  <c r="Q45" i="167"/>
  <c r="H15" i="164"/>
  <c r="AP136" i="168"/>
  <c r="K10" i="167"/>
  <c r="N31" i="164"/>
  <c r="AL11" i="168"/>
  <c r="AM11" i="168" s="1"/>
  <c r="P17" i="165"/>
  <c r="M23" i="168"/>
  <c r="G43" i="165"/>
  <c r="F2" i="167"/>
  <c r="F9" i="166"/>
  <c r="H42" i="167"/>
  <c r="AL211" i="159"/>
  <c r="AM211" i="159" s="1"/>
  <c r="AQ72" i="168"/>
  <c r="E46" i="166"/>
  <c r="L36" i="167"/>
  <c r="AL345" i="166"/>
  <c r="AM345" i="166" s="1"/>
  <c r="D26" i="165"/>
  <c r="C5" i="164"/>
  <c r="C25" i="165"/>
  <c r="AP202" i="163"/>
  <c r="AL333" i="168"/>
  <c r="AM333" i="168" s="1"/>
  <c r="M15" i="165"/>
  <c r="AR207" i="163"/>
  <c r="AQ209" i="166"/>
  <c r="C21" i="164"/>
  <c r="M6" i="166"/>
  <c r="AO205" i="168"/>
  <c r="G38" i="166"/>
  <c r="J31" i="168"/>
  <c r="AO135" i="168"/>
  <c r="F49" i="165"/>
  <c r="E7" i="164"/>
  <c r="J28" i="164"/>
  <c r="AJ339" i="166"/>
  <c r="AK339" i="166" s="1"/>
  <c r="E34" i="166"/>
  <c r="Q46" i="166"/>
  <c r="AQ265" i="166"/>
  <c r="E29" i="164"/>
  <c r="L10" i="168"/>
  <c r="M7" i="168"/>
  <c r="F47" i="164"/>
  <c r="J2" i="164"/>
  <c r="P4" i="166"/>
  <c r="P7" i="164"/>
  <c r="AQ135" i="163"/>
  <c r="E33" i="165"/>
  <c r="E40" i="167"/>
  <c r="H10" i="168"/>
  <c r="G24" i="167"/>
  <c r="AR82" i="166"/>
  <c r="AP78" i="166"/>
  <c r="AL141" i="166"/>
  <c r="AM141" i="166" s="1"/>
  <c r="G51" i="164"/>
  <c r="M4" i="168"/>
  <c r="M4" i="164"/>
  <c r="AJ341" i="168"/>
  <c r="AK341" i="168" s="1"/>
  <c r="AL206" i="166"/>
  <c r="AM206" i="166" s="1"/>
  <c r="M8" i="167"/>
  <c r="AJ201" i="163"/>
  <c r="AK201" i="163" s="1"/>
  <c r="K51" i="167"/>
  <c r="AL206" i="159"/>
  <c r="AM206" i="159" s="1"/>
  <c r="AL337" i="168"/>
  <c r="AM337" i="168" s="1"/>
  <c r="AP203" i="166"/>
  <c r="P42" i="167"/>
  <c r="AO203" i="163"/>
  <c r="D23" i="165"/>
  <c r="N7" i="165"/>
  <c r="K2" i="164"/>
  <c r="G43" i="168"/>
  <c r="K15" i="164"/>
  <c r="J37" i="166"/>
  <c r="C38" i="164"/>
  <c r="N17" i="165"/>
  <c r="AO464" i="166"/>
  <c r="E43" i="168"/>
  <c r="N32" i="166"/>
  <c r="H8" i="164"/>
  <c r="K12" i="168"/>
  <c r="AO142" i="163"/>
  <c r="F24" i="165"/>
  <c r="P49" i="165"/>
  <c r="J26" i="165"/>
  <c r="AP272" i="168"/>
  <c r="AJ334" i="166"/>
  <c r="AK334" i="166" s="1"/>
  <c r="AQ137" i="168"/>
  <c r="Q4" i="167"/>
  <c r="K13" i="164"/>
  <c r="D37" i="168"/>
  <c r="AJ143" i="163"/>
  <c r="AK143" i="163" s="1"/>
  <c r="N24" i="166"/>
  <c r="J38" i="164"/>
  <c r="AJ210" i="159"/>
  <c r="AK210" i="159" s="1"/>
  <c r="AL274" i="166"/>
  <c r="AM274" i="166" s="1"/>
  <c r="H30" i="165"/>
  <c r="M51" i="165"/>
  <c r="E10" i="164"/>
  <c r="AP149" i="166"/>
  <c r="C38" i="167"/>
  <c r="H40" i="166"/>
  <c r="K28" i="164"/>
  <c r="J39" i="164"/>
  <c r="C23" i="166"/>
  <c r="AP140" i="163"/>
  <c r="AR139" i="163"/>
  <c r="AJ139" i="163"/>
  <c r="AK139" i="163" s="1"/>
  <c r="AP147" i="168"/>
  <c r="AR338" i="166"/>
  <c r="H13" i="165"/>
  <c r="H23" i="166"/>
  <c r="AQ149" i="168"/>
  <c r="P34" i="167"/>
  <c r="L51" i="165"/>
  <c r="P47" i="168"/>
  <c r="M41" i="164"/>
  <c r="Q34" i="167"/>
  <c r="C33" i="164"/>
  <c r="L5" i="164"/>
  <c r="Q42" i="164"/>
  <c r="AP5" i="166"/>
  <c r="C19" i="165"/>
  <c r="E2" i="164"/>
  <c r="M48" i="164"/>
  <c r="J49" i="164"/>
  <c r="I36" i="164"/>
  <c r="N7" i="168"/>
  <c r="AO143" i="163"/>
  <c r="K28" i="166"/>
  <c r="AL530" i="166"/>
  <c r="AM530" i="166" s="1"/>
  <c r="AQ273" i="163"/>
  <c r="AJ269" i="163"/>
  <c r="AK269" i="163" s="1"/>
  <c r="AR137" i="163"/>
  <c r="AQ71" i="168"/>
  <c r="E23" i="164"/>
  <c r="D12" i="165"/>
  <c r="J13" i="164"/>
  <c r="L14" i="167"/>
  <c r="Q25" i="164"/>
  <c r="I18" i="164"/>
  <c r="J12" i="166"/>
  <c r="AJ265" i="166"/>
  <c r="AK265" i="166" s="1"/>
  <c r="N42" i="164"/>
  <c r="AJ10" i="166"/>
  <c r="AK10" i="166" s="1"/>
  <c r="E7" i="166"/>
  <c r="J49" i="167"/>
  <c r="G23" i="165"/>
  <c r="AR398" i="166"/>
  <c r="D36" i="168"/>
  <c r="N47" i="168"/>
  <c r="J47" i="166"/>
  <c r="K13" i="166"/>
  <c r="K24" i="168"/>
  <c r="L2" i="168"/>
  <c r="AP9" i="164"/>
  <c r="E10" i="167"/>
  <c r="P18" i="164"/>
  <c r="C8" i="165"/>
  <c r="G37" i="165"/>
  <c r="Q48" i="168"/>
  <c r="K13" i="168"/>
  <c r="J9" i="168"/>
  <c r="F26" i="164"/>
  <c r="D33" i="168"/>
  <c r="N13" i="167"/>
  <c r="AR6" i="166"/>
  <c r="H21" i="167"/>
  <c r="G51" i="167"/>
  <c r="H29" i="167"/>
  <c r="J17" i="165"/>
  <c r="E35" i="167"/>
  <c r="AJ11" i="165"/>
  <c r="AK11" i="165" s="1"/>
  <c r="AL148" i="168"/>
  <c r="AM148" i="168" s="1"/>
  <c r="K16" i="164"/>
  <c r="AJ462" i="166"/>
  <c r="AK462" i="166" s="1"/>
  <c r="N49" i="164"/>
  <c r="AL399" i="166"/>
  <c r="AM399" i="166" s="1"/>
  <c r="G15" i="164"/>
  <c r="AP13" i="166"/>
  <c r="D14" i="166"/>
  <c r="N16" i="168"/>
  <c r="I3" i="168"/>
  <c r="AL464" i="166"/>
  <c r="AM464" i="166" s="1"/>
  <c r="AR143" i="163"/>
  <c r="E40" i="164"/>
  <c r="N34" i="167"/>
  <c r="L41" i="166"/>
  <c r="P49" i="164"/>
  <c r="J28" i="168"/>
  <c r="AJ71" i="166"/>
  <c r="AK71" i="166" s="1"/>
  <c r="AJ397" i="166"/>
  <c r="AK397" i="166" s="1"/>
  <c r="C41" i="167"/>
  <c r="I33" i="167"/>
  <c r="C41" i="165"/>
  <c r="I8" i="167"/>
  <c r="C15" i="164"/>
  <c r="G48" i="168"/>
  <c r="H6" i="167"/>
  <c r="AQ208" i="159"/>
  <c r="J3" i="166"/>
  <c r="M44" i="166"/>
  <c r="C16" i="166"/>
  <c r="E27" i="168"/>
  <c r="Q22" i="165"/>
  <c r="F15" i="166"/>
  <c r="E7" i="165"/>
  <c r="F4" i="168"/>
  <c r="AO147" i="166"/>
  <c r="P37" i="167"/>
  <c r="AL209" i="168"/>
  <c r="AM209" i="168" s="1"/>
  <c r="AQ14" i="166"/>
  <c r="AP341" i="168"/>
  <c r="D9" i="167"/>
  <c r="J39" i="165"/>
  <c r="J35" i="167"/>
  <c r="J2" i="167"/>
  <c r="J6" i="164"/>
  <c r="AJ208" i="168"/>
  <c r="AK208" i="168" s="1"/>
  <c r="L33" i="165"/>
  <c r="F29" i="166"/>
  <c r="J38" i="167"/>
  <c r="G27" i="164"/>
  <c r="AP9" i="165"/>
  <c r="Q7" i="165"/>
  <c r="AP404" i="166"/>
  <c r="C31" i="168"/>
  <c r="F12" i="166"/>
  <c r="AO341" i="166"/>
  <c r="AP210" i="166"/>
  <c r="AO526" i="166"/>
  <c r="F45" i="168"/>
  <c r="L51" i="164"/>
  <c r="H38" i="165"/>
  <c r="G26" i="167"/>
  <c r="L12" i="164"/>
  <c r="I39" i="166"/>
  <c r="I33" i="164"/>
  <c r="I11" i="168"/>
  <c r="I12" i="165"/>
  <c r="H35" i="168"/>
  <c r="AO139" i="168"/>
  <c r="M24" i="167"/>
  <c r="N23" i="167"/>
  <c r="I23" i="164"/>
  <c r="P9" i="167"/>
  <c r="AO402" i="166"/>
  <c r="AP208" i="166"/>
  <c r="C32" i="168"/>
  <c r="AR146" i="166"/>
  <c r="I24" i="166"/>
  <c r="H20" i="164"/>
  <c r="K27" i="166"/>
  <c r="M30" i="165"/>
  <c r="M18" i="164"/>
  <c r="Q44" i="166"/>
  <c r="G20" i="167"/>
  <c r="E22" i="167"/>
  <c r="AQ267" i="166"/>
  <c r="N32" i="165"/>
  <c r="M41" i="168"/>
  <c r="G5" i="166"/>
  <c r="D8" i="168"/>
  <c r="AP142" i="163"/>
  <c r="J10" i="168"/>
  <c r="AQ70" i="168"/>
  <c r="D20" i="168"/>
  <c r="AR203" i="166"/>
  <c r="AP272" i="163"/>
  <c r="AR5" i="165"/>
  <c r="P3" i="164"/>
  <c r="N18" i="166"/>
  <c r="M34" i="164"/>
  <c r="P48" i="166"/>
  <c r="C6" i="166"/>
  <c r="AL270" i="163"/>
  <c r="AM270" i="163" s="1"/>
  <c r="AP333" i="166"/>
  <c r="AO146" i="168"/>
  <c r="Q24" i="167"/>
  <c r="K39" i="165"/>
  <c r="AP5" i="168"/>
  <c r="N20" i="167"/>
  <c r="M18" i="167"/>
  <c r="F50" i="166"/>
  <c r="AP330" i="166"/>
  <c r="P7" i="167"/>
  <c r="N18" i="167"/>
  <c r="M16" i="165"/>
  <c r="G44" i="168"/>
  <c r="G25" i="168"/>
  <c r="N12" i="165"/>
  <c r="F21" i="165"/>
  <c r="K24" i="164"/>
  <c r="AO70" i="166"/>
  <c r="AO266" i="163"/>
  <c r="AO204" i="163"/>
  <c r="J51" i="169"/>
  <c r="M42" i="164"/>
  <c r="E28" i="165"/>
  <c r="AL145" i="168"/>
  <c r="AM145" i="168" s="1"/>
  <c r="AQ141" i="163"/>
  <c r="Q47" i="166"/>
  <c r="AR136" i="168"/>
  <c r="Q9" i="164"/>
  <c r="AR211" i="159"/>
  <c r="F47" i="168"/>
  <c r="F36" i="166"/>
  <c r="H13" i="164"/>
  <c r="H39" i="165"/>
  <c r="AP342" i="166"/>
  <c r="P6" i="167"/>
  <c r="L29" i="165"/>
  <c r="N26" i="164"/>
  <c r="N27" i="165"/>
  <c r="AO79" i="168"/>
  <c r="AJ271" i="166"/>
  <c r="AK271" i="166" s="1"/>
  <c r="AO148" i="168"/>
  <c r="H49" i="168"/>
  <c r="H45" i="165"/>
  <c r="K25" i="164"/>
  <c r="J42" i="168"/>
  <c r="E17" i="167"/>
  <c r="C7" i="164"/>
  <c r="J31" i="166"/>
  <c r="E35" i="165"/>
  <c r="AL273" i="163"/>
  <c r="AM273" i="163" s="1"/>
  <c r="C40" i="165"/>
  <c r="H16" i="165"/>
  <c r="AR135" i="163"/>
  <c r="AL77" i="166"/>
  <c r="AM77" i="166" s="1"/>
  <c r="AL75" i="166"/>
  <c r="AM75" i="166" s="1"/>
  <c r="AR202" i="163"/>
  <c r="AQ339" i="168"/>
  <c r="C35" i="164"/>
  <c r="J23" i="168"/>
  <c r="L35" i="168"/>
  <c r="N42" i="165"/>
  <c r="I10" i="166"/>
  <c r="AL77" i="168"/>
  <c r="AM77" i="168" s="1"/>
  <c r="M13" i="164"/>
  <c r="AR213" i="159"/>
  <c r="AQ137" i="163"/>
  <c r="C37" i="167"/>
  <c r="H7" i="167"/>
  <c r="H49" i="165"/>
  <c r="K23" i="164"/>
  <c r="N45" i="165"/>
  <c r="P9" i="164"/>
  <c r="N3" i="166"/>
  <c r="I25" i="166"/>
  <c r="AJ201" i="166"/>
  <c r="AK201" i="166" s="1"/>
  <c r="J10" i="166"/>
  <c r="H25" i="164"/>
  <c r="AO139" i="166"/>
  <c r="M19" i="168"/>
  <c r="AO145" i="166"/>
  <c r="C32" i="166"/>
  <c r="N35" i="164"/>
  <c r="AL200" i="168"/>
  <c r="AM200" i="168" s="1"/>
  <c r="Q33" i="164"/>
  <c r="P14" i="168"/>
  <c r="D41" i="168"/>
  <c r="AL136" i="166"/>
  <c r="AM136" i="166" s="1"/>
  <c r="M22" i="166"/>
  <c r="H37" i="164"/>
  <c r="Q20" i="168"/>
  <c r="D49" i="166"/>
  <c r="P28" i="167"/>
  <c r="AO330" i="168"/>
  <c r="D31" i="165"/>
  <c r="H7" i="165"/>
  <c r="C35" i="166"/>
  <c r="AO80" i="166"/>
  <c r="I41" i="164"/>
  <c r="I35" i="164"/>
  <c r="Q19" i="168"/>
  <c r="Q9" i="167"/>
  <c r="K26" i="165"/>
  <c r="Q28" i="166"/>
  <c r="M43" i="167"/>
  <c r="AQ148" i="166"/>
  <c r="J41" i="168"/>
  <c r="H43" i="168"/>
  <c r="P39" i="168"/>
  <c r="L31" i="165"/>
  <c r="AQ147" i="166"/>
  <c r="G7" i="164"/>
  <c r="K43" i="164"/>
  <c r="P34" i="165"/>
  <c r="F16" i="164"/>
  <c r="H34" i="165"/>
  <c r="I27" i="164"/>
  <c r="AO7" i="168"/>
  <c r="G45" i="166"/>
  <c r="F37" i="164"/>
  <c r="AR272" i="166"/>
  <c r="AQ11" i="165"/>
  <c r="E42" i="168"/>
  <c r="H33" i="167"/>
  <c r="J38" i="168"/>
  <c r="F6" i="167"/>
  <c r="H17" i="165"/>
  <c r="K31" i="167"/>
  <c r="M15" i="166"/>
  <c r="I38" i="168"/>
  <c r="L21" i="164"/>
  <c r="AJ7" i="164"/>
  <c r="AK7" i="164" s="1"/>
  <c r="M51" i="167"/>
  <c r="N22" i="167"/>
  <c r="J37" i="168"/>
  <c r="AJ72" i="168"/>
  <c r="AK72" i="168" s="1"/>
  <c r="AQ203" i="168"/>
  <c r="AJ337" i="166"/>
  <c r="AK337" i="166" s="1"/>
  <c r="AR6" i="165"/>
  <c r="F38" i="166"/>
  <c r="AP205" i="159"/>
  <c r="AJ70" i="166"/>
  <c r="AK70" i="166" s="1"/>
  <c r="I30" i="167"/>
  <c r="AP271" i="168"/>
  <c r="AO141" i="168"/>
  <c r="AQ5" i="168"/>
  <c r="D40" i="164"/>
  <c r="D8" i="167"/>
  <c r="N17" i="166"/>
  <c r="L44" i="164"/>
  <c r="K37" i="167"/>
  <c r="J35" i="165"/>
  <c r="N44" i="165"/>
  <c r="J18" i="168"/>
  <c r="E3" i="166"/>
  <c r="K26" i="166"/>
  <c r="AQ142" i="166"/>
  <c r="K10" i="166"/>
  <c r="I6" i="167"/>
  <c r="I9" i="165"/>
  <c r="F20" i="166"/>
  <c r="AO273" i="166"/>
  <c r="D11" i="166"/>
  <c r="H2" i="164"/>
  <c r="D2" i="164"/>
  <c r="K46" i="164"/>
  <c r="F16" i="165"/>
  <c r="C18" i="167"/>
  <c r="J45" i="164"/>
  <c r="K11" i="164"/>
  <c r="AO462" i="166"/>
  <c r="D38" i="167"/>
  <c r="AP79" i="168"/>
  <c r="C7" i="167"/>
  <c r="L9" i="167"/>
  <c r="C3" i="167"/>
  <c r="P15" i="167"/>
  <c r="C35" i="168"/>
  <c r="AR268" i="166"/>
  <c r="L24" i="166"/>
  <c r="J37" i="164"/>
  <c r="I47" i="165"/>
  <c r="H3" i="164"/>
  <c r="E34" i="167"/>
  <c r="AP137" i="166"/>
  <c r="AR147" i="168"/>
  <c r="I6" i="164"/>
  <c r="I12" i="168"/>
  <c r="AR337" i="168"/>
  <c r="E50" i="166"/>
  <c r="C42" i="166"/>
  <c r="AQ270" i="166"/>
  <c r="P36" i="164"/>
  <c r="AO338" i="168"/>
  <c r="AP143" i="168"/>
  <c r="M45" i="164"/>
  <c r="N51" i="167"/>
  <c r="F19" i="168"/>
  <c r="G44" i="167"/>
  <c r="AR71" i="166"/>
  <c r="F13" i="166"/>
  <c r="Q51" i="168"/>
  <c r="AR332" i="166"/>
  <c r="N5" i="164"/>
  <c r="E42" i="166"/>
  <c r="J3" i="164"/>
  <c r="Q2" i="164"/>
  <c r="C37" i="168"/>
  <c r="G29" i="168"/>
  <c r="E31" i="164"/>
  <c r="AR267" i="163"/>
  <c r="AP268" i="168"/>
  <c r="I50" i="167"/>
  <c r="AQ149" i="166"/>
  <c r="P43" i="165"/>
  <c r="D3" i="168"/>
  <c r="AL5" i="164"/>
  <c r="AM5" i="164" s="1"/>
  <c r="AQ12" i="165"/>
  <c r="M28" i="168"/>
  <c r="AL335" i="168"/>
  <c r="AM335" i="168" s="1"/>
  <c r="AJ145" i="168"/>
  <c r="AK145" i="168" s="1"/>
  <c r="AR7" i="164"/>
  <c r="AO146" i="166"/>
  <c r="M30" i="168"/>
  <c r="P25" i="168"/>
  <c r="AR209" i="166"/>
  <c r="G21" i="165"/>
  <c r="D15" i="167"/>
  <c r="H16" i="168"/>
  <c r="H21" i="168"/>
  <c r="G7" i="167"/>
  <c r="D32" i="166"/>
  <c r="J36" i="166"/>
  <c r="Q25" i="168"/>
  <c r="E10" i="166"/>
  <c r="AL12" i="165"/>
  <c r="AM12" i="165" s="1"/>
  <c r="AJ11" i="166"/>
  <c r="AK11" i="166" s="1"/>
  <c r="AP531" i="166"/>
  <c r="C7" i="165"/>
  <c r="Q30" i="167"/>
  <c r="AO209" i="166"/>
  <c r="AR73" i="168"/>
  <c r="M24" i="164"/>
  <c r="G31" i="166"/>
  <c r="K29" i="168"/>
  <c r="L42" i="164"/>
  <c r="M44" i="168"/>
  <c r="I6" i="166"/>
  <c r="AO79" i="166"/>
  <c r="AL208" i="166"/>
  <c r="AM208" i="166" s="1"/>
  <c r="F34" i="164"/>
  <c r="K15" i="165"/>
  <c r="D32" i="164"/>
  <c r="D16" i="166"/>
  <c r="K43" i="167"/>
  <c r="J33" i="168"/>
  <c r="H31" i="166"/>
  <c r="F20" i="168"/>
  <c r="AJ467" i="166"/>
  <c r="AK467" i="166" s="1"/>
  <c r="D29" i="167"/>
  <c r="AP200" i="168"/>
  <c r="P7" i="166"/>
  <c r="Q49" i="167"/>
  <c r="I35" i="166"/>
  <c r="AJ338" i="166"/>
  <c r="AK338" i="166" s="1"/>
  <c r="E47" i="164"/>
  <c r="M9" i="167"/>
  <c r="AR272" i="168"/>
  <c r="L12" i="167"/>
  <c r="AL76" i="168"/>
  <c r="AM76" i="168" s="1"/>
  <c r="Q2" i="165"/>
  <c r="C23" i="164"/>
  <c r="M45" i="168"/>
  <c r="P35" i="167"/>
  <c r="E32" i="166"/>
  <c r="AL330" i="168"/>
  <c r="AM330" i="168" s="1"/>
  <c r="L3" i="164"/>
  <c r="J19" i="167"/>
  <c r="G29" i="164"/>
  <c r="G20" i="165"/>
  <c r="AJ213" i="159"/>
  <c r="AK213" i="159" s="1"/>
  <c r="AR335" i="166"/>
  <c r="AJ79" i="166"/>
  <c r="AK79" i="166" s="1"/>
  <c r="AR144" i="168"/>
  <c r="E44" i="164"/>
  <c r="AJ345" i="166"/>
  <c r="AK345" i="166" s="1"/>
  <c r="L5" i="165"/>
  <c r="AJ146" i="168"/>
  <c r="AK146" i="168" s="1"/>
  <c r="AP526" i="166"/>
  <c r="P42" i="168"/>
  <c r="F10" i="165"/>
  <c r="E39" i="166"/>
  <c r="AQ465" i="166"/>
  <c r="I8" i="164"/>
  <c r="H32" i="166"/>
  <c r="F51" i="167"/>
  <c r="G2" i="164"/>
  <c r="H31" i="165"/>
  <c r="G11" i="164"/>
  <c r="AP138" i="163"/>
  <c r="AQ272" i="166"/>
  <c r="AL527" i="166"/>
  <c r="AM527" i="166" s="1"/>
  <c r="E2" i="168"/>
  <c r="AJ8" i="166"/>
  <c r="AK8" i="166" s="1"/>
  <c r="K22" i="166"/>
  <c r="E27" i="164"/>
  <c r="F19" i="165"/>
  <c r="K12" i="164"/>
  <c r="C30" i="166"/>
  <c r="P48" i="164"/>
  <c r="C34" i="167"/>
  <c r="Q43" i="166"/>
  <c r="C22" i="164"/>
  <c r="H39" i="168"/>
  <c r="C49" i="167"/>
  <c r="N21" i="167"/>
  <c r="P23" i="166"/>
  <c r="H16" i="166"/>
  <c r="AR343" i="166"/>
  <c r="E35" i="168"/>
  <c r="H45" i="167"/>
  <c r="G48" i="167"/>
  <c r="M48" i="166"/>
  <c r="AO210" i="166"/>
  <c r="J46" i="165"/>
  <c r="AP201" i="168"/>
  <c r="AP82" i="166"/>
  <c r="E16" i="166"/>
  <c r="I26" i="166"/>
  <c r="F5" i="164"/>
  <c r="P11" i="165"/>
  <c r="L46" i="167"/>
  <c r="G41" i="164"/>
  <c r="AO151" i="168"/>
  <c r="M5" i="168"/>
  <c r="E41" i="166"/>
  <c r="E21" i="167"/>
  <c r="J48" i="166"/>
  <c r="N47" i="166"/>
  <c r="AQ335" i="168"/>
  <c r="H25" i="166"/>
  <c r="Q10" i="167"/>
  <c r="I42" i="167"/>
  <c r="I28" i="167"/>
  <c r="AO529" i="166"/>
  <c r="AJ528" i="166"/>
  <c r="AK528" i="166" s="1"/>
  <c r="E47" i="167"/>
  <c r="I31" i="164"/>
  <c r="L40" i="166"/>
  <c r="P23" i="167"/>
  <c r="Q24" i="168"/>
  <c r="M12" i="166"/>
  <c r="F46" i="168"/>
  <c r="D16" i="164"/>
  <c r="J36" i="164"/>
  <c r="AJ139" i="168"/>
  <c r="AK139" i="168" s="1"/>
  <c r="AJ465" i="166"/>
  <c r="AK465" i="166" s="1"/>
  <c r="F12" i="168"/>
  <c r="L11" i="164"/>
  <c r="AQ332" i="168"/>
  <c r="H22" i="167"/>
  <c r="H28" i="168"/>
  <c r="P19" i="168"/>
  <c r="AJ141" i="168"/>
  <c r="AK141" i="168" s="1"/>
  <c r="D23" i="167"/>
  <c r="AR206" i="159"/>
  <c r="F5" i="166"/>
  <c r="Q34" i="166"/>
  <c r="J3" i="167"/>
  <c r="J21" i="168"/>
  <c r="N24" i="168"/>
  <c r="D50" i="166"/>
  <c r="C48" i="167"/>
  <c r="P43" i="168"/>
  <c r="H51" i="167"/>
  <c r="M48" i="167"/>
  <c r="H17" i="166"/>
  <c r="G4" i="166"/>
  <c r="J27" i="166"/>
  <c r="E19" i="165"/>
  <c r="C8" i="164"/>
  <c r="C5" i="165"/>
  <c r="N30" i="166"/>
  <c r="F8" i="167"/>
  <c r="L2" i="167"/>
  <c r="AO266" i="166"/>
  <c r="D22" i="168"/>
  <c r="E18" i="164"/>
  <c r="M29" i="166"/>
  <c r="AQ203" i="163"/>
  <c r="M20" i="167"/>
  <c r="C14" i="166"/>
  <c r="F19" i="164"/>
  <c r="H14" i="167"/>
  <c r="F50" i="168"/>
  <c r="I40" i="165"/>
  <c r="H48" i="167"/>
  <c r="I30" i="166"/>
  <c r="K42" i="167"/>
  <c r="N25" i="166"/>
  <c r="K51" i="168"/>
  <c r="E44" i="168"/>
  <c r="C37" i="165"/>
  <c r="AR462" i="166"/>
  <c r="P2" i="169"/>
  <c r="G26" i="166"/>
  <c r="K6" i="166"/>
  <c r="AQ7" i="164"/>
  <c r="AL205" i="163"/>
  <c r="AM205" i="163" s="1"/>
  <c r="AP12" i="166"/>
  <c r="AQ11" i="168"/>
  <c r="L9" i="168"/>
  <c r="G14" i="167"/>
  <c r="Q3" i="168"/>
  <c r="G31" i="165"/>
  <c r="J32" i="167"/>
  <c r="H37" i="166"/>
  <c r="AL73" i="166"/>
  <c r="AM73" i="166" s="1"/>
  <c r="AP10" i="166"/>
  <c r="I48" i="168"/>
  <c r="AR205" i="159"/>
  <c r="AJ82" i="166"/>
  <c r="AK82" i="166" s="1"/>
  <c r="C4" i="165"/>
  <c r="Q15" i="164"/>
  <c r="H45" i="166"/>
  <c r="P31" i="166"/>
  <c r="E4" i="165"/>
  <c r="AP5" i="167"/>
  <c r="P37" i="164"/>
  <c r="H40" i="165"/>
  <c r="K43" i="168"/>
  <c r="E12" i="164"/>
  <c r="J40" i="168"/>
  <c r="Q42" i="168"/>
  <c r="D46" i="168"/>
  <c r="AR204" i="159"/>
  <c r="AQ525" i="166"/>
  <c r="AP335" i="166"/>
  <c r="AL139" i="166"/>
  <c r="AM139" i="166" s="1"/>
  <c r="H35" i="166"/>
  <c r="F7" i="163"/>
  <c r="Q26" i="166"/>
  <c r="D34" i="166"/>
  <c r="N13" i="166"/>
  <c r="L4" i="164"/>
  <c r="AR402" i="166"/>
  <c r="I4" i="164"/>
  <c r="N46" i="166"/>
  <c r="AP207" i="159"/>
  <c r="I25" i="165"/>
  <c r="C8" i="166"/>
  <c r="D13" i="164"/>
  <c r="AR146" i="168"/>
  <c r="P14" i="166"/>
  <c r="L13" i="165"/>
  <c r="AR208" i="168"/>
  <c r="M11" i="165"/>
  <c r="AR151" i="168"/>
  <c r="C17" i="165"/>
  <c r="P25" i="165"/>
  <c r="N42" i="167"/>
  <c r="M19" i="167"/>
  <c r="I13" i="166"/>
  <c r="L49" i="167"/>
  <c r="AL6" i="164"/>
  <c r="AM6" i="164" s="1"/>
  <c r="I42" i="165"/>
  <c r="I43" i="167"/>
  <c r="E17" i="165"/>
  <c r="AL269" i="168"/>
  <c r="AM269" i="168" s="1"/>
  <c r="G44" i="165"/>
  <c r="L13" i="166"/>
  <c r="P5" i="168"/>
  <c r="AJ265" i="163"/>
  <c r="AK265" i="163" s="1"/>
  <c r="J8" i="168"/>
  <c r="P27" i="167"/>
  <c r="D45" i="167"/>
  <c r="Q47" i="167"/>
  <c r="AR337" i="166"/>
  <c r="N11" i="166"/>
  <c r="C28" i="164"/>
  <c r="C11" i="167"/>
  <c r="N39" i="167"/>
  <c r="H22" i="166"/>
  <c r="K38" i="166"/>
  <c r="H14" i="168"/>
  <c r="AO209" i="163"/>
  <c r="M23" i="167"/>
  <c r="D26" i="167"/>
  <c r="AQ211" i="159"/>
  <c r="J51" i="167"/>
  <c r="AQ6" i="166"/>
  <c r="J13" i="165"/>
  <c r="AL270" i="168"/>
  <c r="AM270" i="168" s="1"/>
  <c r="C51" i="164"/>
  <c r="L26" i="164"/>
  <c r="N49" i="165"/>
  <c r="P30" i="165"/>
  <c r="D29" i="168"/>
  <c r="L5" i="166"/>
  <c r="K21" i="165"/>
  <c r="C47" i="165"/>
  <c r="E15" i="164"/>
  <c r="I41" i="166"/>
  <c r="F7" i="164"/>
  <c r="E15" i="165"/>
  <c r="AP266" i="168"/>
  <c r="I22" i="168"/>
  <c r="L19" i="168"/>
  <c r="G11" i="168"/>
  <c r="AJ274" i="166"/>
  <c r="AK274" i="166" s="1"/>
  <c r="K44" i="164"/>
  <c r="AO7" i="165"/>
  <c r="K33" i="164"/>
  <c r="H36" i="168"/>
  <c r="F35" i="165"/>
  <c r="AJ144" i="166"/>
  <c r="AK144" i="166" s="1"/>
  <c r="G8" i="164"/>
  <c r="K31" i="164"/>
  <c r="D23" i="166"/>
  <c r="AO6" i="168"/>
  <c r="P33" i="166"/>
  <c r="AP135" i="166"/>
  <c r="F10" i="168"/>
  <c r="I10" i="167"/>
  <c r="C11" i="166"/>
  <c r="H49" i="164"/>
  <c r="J21" i="167"/>
  <c r="I36" i="168"/>
  <c r="AR274" i="166"/>
  <c r="AQ140" i="166"/>
  <c r="L19" i="167"/>
  <c r="G27" i="168"/>
  <c r="AP274" i="166"/>
  <c r="D32" i="168"/>
  <c r="I18" i="167"/>
  <c r="E38" i="165"/>
  <c r="L15" i="165"/>
  <c r="Q41" i="167"/>
  <c r="AJ204" i="168"/>
  <c r="AK204" i="168" s="1"/>
  <c r="K19" i="166"/>
  <c r="G28" i="165"/>
  <c r="AQ341" i="168"/>
  <c r="N48" i="164"/>
  <c r="H44" i="168"/>
  <c r="G23" i="168"/>
  <c r="N40" i="165"/>
  <c r="K22" i="165"/>
  <c r="AR204" i="163"/>
  <c r="H24" i="168"/>
  <c r="M41" i="166"/>
  <c r="AJ205" i="163"/>
  <c r="AK205" i="163" s="1"/>
  <c r="AJ209" i="159"/>
  <c r="AK209" i="159" s="1"/>
  <c r="P8" i="166"/>
  <c r="P47" i="166"/>
  <c r="J19" i="166"/>
  <c r="L7" i="166"/>
  <c r="AQ330" i="168"/>
  <c r="K33" i="167"/>
  <c r="N45" i="168"/>
  <c r="P41" i="167"/>
  <c r="J36" i="167"/>
  <c r="J16" i="164"/>
  <c r="K35" i="166"/>
  <c r="AR529" i="166"/>
  <c r="G33" i="167"/>
  <c r="Q51" i="165"/>
  <c r="N16" i="164"/>
  <c r="C13" i="168"/>
  <c r="G16" i="166"/>
  <c r="AJ74" i="166"/>
  <c r="AK74" i="166" s="1"/>
  <c r="I15" i="165"/>
  <c r="J16" i="167"/>
  <c r="C31" i="167"/>
  <c r="AJ5" i="168"/>
  <c r="AK5" i="168" s="1"/>
  <c r="J4" i="164"/>
  <c r="AJ73" i="166"/>
  <c r="AK73" i="166" s="1"/>
  <c r="D21" i="164"/>
  <c r="L46" i="165"/>
  <c r="F18" i="166"/>
  <c r="P30" i="168"/>
  <c r="N50" i="168"/>
  <c r="D19" i="167"/>
  <c r="M10" i="168"/>
  <c r="L25" i="166"/>
  <c r="J27" i="164"/>
  <c r="L4" i="165"/>
  <c r="AL342" i="168"/>
  <c r="AM342" i="168" s="1"/>
  <c r="D29" i="165"/>
  <c r="AJ530" i="166"/>
  <c r="AK530" i="166" s="1"/>
  <c r="E36" i="168"/>
  <c r="K8" i="168"/>
  <c r="AQ6" i="164"/>
  <c r="C3" i="164"/>
  <c r="H13" i="166"/>
  <c r="AP144" i="168"/>
  <c r="AJ201" i="159"/>
  <c r="AK201" i="159" s="1"/>
  <c r="L2" i="165"/>
  <c r="AL338" i="166"/>
  <c r="AM338" i="166" s="1"/>
  <c r="K23" i="165"/>
  <c r="D32" i="165"/>
  <c r="I39" i="164"/>
  <c r="K23" i="167"/>
  <c r="AQ72" i="166"/>
  <c r="N7" i="164"/>
  <c r="L41" i="168"/>
  <c r="P27" i="164"/>
  <c r="L16" i="168"/>
  <c r="H10" i="165"/>
  <c r="E45" i="168"/>
  <c r="C36" i="164"/>
  <c r="Q8" i="166"/>
  <c r="H25" i="168"/>
  <c r="AJ147" i="168"/>
  <c r="AK147" i="168" s="1"/>
  <c r="M15" i="164"/>
  <c r="L40" i="165"/>
  <c r="AJ343" i="166"/>
  <c r="AK343" i="166" s="1"/>
  <c r="D22" i="166"/>
  <c r="N19" i="166"/>
  <c r="AL12" i="164"/>
  <c r="AM12" i="164" s="1"/>
  <c r="E37" i="164"/>
  <c r="H5" i="166"/>
  <c r="AQ344" i="168"/>
  <c r="AL270" i="166"/>
  <c r="AM270" i="166" s="1"/>
  <c r="AQ205" i="163"/>
  <c r="C10" i="164"/>
  <c r="L47" i="167"/>
  <c r="H8" i="165"/>
  <c r="K13" i="165"/>
  <c r="H31" i="167"/>
  <c r="C22" i="166"/>
  <c r="AR338" i="168"/>
  <c r="C36" i="165"/>
  <c r="AR14" i="164"/>
  <c r="E32" i="164"/>
  <c r="AO342" i="168"/>
  <c r="AQ150" i="168"/>
  <c r="AJ10" i="165"/>
  <c r="AK10" i="165" s="1"/>
  <c r="I27" i="167"/>
  <c r="AO265" i="163"/>
  <c r="I19" i="165"/>
  <c r="L21" i="165"/>
  <c r="D27" i="167"/>
  <c r="C17" i="164"/>
  <c r="H43" i="167"/>
  <c r="I47" i="164"/>
  <c r="AP77" i="166"/>
  <c r="L45" i="168"/>
  <c r="L28" i="164"/>
  <c r="P22" i="166"/>
  <c r="E18" i="166"/>
  <c r="AP396" i="166"/>
  <c r="H44" i="167"/>
  <c r="E14" i="164"/>
  <c r="E28" i="164"/>
  <c r="AR203" i="163"/>
  <c r="M5" i="164"/>
  <c r="AL203" i="163"/>
  <c r="AM203" i="163" s="1"/>
  <c r="F21" i="164"/>
  <c r="I37" i="164"/>
  <c r="F7" i="166"/>
  <c r="C5" i="168"/>
  <c r="L28" i="168"/>
  <c r="G45" i="168"/>
  <c r="C42" i="165"/>
  <c r="AO333" i="168"/>
  <c r="C37" i="166"/>
  <c r="C37" i="164"/>
  <c r="E26" i="166"/>
  <c r="M16" i="167"/>
  <c r="AO269" i="163"/>
  <c r="D7" i="168"/>
  <c r="M19" i="164"/>
  <c r="J24" i="165"/>
  <c r="D10" i="167"/>
  <c r="AR140" i="163"/>
  <c r="AP525" i="166"/>
  <c r="H34" i="168"/>
  <c r="N50" i="165"/>
  <c r="G19" i="167"/>
  <c r="H34" i="164"/>
  <c r="AP204" i="159"/>
  <c r="K27" i="165"/>
  <c r="H20" i="167"/>
  <c r="AJ331" i="166"/>
  <c r="AK331" i="166" s="1"/>
  <c r="K50" i="164"/>
  <c r="AJ403" i="166"/>
  <c r="AK403" i="166" s="1"/>
  <c r="AP141" i="163"/>
  <c r="AO142" i="168"/>
  <c r="C48" i="168"/>
  <c r="H13" i="168"/>
  <c r="AR404" i="166"/>
  <c r="Q38" i="165"/>
  <c r="E37" i="168"/>
  <c r="AR271" i="166"/>
  <c r="C41" i="166"/>
  <c r="Q27" i="168"/>
  <c r="L38" i="164"/>
  <c r="K21" i="168"/>
  <c r="AO343" i="168"/>
  <c r="AJ149" i="166"/>
  <c r="AK149" i="166" s="1"/>
  <c r="M42" i="168"/>
  <c r="P26" i="167"/>
  <c r="AO11" i="168"/>
  <c r="E6" i="168"/>
  <c r="C27" i="165"/>
  <c r="Q28" i="168"/>
  <c r="D7" i="165"/>
  <c r="H37" i="165"/>
  <c r="I28" i="168"/>
  <c r="AJ265" i="168"/>
  <c r="AK265" i="168" s="1"/>
  <c r="M3" i="168"/>
  <c r="H4" i="166"/>
  <c r="F15" i="164"/>
  <c r="AO395" i="166"/>
  <c r="H41" i="164"/>
  <c r="G23" i="164"/>
  <c r="AR145" i="166"/>
  <c r="P20" i="168"/>
  <c r="L24" i="167"/>
  <c r="G17" i="164"/>
  <c r="J6" i="165"/>
  <c r="AP143" i="163"/>
  <c r="Q43" i="167"/>
  <c r="E45" i="164"/>
  <c r="M40" i="167"/>
  <c r="L23" i="168"/>
  <c r="AO6" i="166"/>
  <c r="AO330" i="166"/>
  <c r="AR269" i="163"/>
  <c r="F17" i="164"/>
  <c r="H34" i="167"/>
  <c r="C15" i="166"/>
  <c r="AO397" i="166"/>
  <c r="AL342" i="166"/>
  <c r="AM342" i="166" s="1"/>
  <c r="AO336" i="168"/>
  <c r="M51" i="169"/>
  <c r="F26" i="167"/>
  <c r="L11" i="167"/>
  <c r="L32" i="166"/>
  <c r="F29" i="167"/>
  <c r="K41" i="167"/>
  <c r="AQ265" i="163"/>
  <c r="P42" i="166"/>
  <c r="H12" i="166"/>
  <c r="M35" i="168"/>
  <c r="M38" i="167"/>
  <c r="AJ6" i="167"/>
  <c r="AK6" i="167" s="1"/>
  <c r="AR273" i="168"/>
  <c r="AJ210" i="166"/>
  <c r="AK210" i="166" s="1"/>
  <c r="AP75" i="168"/>
  <c r="M41" i="167"/>
  <c r="AP213" i="159"/>
  <c r="L6" i="167"/>
  <c r="N44" i="166"/>
  <c r="C12" i="165"/>
  <c r="AR139" i="168"/>
  <c r="AL208" i="168"/>
  <c r="AM208" i="168" s="1"/>
  <c r="L2" i="164"/>
  <c r="L14" i="166"/>
  <c r="P18" i="166"/>
  <c r="J32" i="165"/>
  <c r="H35" i="165"/>
  <c r="I27" i="168"/>
  <c r="P47" i="164"/>
  <c r="J43" i="166"/>
  <c r="AP80" i="166"/>
  <c r="P51" i="165"/>
  <c r="AP464" i="166"/>
  <c r="D26" i="168"/>
  <c r="L32" i="167"/>
  <c r="G13" i="168"/>
  <c r="AJ340" i="166"/>
  <c r="AK340" i="166" s="1"/>
  <c r="H23" i="165"/>
  <c r="M38" i="166"/>
  <c r="M49" i="167"/>
  <c r="F29" i="165"/>
  <c r="E25" i="165"/>
  <c r="AR142" i="163"/>
  <c r="AO71" i="168"/>
  <c r="E45" i="166"/>
  <c r="AL203" i="166"/>
  <c r="AM203" i="166" s="1"/>
  <c r="M21" i="166"/>
  <c r="AO463" i="166"/>
  <c r="K20" i="165"/>
  <c r="N22" i="164"/>
  <c r="E25" i="164"/>
  <c r="J23" i="167"/>
  <c r="M20" i="165"/>
  <c r="I11" i="167"/>
  <c r="M50" i="164"/>
  <c r="AQ139" i="166"/>
  <c r="AR6" i="164"/>
  <c r="D35" i="166"/>
  <c r="P31" i="168"/>
  <c r="AP11" i="164"/>
  <c r="AJ402" i="166"/>
  <c r="AK402" i="166" s="1"/>
  <c r="AR341" i="166"/>
  <c r="Q47" i="168"/>
  <c r="G39" i="164"/>
  <c r="AQ136" i="166"/>
  <c r="E31" i="166"/>
  <c r="C32" i="167"/>
  <c r="P44" i="168"/>
  <c r="L8" i="164"/>
  <c r="G9" i="164"/>
  <c r="K2" i="167"/>
  <c r="M11" i="164"/>
  <c r="L15" i="168"/>
  <c r="I16" i="164"/>
  <c r="L24" i="165"/>
  <c r="G10" i="165"/>
  <c r="M13" i="166"/>
  <c r="N50" i="166"/>
  <c r="AJ13" i="165"/>
  <c r="AK13" i="165" s="1"/>
  <c r="C9" i="164"/>
  <c r="G40" i="166"/>
  <c r="P50" i="165"/>
  <c r="AJ7" i="168"/>
  <c r="AK7" i="168" s="1"/>
  <c r="K16" i="168"/>
  <c r="E42" i="167"/>
  <c r="D22" i="167"/>
  <c r="E33" i="167"/>
  <c r="I27" i="165"/>
  <c r="G50" i="164"/>
  <c r="D23" i="164"/>
  <c r="P2" i="168"/>
  <c r="G27" i="167"/>
  <c r="AP332" i="166"/>
  <c r="L3" i="168"/>
  <c r="E31" i="165"/>
  <c r="J31" i="167"/>
  <c r="M18" i="166"/>
  <c r="C43" i="166"/>
  <c r="G50" i="167"/>
  <c r="I37" i="168"/>
  <c r="L44" i="165"/>
  <c r="K49" i="164"/>
  <c r="N35" i="166"/>
  <c r="C47" i="166"/>
  <c r="J6" i="167"/>
  <c r="F39" i="164"/>
  <c r="AP72" i="166"/>
  <c r="K24" i="165"/>
  <c r="K35" i="165"/>
  <c r="Q41" i="168"/>
  <c r="D10" i="164"/>
  <c r="C31" i="164"/>
  <c r="P46" i="164"/>
  <c r="AQ10" i="166"/>
  <c r="I44" i="167"/>
  <c r="G16" i="168"/>
  <c r="N2" i="167"/>
  <c r="K37" i="164"/>
  <c r="P7" i="165"/>
  <c r="D24" i="168"/>
  <c r="AR339" i="168"/>
  <c r="L17" i="168"/>
  <c r="AO267" i="163"/>
  <c r="AJ202" i="163"/>
  <c r="AK202" i="163" s="1"/>
  <c r="E5" i="164"/>
  <c r="J29" i="165"/>
  <c r="I15" i="166"/>
  <c r="I5" i="167"/>
  <c r="L46" i="166"/>
  <c r="I45" i="166"/>
  <c r="G50" i="166"/>
  <c r="H45" i="168"/>
  <c r="AQ202" i="168"/>
  <c r="P22" i="164"/>
  <c r="AJ266" i="163"/>
  <c r="AK266" i="163" s="1"/>
  <c r="F41" i="164"/>
  <c r="D17" i="164"/>
  <c r="AP343" i="168"/>
  <c r="AR526" i="166"/>
  <c r="AL137" i="166"/>
  <c r="AM137" i="166" s="1"/>
  <c r="N33" i="166"/>
  <c r="D10" i="165"/>
  <c r="H5" i="165"/>
  <c r="M29" i="164"/>
  <c r="J11" i="164"/>
  <c r="Q3" i="165"/>
  <c r="N6" i="167"/>
  <c r="F51" i="166"/>
  <c r="E2" i="167"/>
  <c r="D37" i="166"/>
  <c r="AR10" i="166"/>
  <c r="I47" i="168"/>
  <c r="N46" i="168"/>
  <c r="G37" i="167"/>
  <c r="Q17" i="165"/>
  <c r="G23" i="166"/>
  <c r="E10" i="168"/>
  <c r="AO71" i="166"/>
  <c r="N9" i="164"/>
  <c r="L35" i="166"/>
  <c r="AO340" i="166"/>
  <c r="L40" i="168"/>
  <c r="G45" i="167"/>
  <c r="K3" i="165"/>
  <c r="M22" i="165"/>
  <c r="H50" i="166"/>
  <c r="P24" i="165"/>
  <c r="AR145" i="168"/>
  <c r="AQ402" i="166"/>
  <c r="I14" i="167"/>
  <c r="AJ398" i="166"/>
  <c r="AK398" i="166" s="1"/>
  <c r="F35" i="168"/>
  <c r="I13" i="167"/>
  <c r="P11" i="167"/>
  <c r="Q40" i="166"/>
  <c r="H20" i="166"/>
  <c r="C33" i="167"/>
  <c r="E43" i="164"/>
  <c r="AQ13" i="165"/>
  <c r="AP340" i="168"/>
  <c r="P33" i="165"/>
  <c r="AR12" i="164"/>
  <c r="F15" i="168"/>
  <c r="AO205" i="163"/>
  <c r="AQ208" i="166"/>
  <c r="Q21" i="168"/>
  <c r="D31" i="168"/>
  <c r="P40" i="166"/>
  <c r="C44" i="167"/>
  <c r="P37" i="166"/>
  <c r="L33" i="167"/>
  <c r="M7" i="166"/>
  <c r="I49" i="165"/>
  <c r="AJ268" i="168"/>
  <c r="AK268" i="168" s="1"/>
  <c r="C39" i="168"/>
  <c r="C36" i="167"/>
  <c r="AR528" i="166"/>
  <c r="C42" i="164"/>
  <c r="P23" i="168"/>
  <c r="D2" i="167"/>
  <c r="AO207" i="168"/>
  <c r="E23" i="167"/>
  <c r="P51" i="166"/>
  <c r="J47" i="164"/>
  <c r="P32" i="167"/>
  <c r="N35" i="167"/>
  <c r="E30" i="167"/>
  <c r="L35" i="164"/>
  <c r="E19" i="164"/>
  <c r="AQ135" i="168"/>
  <c r="K25" i="167"/>
  <c r="C31" i="166"/>
  <c r="AJ333" i="166"/>
  <c r="AK333" i="166" s="1"/>
  <c r="AQ71" i="166"/>
  <c r="AL331" i="168"/>
  <c r="AM331" i="168" s="1"/>
  <c r="AO75" i="168"/>
  <c r="AQ8" i="166"/>
  <c r="M47" i="167"/>
  <c r="F14" i="165"/>
  <c r="Q48" i="164"/>
  <c r="AP143" i="166"/>
  <c r="AR5" i="168"/>
  <c r="N41" i="165"/>
  <c r="Q9" i="166"/>
  <c r="Q13" i="167"/>
  <c r="Q10" i="165"/>
  <c r="AP77" i="168"/>
  <c r="AR70" i="168"/>
  <c r="P39" i="164"/>
  <c r="K27" i="168"/>
  <c r="P13" i="168"/>
  <c r="C20" i="167"/>
  <c r="L18" i="167"/>
  <c r="AL206" i="168"/>
  <c r="AM206" i="168" s="1"/>
  <c r="G6" i="164"/>
  <c r="K18" i="165"/>
  <c r="M25" i="166"/>
  <c r="AR335" i="168"/>
  <c r="Q41" i="165"/>
  <c r="C50" i="164"/>
  <c r="AJ342" i="166"/>
  <c r="AK342" i="166" s="1"/>
  <c r="I19" i="168"/>
  <c r="C20" i="168"/>
  <c r="H8" i="166"/>
  <c r="AO467" i="166"/>
  <c r="N27" i="167"/>
  <c r="P21" i="168"/>
  <c r="AP71" i="168"/>
  <c r="C10" i="166"/>
  <c r="Q19" i="164"/>
  <c r="AP344" i="166"/>
  <c r="C29" i="165"/>
  <c r="J24" i="168"/>
  <c r="E16" i="164"/>
  <c r="AQ75" i="166"/>
  <c r="M12" i="164"/>
  <c r="AQ151" i="168"/>
  <c r="D2" i="166"/>
  <c r="AQ337" i="168"/>
  <c r="J43" i="165"/>
  <c r="AO340" i="168"/>
  <c r="AP271" i="163"/>
  <c r="J4" i="166"/>
  <c r="F11" i="167"/>
  <c r="AJ339" i="168"/>
  <c r="AK339" i="168" s="1"/>
  <c r="E32" i="167"/>
  <c r="M23" i="166"/>
  <c r="AJ341" i="166"/>
  <c r="AK341" i="166" s="1"/>
  <c r="D20" i="165"/>
  <c r="AR76" i="166"/>
  <c r="N43" i="164"/>
  <c r="E34" i="164"/>
  <c r="Q34" i="164"/>
  <c r="K34" i="168"/>
  <c r="E46" i="164"/>
  <c r="E20" i="167"/>
  <c r="P45" i="166"/>
  <c r="C14" i="168"/>
  <c r="K10" i="168"/>
  <c r="Q37" i="166"/>
  <c r="AR204" i="166"/>
  <c r="L36" i="168"/>
  <c r="J48" i="167"/>
  <c r="AL79" i="166"/>
  <c r="AM79" i="166" s="1"/>
  <c r="G42" i="164"/>
  <c r="AL201" i="168"/>
  <c r="AM201" i="168" s="1"/>
  <c r="K31" i="168"/>
  <c r="AR267" i="166"/>
  <c r="E23" i="165"/>
  <c r="H50" i="165"/>
  <c r="Q14" i="166"/>
  <c r="Q15" i="168"/>
  <c r="Q4" i="168"/>
  <c r="N4" i="166"/>
  <c r="I12" i="166"/>
  <c r="AO211" i="159"/>
  <c r="H27" i="166"/>
  <c r="AP266" i="166"/>
  <c r="Q44" i="164"/>
  <c r="H23" i="164"/>
  <c r="I18" i="168"/>
  <c r="L8" i="165"/>
  <c r="D33" i="166"/>
  <c r="E44" i="166"/>
  <c r="AP14" i="166"/>
  <c r="C49" i="164"/>
  <c r="I16" i="167"/>
  <c r="M35" i="167"/>
  <c r="E49" i="167"/>
  <c r="G14" i="168"/>
  <c r="J50" i="165"/>
  <c r="I8" i="166"/>
  <c r="N33" i="165"/>
  <c r="M16" i="168"/>
  <c r="AR206" i="163"/>
  <c r="N23" i="168"/>
  <c r="J24" i="167"/>
  <c r="J7" i="166"/>
  <c r="AO204" i="166"/>
  <c r="P41" i="168"/>
  <c r="C16" i="165"/>
  <c r="J18" i="166"/>
  <c r="AQ266" i="168"/>
  <c r="N12" i="166"/>
  <c r="F26" i="166"/>
  <c r="D37" i="164"/>
  <c r="C46" i="167"/>
  <c r="P25" i="167"/>
  <c r="AO205" i="166"/>
  <c r="F43" i="164"/>
  <c r="N4" i="164"/>
  <c r="AR75" i="168"/>
  <c r="E16" i="165"/>
  <c r="G35" i="165"/>
  <c r="AL7" i="165"/>
  <c r="AM7" i="165" s="1"/>
  <c r="D39" i="166"/>
  <c r="H51" i="169"/>
  <c r="H21" i="165"/>
  <c r="H15" i="167"/>
  <c r="I7" i="164"/>
  <c r="AO206" i="168"/>
  <c r="D6" i="166"/>
  <c r="N36" i="167"/>
  <c r="F14" i="168"/>
  <c r="Q16" i="165"/>
  <c r="I6" i="165"/>
  <c r="F24" i="164"/>
  <c r="AQ343" i="168"/>
  <c r="I8" i="165"/>
  <c r="AR80" i="168"/>
  <c r="D4" i="168"/>
  <c r="Q8" i="165"/>
  <c r="J34" i="165"/>
  <c r="K29" i="166"/>
  <c r="AR149" i="166"/>
  <c r="J46" i="166"/>
  <c r="AO207" i="163"/>
  <c r="G39" i="165"/>
  <c r="AR72" i="168"/>
  <c r="Q36" i="168"/>
  <c r="E13" i="168"/>
  <c r="P10" i="165"/>
  <c r="L48" i="165"/>
  <c r="F42" i="168"/>
  <c r="N49" i="167"/>
  <c r="M28" i="167"/>
  <c r="N32" i="167"/>
  <c r="G49" i="166"/>
  <c r="AQ265" i="168"/>
  <c r="AQ201" i="166"/>
  <c r="D51" i="165"/>
  <c r="P27" i="166"/>
  <c r="N10" i="166"/>
  <c r="L6" i="166"/>
  <c r="M30" i="164"/>
  <c r="C20" i="166"/>
  <c r="D6" i="168"/>
  <c r="C26" i="167"/>
  <c r="P46" i="166"/>
  <c r="I31" i="165"/>
  <c r="F9" i="168"/>
  <c r="Q43" i="168"/>
  <c r="I49" i="164"/>
  <c r="E26" i="167"/>
  <c r="E50" i="168"/>
  <c r="M19" i="166"/>
  <c r="AR13" i="165"/>
  <c r="I40" i="166"/>
  <c r="Q39" i="167"/>
  <c r="AR525" i="166"/>
  <c r="L22" i="166"/>
  <c r="I46" i="168"/>
  <c r="F3" i="165"/>
  <c r="AQ340" i="166"/>
  <c r="E21" i="166"/>
  <c r="G49" i="167"/>
  <c r="G32" i="167"/>
  <c r="F36" i="168"/>
  <c r="AJ151" i="168"/>
  <c r="AK151" i="168" s="1"/>
  <c r="K8" i="166"/>
  <c r="K21" i="164"/>
  <c r="AO8" i="164"/>
  <c r="G14" i="164"/>
  <c r="M14" i="164"/>
  <c r="AP7" i="165"/>
  <c r="M13" i="167"/>
  <c r="H51" i="166"/>
  <c r="H42" i="165"/>
  <c r="P16" i="167"/>
  <c r="L13" i="167"/>
  <c r="P46" i="167"/>
  <c r="I39" i="168"/>
  <c r="F27" i="167"/>
  <c r="H4" i="168"/>
  <c r="D49" i="164"/>
  <c r="J30" i="168"/>
  <c r="AJ203" i="159"/>
  <c r="AK203" i="159" s="1"/>
  <c r="Q35" i="164"/>
  <c r="K4" i="165"/>
  <c r="P11" i="164"/>
  <c r="Q40" i="167"/>
  <c r="D21" i="168"/>
  <c r="N29" i="168"/>
  <c r="AR201" i="159"/>
  <c r="K28" i="165"/>
  <c r="F4" i="164"/>
  <c r="J50" i="167"/>
  <c r="H29" i="165"/>
  <c r="AO400" i="166"/>
  <c r="F29" i="168"/>
  <c r="D28" i="167"/>
  <c r="I14" i="165"/>
  <c r="I9" i="167"/>
  <c r="I14" i="164"/>
  <c r="M51" i="168"/>
  <c r="Q6" i="163"/>
  <c r="AJ6" i="165"/>
  <c r="AK6" i="165" s="1"/>
  <c r="N22" i="168"/>
  <c r="K33" i="168"/>
  <c r="E46" i="167"/>
  <c r="AQ8" i="168"/>
  <c r="N48" i="167"/>
  <c r="E8" i="166"/>
  <c r="J14" i="168"/>
  <c r="M34" i="166"/>
  <c r="K43" i="165"/>
  <c r="AJ150" i="168"/>
  <c r="AK150" i="168" s="1"/>
  <c r="AO345" i="166"/>
  <c r="G3" i="167"/>
  <c r="F33" i="166"/>
  <c r="E12" i="167"/>
  <c r="P28" i="166"/>
  <c r="E33" i="166"/>
  <c r="AP269" i="166"/>
  <c r="I48" i="164"/>
  <c r="D51" i="164"/>
  <c r="AO209" i="168"/>
  <c r="M44" i="167"/>
  <c r="M39" i="168"/>
  <c r="P37" i="168"/>
  <c r="P45" i="168"/>
  <c r="N24" i="167"/>
  <c r="D3" i="165"/>
  <c r="M17" i="167"/>
  <c r="P16" i="166"/>
  <c r="AQ75" i="168"/>
  <c r="E5" i="167"/>
  <c r="M46" i="164"/>
  <c r="D47" i="168"/>
  <c r="AL7" i="166"/>
  <c r="AM7" i="166" s="1"/>
  <c r="F48" i="168"/>
  <c r="C33" i="166"/>
  <c r="E35" i="164"/>
  <c r="H12" i="165"/>
  <c r="H27" i="165"/>
  <c r="K49" i="165"/>
  <c r="F5" i="168"/>
  <c r="P27" i="165"/>
  <c r="D16" i="165"/>
  <c r="G41" i="165"/>
  <c r="J34" i="167"/>
  <c r="C25" i="166"/>
  <c r="C19" i="164"/>
  <c r="N5" i="165"/>
  <c r="I36" i="166"/>
  <c r="P30" i="166"/>
  <c r="Q30" i="164"/>
  <c r="N51" i="169"/>
  <c r="J19" i="168"/>
  <c r="I42" i="168"/>
  <c r="AO76" i="168"/>
  <c r="H5" i="168"/>
  <c r="K30" i="164"/>
  <c r="Q23" i="168"/>
  <c r="E39" i="168"/>
  <c r="E31" i="167"/>
  <c r="AR206" i="168"/>
  <c r="AJ9" i="166"/>
  <c r="AK9" i="166" s="1"/>
  <c r="Q41" i="166"/>
  <c r="AP78" i="168"/>
  <c r="AP204" i="166"/>
  <c r="AR148" i="168"/>
  <c r="I13" i="165"/>
  <c r="D5" i="166"/>
  <c r="F23" i="165"/>
  <c r="AQ142" i="168"/>
  <c r="L7" i="168"/>
  <c r="E19" i="167"/>
  <c r="AP337" i="168"/>
  <c r="K41" i="166"/>
  <c r="M2" i="166"/>
  <c r="N50" i="167"/>
  <c r="Q17" i="166"/>
  <c r="J8" i="164"/>
  <c r="E21" i="168"/>
  <c r="N17" i="168"/>
  <c r="P15" i="168"/>
  <c r="AQ140" i="168"/>
  <c r="H18" i="166"/>
  <c r="L35" i="165"/>
  <c r="L42" i="168"/>
  <c r="E24" i="168"/>
  <c r="M18" i="168"/>
  <c r="L12" i="166"/>
  <c r="D50" i="165"/>
  <c r="AP147" i="166"/>
  <c r="E26" i="165"/>
  <c r="P39" i="166"/>
  <c r="L24" i="168"/>
  <c r="AR201" i="168"/>
  <c r="AO204" i="168"/>
  <c r="E48" i="164"/>
  <c r="AJ205" i="159"/>
  <c r="AK205" i="159" s="1"/>
  <c r="L34" i="167"/>
  <c r="L21" i="167"/>
  <c r="AQ273" i="166"/>
  <c r="H6" i="164"/>
  <c r="AQ204" i="166"/>
  <c r="Q51" i="169"/>
  <c r="D28" i="166"/>
  <c r="M5" i="167"/>
  <c r="AP274" i="168"/>
  <c r="AQ464" i="166"/>
  <c r="AR143" i="166"/>
  <c r="J44" i="166"/>
  <c r="AR78" i="166"/>
  <c r="AJ460" i="166"/>
  <c r="AK460" i="166" s="1"/>
  <c r="AQ207" i="168"/>
  <c r="Q17" i="167"/>
  <c r="AO8" i="168"/>
  <c r="AR276" i="166"/>
  <c r="E36" i="166"/>
  <c r="AO275" i="166"/>
  <c r="AP6" i="166"/>
  <c r="C9" i="165"/>
  <c r="D49" i="168"/>
  <c r="F13" i="168"/>
  <c r="E47" i="166"/>
  <c r="G4" i="164"/>
  <c r="C19" i="166"/>
  <c r="K5" i="167"/>
  <c r="E11" i="164"/>
  <c r="H29" i="166"/>
  <c r="AO6" i="167"/>
  <c r="AO272" i="166"/>
  <c r="E4" i="167"/>
  <c r="AJ266" i="166"/>
  <c r="AK266" i="166" s="1"/>
  <c r="F51" i="165"/>
  <c r="Q42" i="165"/>
  <c r="AJ200" i="166"/>
  <c r="AK200" i="166" s="1"/>
  <c r="AJ531" i="166"/>
  <c r="AK531" i="166" s="1"/>
  <c r="AQ147" i="168"/>
  <c r="D19" i="166"/>
  <c r="D26" i="166"/>
  <c r="Q49" i="166"/>
  <c r="F43" i="168"/>
  <c r="K12" i="165"/>
  <c r="I44" i="165"/>
  <c r="AO200" i="168"/>
  <c r="D48" i="166"/>
  <c r="AO141" i="166"/>
  <c r="M48" i="165"/>
  <c r="H13" i="167"/>
  <c r="M27" i="166"/>
  <c r="L27" i="166"/>
  <c r="P3" i="168"/>
  <c r="AO465" i="166"/>
  <c r="AP146" i="168"/>
  <c r="AJ74" i="168"/>
  <c r="AK74" i="168" s="1"/>
  <c r="AO138" i="168"/>
  <c r="AR271" i="168"/>
  <c r="G42" i="166"/>
  <c r="AQ460" i="166"/>
  <c r="D28" i="168"/>
  <c r="E15" i="167"/>
  <c r="H44" i="165"/>
  <c r="AR75" i="166"/>
  <c r="D16" i="167"/>
  <c r="AR344" i="166"/>
  <c r="I32" i="167"/>
  <c r="K2" i="166"/>
  <c r="F33" i="165"/>
  <c r="E35" i="166"/>
  <c r="I32" i="168"/>
  <c r="Q3" i="166"/>
  <c r="AR9" i="166"/>
  <c r="G44" i="166"/>
  <c r="P41" i="166"/>
  <c r="AL207" i="163"/>
  <c r="AM207" i="163" s="1"/>
  <c r="E49" i="164"/>
  <c r="P13" i="166"/>
  <c r="K42" i="166"/>
  <c r="E33" i="164"/>
  <c r="F2" i="168"/>
  <c r="P23" i="165"/>
  <c r="AO208" i="168"/>
  <c r="N15" i="165"/>
  <c r="J8" i="165"/>
  <c r="N5" i="168"/>
  <c r="K47" i="164"/>
  <c r="AR527" i="166"/>
  <c r="AJ14" i="166"/>
  <c r="AK14" i="166" s="1"/>
  <c r="Q48" i="165"/>
  <c r="K47" i="167"/>
  <c r="AJ146" i="166"/>
  <c r="AK146" i="166" s="1"/>
  <c r="E46" i="168"/>
  <c r="P13" i="167"/>
  <c r="M28" i="165"/>
  <c r="D18" i="166"/>
  <c r="G32" i="164"/>
  <c r="F39" i="166"/>
  <c r="AJ273" i="166"/>
  <c r="AK273" i="166" s="1"/>
  <c r="E29" i="166"/>
  <c r="C26" i="168"/>
  <c r="G41" i="166"/>
  <c r="C24" i="165"/>
  <c r="M26" i="168"/>
  <c r="N39" i="165"/>
  <c r="D20" i="166"/>
  <c r="Q8" i="167"/>
  <c r="AL267" i="168"/>
  <c r="AM267" i="168" s="1"/>
  <c r="K48" i="166"/>
  <c r="J26" i="167"/>
  <c r="AQ73" i="166"/>
  <c r="AO77" i="168"/>
  <c r="J51" i="165"/>
  <c r="K14" i="167"/>
  <c r="AQ340" i="168"/>
  <c r="H3" i="168"/>
  <c r="D14" i="167"/>
  <c r="L17" i="167"/>
  <c r="AP333" i="168"/>
  <c r="G51" i="165"/>
  <c r="G40" i="167"/>
  <c r="K26" i="168"/>
  <c r="F25" i="165"/>
  <c r="J15" i="165"/>
  <c r="K48" i="168"/>
  <c r="M37" i="166"/>
  <c r="J3" i="168"/>
  <c r="F35" i="167"/>
  <c r="P10" i="167"/>
  <c r="AR142" i="168"/>
  <c r="AR468" i="166"/>
  <c r="K20" i="164"/>
  <c r="Q37" i="168"/>
  <c r="F45" i="167"/>
  <c r="AJ149" i="168"/>
  <c r="AK149" i="168" s="1"/>
  <c r="J25" i="168"/>
  <c r="AR334" i="166"/>
  <c r="P50" i="164"/>
  <c r="Q46" i="165"/>
  <c r="M27" i="164"/>
  <c r="N6" i="165"/>
  <c r="L45" i="167"/>
  <c r="H10" i="166"/>
  <c r="E8" i="167"/>
  <c r="AJ6" i="166"/>
  <c r="AK6" i="166" s="1"/>
  <c r="AO83" i="166"/>
  <c r="D45" i="165"/>
  <c r="K45" i="164"/>
  <c r="C49" i="165"/>
  <c r="N47" i="164"/>
  <c r="L49" i="164"/>
  <c r="C51" i="169"/>
  <c r="C5" i="166"/>
  <c r="D34" i="168"/>
  <c r="AJ204" i="166"/>
  <c r="AK204" i="166" s="1"/>
  <c r="AR138" i="168"/>
  <c r="AO344" i="168"/>
  <c r="AJ137" i="168"/>
  <c r="AK137" i="168" s="1"/>
  <c r="J15" i="166"/>
  <c r="E24" i="164"/>
  <c r="E24" i="166"/>
  <c r="I35" i="167"/>
  <c r="AJ5" i="166"/>
  <c r="AK5" i="166" s="1"/>
  <c r="P3" i="167"/>
  <c r="M47" i="165"/>
  <c r="Q27" i="165"/>
  <c r="D36" i="166"/>
  <c r="AQ144" i="168"/>
  <c r="G49" i="165"/>
  <c r="L13" i="168"/>
  <c r="I17" i="168"/>
  <c r="N29" i="166"/>
  <c r="AR399" i="166"/>
  <c r="G13" i="167"/>
  <c r="AQ275" i="166"/>
  <c r="H36" i="167"/>
  <c r="P25" i="166"/>
  <c r="D39" i="165"/>
  <c r="H46" i="164"/>
  <c r="M15" i="168"/>
  <c r="AQ11" i="164"/>
  <c r="F25" i="166"/>
  <c r="I34" i="168"/>
  <c r="AQ206" i="163"/>
  <c r="Q23" i="164"/>
  <c r="N40" i="164"/>
  <c r="E30" i="165"/>
  <c r="Q14" i="167"/>
  <c r="AQ141" i="166"/>
  <c r="G46" i="168"/>
  <c r="K49" i="166"/>
  <c r="H10" i="167"/>
  <c r="L39" i="165"/>
  <c r="I33" i="166"/>
  <c r="AJ401" i="166"/>
  <c r="AK401" i="166" s="1"/>
  <c r="C30" i="167"/>
  <c r="H10" i="164"/>
  <c r="AQ10" i="165"/>
  <c r="AP273" i="163"/>
  <c r="F48" i="167"/>
  <c r="E16" i="168"/>
  <c r="P38" i="167"/>
  <c r="M35" i="164"/>
  <c r="Q2" i="166"/>
  <c r="N35" i="168"/>
  <c r="F40" i="168"/>
  <c r="AP148" i="166"/>
  <c r="Q20" i="166"/>
  <c r="AP460" i="166"/>
  <c r="D25" i="166"/>
  <c r="F49" i="167"/>
  <c r="J2" i="168"/>
  <c r="AJ148" i="166"/>
  <c r="AK148" i="166" s="1"/>
  <c r="AJ344" i="166"/>
  <c r="AK344" i="166" s="1"/>
  <c r="AR137" i="168"/>
  <c r="AP70" i="168"/>
  <c r="C24" i="166"/>
  <c r="I26" i="168"/>
  <c r="AO75" i="166"/>
  <c r="F30" i="164"/>
  <c r="F36" i="165"/>
  <c r="M18" i="165"/>
  <c r="J33" i="167"/>
  <c r="K51" i="166"/>
  <c r="AQ272" i="168"/>
  <c r="N14" i="168"/>
  <c r="G10" i="167"/>
  <c r="M12" i="167"/>
  <c r="AR8" i="164"/>
  <c r="AO145" i="168"/>
  <c r="C44" i="164"/>
  <c r="AL138" i="168"/>
  <c r="AM138" i="168" s="1"/>
  <c r="AQ138" i="163"/>
  <c r="H49" i="166"/>
  <c r="N38" i="164"/>
  <c r="AL266" i="163"/>
  <c r="AM266" i="163" s="1"/>
  <c r="AQ401" i="166"/>
  <c r="I28" i="165"/>
  <c r="F48" i="165"/>
  <c r="AQ330" i="166"/>
  <c r="AJ10" i="168"/>
  <c r="AK10" i="168" s="1"/>
  <c r="AP400" i="166"/>
  <c r="N6" i="166"/>
  <c r="N46" i="164"/>
  <c r="L7" i="165"/>
  <c r="AP144" i="166"/>
  <c r="G12" i="165"/>
  <c r="G40" i="164"/>
  <c r="AO403" i="166"/>
  <c r="N18" i="168"/>
  <c r="L28" i="165"/>
  <c r="M9" i="164"/>
  <c r="C3" i="166"/>
  <c r="Q35" i="167"/>
  <c r="AJ142" i="163"/>
  <c r="AK142" i="163" s="1"/>
  <c r="H24" i="166"/>
  <c r="H39" i="167"/>
  <c r="AP337" i="166"/>
  <c r="G10" i="166"/>
  <c r="C11" i="168"/>
  <c r="P9" i="165"/>
  <c r="J12" i="168"/>
  <c r="G26" i="168"/>
  <c r="AR138" i="166"/>
  <c r="G41" i="167"/>
  <c r="AR70" i="166"/>
  <c r="N41" i="168"/>
  <c r="E6" i="167"/>
  <c r="AJ207" i="168"/>
  <c r="AK207" i="168" s="1"/>
  <c r="C29" i="168"/>
  <c r="D9" i="168"/>
  <c r="G49" i="168"/>
  <c r="F27" i="168"/>
  <c r="D37" i="167"/>
  <c r="F21" i="166"/>
  <c r="C40" i="164"/>
  <c r="I4" i="168"/>
  <c r="M34" i="168"/>
  <c r="L25" i="165"/>
  <c r="M43" i="168"/>
  <c r="K27" i="167"/>
  <c r="J50" i="168"/>
  <c r="K9" i="164"/>
  <c r="AO138" i="166"/>
  <c r="I26" i="167"/>
  <c r="I4" i="167"/>
  <c r="L40" i="167"/>
  <c r="P9" i="166"/>
  <c r="AQ78" i="166"/>
  <c r="AR200" i="168"/>
  <c r="M39" i="166"/>
  <c r="M2" i="164"/>
  <c r="AJ143" i="168"/>
  <c r="AK143" i="168" s="1"/>
  <c r="I17" i="166"/>
  <c r="I3" i="167"/>
  <c r="H49" i="167"/>
  <c r="Q12" i="168"/>
  <c r="F45" i="166"/>
  <c r="L36" i="166"/>
  <c r="G11" i="165"/>
  <c r="M46" i="166"/>
  <c r="I38" i="167"/>
  <c r="AO339" i="168"/>
  <c r="D39" i="167"/>
  <c r="N2" i="166"/>
  <c r="AR333" i="168"/>
  <c r="AO78" i="168"/>
  <c r="C22" i="167"/>
  <c r="AJ526" i="166"/>
  <c r="AK526" i="166" s="1"/>
  <c r="AO138" i="163"/>
  <c r="K21" i="167"/>
  <c r="F16" i="167"/>
  <c r="Q16" i="168"/>
  <c r="C44" i="168"/>
  <c r="P24" i="166"/>
  <c r="Q36" i="166"/>
  <c r="AO337" i="166"/>
  <c r="K23" i="166"/>
  <c r="AP345" i="166"/>
  <c r="N30" i="168"/>
  <c r="G47" i="167"/>
  <c r="I13" i="168"/>
  <c r="AP207" i="163"/>
  <c r="AO73" i="168"/>
  <c r="G15" i="166"/>
  <c r="AR83" i="166"/>
  <c r="AO269" i="168"/>
  <c r="I42" i="166"/>
  <c r="H22" i="168"/>
  <c r="F44" i="167"/>
  <c r="D46" i="167"/>
  <c r="Q21" i="166"/>
  <c r="Q21" i="165"/>
  <c r="C19" i="167"/>
  <c r="E36" i="165"/>
  <c r="Q5" i="167"/>
  <c r="D27" i="166"/>
  <c r="K44" i="168"/>
  <c r="AO530" i="166"/>
  <c r="L45" i="166"/>
  <c r="F46" i="165"/>
  <c r="I36" i="165"/>
  <c r="E42" i="164"/>
  <c r="AR14" i="166"/>
  <c r="E29" i="168"/>
  <c r="AQ76" i="168"/>
  <c r="I39" i="167"/>
  <c r="F10" i="166"/>
  <c r="J35" i="168"/>
  <c r="L43" i="167"/>
  <c r="N41" i="166"/>
  <c r="D25" i="165"/>
  <c r="AO137" i="166"/>
  <c r="G42" i="165"/>
  <c r="AP463" i="166"/>
  <c r="AR148" i="166"/>
  <c r="C40" i="166"/>
  <c r="Q38" i="168"/>
  <c r="AR11" i="168"/>
  <c r="H24" i="167"/>
  <c r="AQ269" i="168"/>
  <c r="G39" i="166"/>
  <c r="AO203" i="168"/>
  <c r="K7" i="165"/>
  <c r="AQ82" i="166"/>
  <c r="C2" i="168"/>
  <c r="C47" i="168"/>
  <c r="AP334" i="168"/>
  <c r="D44" i="167"/>
  <c r="G22" i="168"/>
  <c r="P24" i="168"/>
  <c r="K29" i="167"/>
  <c r="Q12" i="166"/>
  <c r="I45" i="167"/>
  <c r="G38" i="165"/>
  <c r="AQ267" i="168"/>
  <c r="G37" i="168"/>
  <c r="J29" i="168"/>
  <c r="AR76" i="168"/>
  <c r="E29" i="165"/>
  <c r="AO265" i="166"/>
  <c r="G14" i="166"/>
  <c r="AP202" i="168"/>
  <c r="AJ269" i="168"/>
  <c r="AK269" i="168" s="1"/>
  <c r="E27" i="166"/>
  <c r="Q30" i="166"/>
  <c r="N36" i="168"/>
  <c r="H18" i="168"/>
  <c r="N14" i="167"/>
  <c r="AO5" i="168"/>
  <c r="AO148" i="166"/>
  <c r="AR207" i="168"/>
  <c r="AO77" i="166"/>
  <c r="J6" i="166"/>
  <c r="I38" i="165"/>
  <c r="L20" i="167"/>
  <c r="Q49" i="165"/>
  <c r="F31" i="167"/>
  <c r="N19" i="167"/>
  <c r="Q5" i="168"/>
  <c r="Q23" i="167"/>
  <c r="F4" i="167"/>
  <c r="AQ395" i="166"/>
  <c r="K51" i="164"/>
  <c r="L22" i="165"/>
  <c r="C47" i="164"/>
  <c r="AJ148" i="168"/>
  <c r="AK148" i="168" s="1"/>
  <c r="C45" i="168"/>
  <c r="AQ462" i="166"/>
  <c r="AP138" i="168"/>
  <c r="AO207" i="166"/>
  <c r="J45" i="166"/>
  <c r="H33" i="165"/>
  <c r="P40" i="165"/>
  <c r="H5" i="167"/>
  <c r="J13" i="168"/>
  <c r="I22" i="167"/>
  <c r="AP200" i="163"/>
  <c r="L51" i="168"/>
  <c r="G16" i="164"/>
  <c r="J43" i="164"/>
  <c r="N45" i="166"/>
  <c r="C15" i="165"/>
  <c r="AJ136" i="163"/>
  <c r="AK136" i="163" s="1"/>
  <c r="E6" i="166"/>
  <c r="Q25" i="165"/>
  <c r="P43" i="167"/>
  <c r="F27" i="166"/>
  <c r="K35" i="167"/>
  <c r="I2" i="168"/>
  <c r="AJ206" i="168"/>
  <c r="AK206" i="168" s="1"/>
  <c r="C38" i="168"/>
  <c r="L28" i="166"/>
  <c r="F30" i="168"/>
  <c r="N43" i="165"/>
  <c r="AP339" i="166"/>
  <c r="N20" i="168"/>
  <c r="D30" i="167"/>
  <c r="Q26" i="165"/>
  <c r="D4" i="165"/>
  <c r="AR10" i="165"/>
  <c r="K9" i="167"/>
  <c r="C35" i="165"/>
  <c r="Q11" i="165"/>
  <c r="P33" i="167"/>
  <c r="P40" i="164"/>
  <c r="H45" i="164"/>
  <c r="J15" i="164"/>
  <c r="AR135" i="168"/>
  <c r="AR11" i="164"/>
  <c r="AQ83" i="166"/>
  <c r="E23" i="166"/>
  <c r="AJ76" i="168"/>
  <c r="AK76" i="168" s="1"/>
  <c r="AL143" i="168"/>
  <c r="AM143" i="168" s="1"/>
  <c r="L47" i="165"/>
  <c r="AR8" i="166"/>
  <c r="N31" i="166"/>
  <c r="K50" i="166"/>
  <c r="AJ266" i="168"/>
  <c r="AK266" i="168" s="1"/>
  <c r="Q20" i="167"/>
  <c r="AP340" i="166"/>
  <c r="Q50" i="165"/>
  <c r="I3" i="166"/>
  <c r="AJ267" i="168"/>
  <c r="AK267" i="168" s="1"/>
  <c r="AQ331" i="166"/>
  <c r="H50" i="164"/>
  <c r="AO270" i="168"/>
  <c r="J47" i="168"/>
  <c r="J9" i="167"/>
  <c r="M39" i="165"/>
  <c r="K7" i="166"/>
  <c r="D5" i="165"/>
  <c r="L10" i="166"/>
  <c r="G13" i="165"/>
  <c r="E43" i="165"/>
  <c r="P24" i="167"/>
  <c r="AP7" i="168"/>
  <c r="AP200" i="166"/>
  <c r="G18" i="168"/>
  <c r="I27" i="166"/>
  <c r="J41" i="167"/>
  <c r="D40" i="165"/>
  <c r="AO527" i="166"/>
  <c r="AJ145" i="166"/>
  <c r="AK145" i="166" s="1"/>
  <c r="F43" i="166"/>
  <c r="AJ343" i="168"/>
  <c r="AK343" i="168" s="1"/>
  <c r="AJ332" i="166"/>
  <c r="AK332" i="166" s="1"/>
  <c r="N15" i="166"/>
  <c r="I20" i="165"/>
  <c r="E22" i="168"/>
  <c r="AQ333" i="168"/>
  <c r="Q37" i="165"/>
  <c r="D51" i="167"/>
  <c r="AQ400" i="166"/>
  <c r="Q2" i="167"/>
  <c r="F28" i="166"/>
  <c r="I33" i="168"/>
  <c r="F36" i="167"/>
  <c r="E22" i="165"/>
  <c r="G34" i="166"/>
  <c r="C13" i="167"/>
  <c r="P35" i="168"/>
  <c r="AR331" i="166"/>
  <c r="L23" i="166"/>
  <c r="AQ334" i="168"/>
  <c r="AO136" i="168"/>
  <c r="F33" i="168"/>
  <c r="AO14" i="166"/>
  <c r="AP135" i="163"/>
  <c r="Q18" i="167"/>
  <c r="Q3" i="167"/>
  <c r="C23" i="167"/>
  <c r="M31" i="167"/>
  <c r="C16" i="167"/>
  <c r="AQ148" i="168"/>
  <c r="E15" i="166"/>
  <c r="L37" i="167"/>
  <c r="Q12" i="167"/>
  <c r="C46" i="165"/>
  <c r="J34" i="166"/>
  <c r="AP336" i="168"/>
  <c r="Q13" i="168"/>
  <c r="E40" i="166"/>
  <c r="L43" i="166"/>
  <c r="L42" i="167"/>
  <c r="G12" i="166"/>
  <c r="K32" i="167"/>
  <c r="M36" i="166"/>
  <c r="N46" i="165"/>
  <c r="E50" i="165"/>
  <c r="H9" i="167"/>
  <c r="AP401" i="166"/>
  <c r="I21" i="164"/>
  <c r="K37" i="168"/>
  <c r="M22" i="168"/>
  <c r="H28" i="165"/>
  <c r="AP80" i="168"/>
  <c r="H41" i="165"/>
  <c r="AR143" i="168"/>
  <c r="AP273" i="168"/>
  <c r="H51" i="168"/>
  <c r="F31" i="166"/>
  <c r="AR460" i="166"/>
  <c r="AP209" i="166"/>
  <c r="AQ530" i="166"/>
  <c r="C10" i="165"/>
  <c r="J45" i="167"/>
  <c r="M30" i="167"/>
  <c r="D10" i="166"/>
  <c r="L36" i="165"/>
  <c r="P30" i="167"/>
  <c r="K5" i="164"/>
  <c r="AR140" i="168"/>
  <c r="C43" i="164"/>
  <c r="AJ344" i="168"/>
  <c r="AK344" i="168" s="1"/>
  <c r="H7" i="168"/>
  <c r="I29" i="167"/>
  <c r="AP402" i="166"/>
  <c r="C24" i="168"/>
  <c r="J16" i="165"/>
  <c r="AR265" i="168"/>
  <c r="H41" i="166"/>
  <c r="D50" i="167"/>
  <c r="J5" i="168"/>
  <c r="E15" i="168"/>
  <c r="AJ273" i="163"/>
  <c r="AK273" i="163" s="1"/>
  <c r="H39" i="164"/>
  <c r="C50" i="166"/>
  <c r="AQ70" i="166"/>
  <c r="L40" i="164"/>
  <c r="L17" i="165"/>
  <c r="AR461" i="166"/>
  <c r="AO143" i="166"/>
  <c r="K4" i="168"/>
  <c r="C50" i="168"/>
  <c r="AO73" i="166"/>
  <c r="P11" i="166"/>
  <c r="AP75" i="166"/>
  <c r="AQ268" i="166"/>
  <c r="AQ344" i="166"/>
  <c r="D11" i="167"/>
  <c r="G29" i="165"/>
  <c r="I43" i="165"/>
  <c r="AO7" i="166"/>
  <c r="G34" i="167"/>
  <c r="AJ72" i="166"/>
  <c r="AK72" i="166" s="1"/>
  <c r="AR340" i="168"/>
  <c r="J42" i="167"/>
  <c r="AR397" i="166"/>
  <c r="H20" i="168"/>
  <c r="K36" i="164"/>
  <c r="K3" i="168"/>
  <c r="D42" i="167"/>
  <c r="L23" i="165"/>
  <c r="N24" i="165"/>
  <c r="J21" i="166"/>
  <c r="AO468" i="166"/>
  <c r="D2" i="168"/>
  <c r="G15" i="168"/>
  <c r="AJ73" i="168"/>
  <c r="AK73" i="168" s="1"/>
  <c r="AJ337" i="168"/>
  <c r="AK337" i="168" s="1"/>
  <c r="AO12" i="166"/>
  <c r="I12" i="167"/>
  <c r="F19" i="166"/>
  <c r="M5" i="166"/>
  <c r="L35" i="167"/>
  <c r="M11" i="167"/>
  <c r="M49" i="168"/>
  <c r="AP205" i="166"/>
  <c r="H36" i="166"/>
  <c r="D15" i="168"/>
  <c r="K39" i="167"/>
  <c r="F3" i="164"/>
  <c r="L3" i="167"/>
  <c r="AJ140" i="168"/>
  <c r="AK140" i="168" s="1"/>
  <c r="F49" i="168"/>
  <c r="M39" i="167"/>
  <c r="G22" i="166"/>
  <c r="L37" i="164"/>
  <c r="H26" i="167"/>
  <c r="I7" i="165"/>
  <c r="J49" i="166"/>
  <c r="P24" i="164"/>
  <c r="M33" i="167"/>
  <c r="I25" i="164"/>
  <c r="AL71" i="166"/>
  <c r="AM71" i="166" s="1"/>
  <c r="AO332" i="168"/>
  <c r="C28" i="165"/>
  <c r="E13" i="165"/>
  <c r="H47" i="166"/>
  <c r="C49" i="166"/>
  <c r="E39" i="167"/>
  <c r="N51" i="168"/>
  <c r="C6" i="165"/>
  <c r="F46" i="167"/>
  <c r="P31" i="164"/>
  <c r="G25" i="165"/>
  <c r="N38" i="166"/>
  <c r="AP5" i="165"/>
  <c r="K14" i="165"/>
  <c r="F25" i="164"/>
  <c r="D30" i="165"/>
  <c r="E18" i="167"/>
  <c r="AP136" i="166"/>
  <c r="C13" i="166"/>
  <c r="L18" i="168"/>
  <c r="Q25" i="166"/>
  <c r="L10" i="165"/>
  <c r="E38" i="167"/>
  <c r="J30" i="167"/>
  <c r="P29" i="167"/>
  <c r="AJ205" i="166"/>
  <c r="AK205" i="166" s="1"/>
  <c r="J20" i="167"/>
  <c r="N41" i="167"/>
  <c r="D12" i="167"/>
  <c r="M3" i="165"/>
  <c r="P36" i="168"/>
  <c r="AO206" i="166"/>
  <c r="K7" i="167"/>
  <c r="AQ397" i="166"/>
  <c r="G32" i="165"/>
  <c r="AJ400" i="166"/>
  <c r="AK400" i="166" s="1"/>
  <c r="F43" i="167"/>
  <c r="AJ274" i="168"/>
  <c r="AK274" i="168" s="1"/>
  <c r="I41" i="168"/>
  <c r="K11" i="168"/>
  <c r="D36" i="167"/>
  <c r="G17" i="168"/>
  <c r="AQ144" i="166"/>
  <c r="AQ205" i="166"/>
  <c r="AQ274" i="168"/>
  <c r="AO271" i="166"/>
  <c r="C25" i="167"/>
  <c r="K49" i="167"/>
  <c r="F37" i="167"/>
  <c r="Q15" i="165"/>
  <c r="E48" i="166"/>
  <c r="K20" i="166"/>
  <c r="AJ12" i="164"/>
  <c r="AK12" i="164" s="1"/>
  <c r="E28" i="166"/>
  <c r="J31" i="164"/>
  <c r="G28" i="166"/>
  <c r="AO150" i="168"/>
  <c r="F7" i="168"/>
  <c r="K29" i="165"/>
  <c r="AP71" i="166"/>
  <c r="G14" i="165"/>
  <c r="K25" i="165"/>
  <c r="AR339" i="166"/>
  <c r="AR265" i="163"/>
  <c r="E13" i="164"/>
  <c r="AQ9" i="168"/>
  <c r="P17" i="167"/>
  <c r="Q45" i="168"/>
  <c r="Q24" i="166"/>
  <c r="P3" i="165"/>
  <c r="Q27" i="164"/>
  <c r="C12" i="168"/>
  <c r="F40" i="167"/>
  <c r="G3" i="164"/>
  <c r="P31" i="165"/>
  <c r="P49" i="166"/>
  <c r="K3" i="167"/>
  <c r="AR210" i="166"/>
  <c r="F37" i="168"/>
  <c r="M39" i="164"/>
  <c r="C21" i="166"/>
  <c r="Q8" i="168"/>
  <c r="K36" i="166"/>
  <c r="L19" i="166"/>
  <c r="E37" i="167"/>
  <c r="D35" i="167"/>
  <c r="AO78" i="166"/>
  <c r="P4" i="164"/>
  <c r="L7" i="167"/>
  <c r="AP209" i="163"/>
  <c r="AJ137" i="163"/>
  <c r="AK137" i="163" s="1"/>
  <c r="F40" i="166"/>
  <c r="N38" i="165"/>
  <c r="N6" i="164"/>
  <c r="I19" i="166"/>
  <c r="E14" i="165"/>
  <c r="D29" i="166"/>
  <c r="C29" i="166"/>
  <c r="N37" i="167"/>
  <c r="AQ200" i="168"/>
  <c r="C3" i="165"/>
  <c r="G9" i="168"/>
  <c r="AQ5" i="166"/>
  <c r="AJ209" i="168"/>
  <c r="AK209" i="168" s="1"/>
  <c r="C26" i="165"/>
  <c r="D27" i="168"/>
  <c r="E31" i="168"/>
  <c r="M26" i="165"/>
  <c r="D14" i="165"/>
  <c r="C11" i="165"/>
  <c r="AP9" i="166"/>
  <c r="I38" i="166"/>
  <c r="Q36" i="167"/>
  <c r="Q49" i="168"/>
  <c r="I23" i="167"/>
  <c r="AJ136" i="168"/>
  <c r="AK136" i="168" s="1"/>
  <c r="AO81" i="166"/>
  <c r="L15" i="166"/>
  <c r="Q13" i="166"/>
  <c r="N28" i="164"/>
  <c r="I7" i="167"/>
  <c r="AQ398" i="166"/>
  <c r="L16" i="164"/>
  <c r="AO331" i="166"/>
  <c r="Q32" i="166"/>
  <c r="N33" i="167"/>
  <c r="D5" i="167"/>
  <c r="AP139" i="163"/>
  <c r="G21" i="168"/>
  <c r="N28" i="167"/>
  <c r="C26" i="166"/>
  <c r="AR11" i="166"/>
  <c r="L21" i="166"/>
  <c r="L44" i="167"/>
  <c r="D13" i="166"/>
  <c r="F4" i="166"/>
  <c r="AQ77" i="166"/>
  <c r="G7" i="168"/>
  <c r="I20" i="166"/>
  <c r="M38" i="168"/>
  <c r="E3" i="168"/>
  <c r="H11" i="167"/>
  <c r="AP397" i="166"/>
  <c r="J32" i="166"/>
  <c r="M40" i="165"/>
  <c r="G19" i="164"/>
  <c r="AP203" i="168"/>
  <c r="K32" i="168"/>
  <c r="AP142" i="168"/>
  <c r="AJ7" i="166"/>
  <c r="AK7" i="166" s="1"/>
  <c r="M43" i="164"/>
  <c r="E41" i="168"/>
  <c r="AP145" i="166"/>
  <c r="M5" i="165"/>
  <c r="K36" i="165"/>
  <c r="J4" i="165"/>
  <c r="AR142" i="166"/>
  <c r="J25" i="165"/>
  <c r="AQ461" i="166"/>
  <c r="P6" i="166"/>
  <c r="E49" i="166"/>
  <c r="E51" i="166"/>
  <c r="K39" i="166"/>
  <c r="F51" i="168"/>
  <c r="M14" i="168"/>
  <c r="M21" i="165"/>
  <c r="L18" i="166"/>
  <c r="E13" i="167"/>
  <c r="H32" i="165"/>
  <c r="AL333" i="166"/>
  <c r="AM333" i="166" s="1"/>
  <c r="M19" i="165"/>
  <c r="N26" i="168"/>
  <c r="J21" i="165"/>
  <c r="K44" i="166"/>
  <c r="N17" i="164"/>
  <c r="Q43" i="165"/>
  <c r="M9" i="166"/>
  <c r="H11" i="164"/>
  <c r="L38" i="165"/>
  <c r="J20" i="168"/>
  <c r="N28" i="168"/>
  <c r="AQ139" i="168"/>
  <c r="AO82" i="166"/>
  <c r="H22" i="165"/>
  <c r="Q30" i="165"/>
  <c r="J39" i="167"/>
  <c r="P19" i="165"/>
  <c r="M42" i="165"/>
  <c r="Q44" i="165"/>
  <c r="P20" i="166"/>
  <c r="C42" i="167"/>
  <c r="AP207" i="168"/>
  <c r="AO272" i="168"/>
  <c r="AL207" i="166"/>
  <c r="AM207" i="166" s="1"/>
  <c r="K11" i="166"/>
  <c r="J39" i="166"/>
  <c r="AO144" i="168"/>
  <c r="N2" i="168"/>
  <c r="F3" i="168"/>
  <c r="C30" i="168"/>
  <c r="L31" i="168"/>
  <c r="I29" i="164"/>
  <c r="F14" i="166"/>
  <c r="I40" i="167"/>
  <c r="C2" i="165"/>
  <c r="F17" i="166"/>
  <c r="M49" i="166"/>
  <c r="Q23" i="166"/>
  <c r="H29" i="168"/>
  <c r="N20" i="166"/>
  <c r="M8" i="164"/>
  <c r="E30" i="168"/>
  <c r="F31" i="165"/>
  <c r="D41" i="165"/>
  <c r="F42" i="167"/>
  <c r="AO271" i="168"/>
  <c r="AR330" i="166"/>
  <c r="M46" i="167"/>
  <c r="AP270" i="168"/>
  <c r="H46" i="165"/>
  <c r="AO265" i="168"/>
  <c r="E45" i="167"/>
  <c r="L29" i="168"/>
  <c r="C36" i="168"/>
  <c r="N9" i="166"/>
  <c r="P38" i="165"/>
  <c r="M38" i="165"/>
  <c r="AP11" i="168"/>
  <c r="E28" i="168"/>
  <c r="P31" i="167"/>
  <c r="L5" i="168"/>
  <c r="AJ135" i="168"/>
  <c r="AK135" i="168" s="1"/>
  <c r="J28" i="167"/>
  <c r="N27" i="168"/>
  <c r="J25" i="166"/>
  <c r="K13" i="167"/>
  <c r="E25" i="166"/>
  <c r="G50" i="168"/>
  <c r="L26" i="167"/>
  <c r="AJ201" i="168"/>
  <c r="AK201" i="168" s="1"/>
  <c r="H38" i="164"/>
  <c r="H44" i="166"/>
  <c r="H38" i="167"/>
  <c r="I48" i="167"/>
  <c r="AR340" i="166"/>
  <c r="Q33" i="167"/>
  <c r="I8" i="168"/>
  <c r="E2" i="165"/>
  <c r="J34" i="164"/>
  <c r="C25" i="168"/>
  <c r="I2" i="167"/>
  <c r="C2" i="167"/>
  <c r="Q31" i="166"/>
  <c r="J41" i="166"/>
  <c r="K15" i="166"/>
  <c r="H33" i="166"/>
  <c r="J20" i="165"/>
  <c r="Q19" i="166"/>
  <c r="H27" i="167"/>
  <c r="AR7" i="165"/>
  <c r="AP270" i="166"/>
  <c r="G4" i="168"/>
  <c r="AQ331" i="168"/>
  <c r="P37" i="165"/>
  <c r="Q39" i="165"/>
  <c r="D45" i="166"/>
  <c r="J22" i="168"/>
  <c r="L30" i="168"/>
  <c r="H11" i="168"/>
  <c r="AJ138" i="168"/>
  <c r="AK138" i="168" s="1"/>
  <c r="I37" i="166"/>
  <c r="Q12" i="165"/>
  <c r="N43" i="166"/>
  <c r="J46" i="168"/>
  <c r="G6" i="159"/>
  <c r="Q31" i="167"/>
  <c r="AJ5" i="164"/>
  <c r="AK5" i="164" s="1"/>
  <c r="AQ146" i="166"/>
  <c r="Q38" i="167"/>
  <c r="Q10" i="168"/>
  <c r="E36" i="167"/>
  <c r="H19" i="168"/>
  <c r="AR79" i="168"/>
  <c r="AP73" i="168"/>
  <c r="M7" i="164"/>
  <c r="I35" i="165"/>
  <c r="K41" i="168"/>
  <c r="C12" i="166"/>
  <c r="L12" i="168"/>
  <c r="AQ468" i="166"/>
  <c r="K26" i="167"/>
  <c r="Q32" i="167"/>
  <c r="AJ142" i="166"/>
  <c r="AK142" i="166" s="1"/>
  <c r="J9" i="164"/>
  <c r="L12" i="165"/>
  <c r="D44" i="168"/>
  <c r="F33" i="167"/>
  <c r="L27" i="167"/>
  <c r="AO149" i="166"/>
  <c r="K48" i="165"/>
  <c r="P29" i="165"/>
  <c r="I45" i="168"/>
  <c r="G28" i="164"/>
  <c r="M2" i="167"/>
  <c r="C15" i="167"/>
  <c r="F11" i="168"/>
  <c r="D18" i="165"/>
  <c r="AQ13" i="166"/>
  <c r="E34" i="168"/>
  <c r="AQ135" i="166"/>
  <c r="K5" i="168"/>
  <c r="AJ75" i="168"/>
  <c r="AK75" i="168" s="1"/>
  <c r="K31" i="166"/>
  <c r="M21" i="168"/>
  <c r="G27" i="165"/>
  <c r="K33" i="166"/>
  <c r="AO11" i="166"/>
  <c r="I35" i="168"/>
  <c r="J7" i="168"/>
  <c r="J12" i="165"/>
  <c r="K43" i="166"/>
  <c r="M48" i="168"/>
  <c r="I47" i="167"/>
  <c r="AQ332" i="166"/>
  <c r="K9" i="166"/>
  <c r="P18" i="165"/>
  <c r="AR209" i="168"/>
  <c r="Q32" i="164"/>
  <c r="Q20" i="165"/>
  <c r="Q29" i="164"/>
  <c r="I51" i="165"/>
  <c r="I5" i="168"/>
  <c r="H47" i="168"/>
  <c r="N21" i="165"/>
  <c r="AJ463" i="166"/>
  <c r="AK463" i="166" s="1"/>
  <c r="I2" i="165"/>
  <c r="K50" i="165"/>
  <c r="M12" i="168"/>
  <c r="I5" i="165"/>
  <c r="AQ207" i="163"/>
  <c r="E33" i="168"/>
  <c r="AO80" i="168"/>
  <c r="P10" i="164"/>
  <c r="AO269" i="166"/>
  <c r="AQ137" i="166"/>
  <c r="AR269" i="166"/>
  <c r="Q28" i="165"/>
  <c r="E10" i="165"/>
  <c r="I19" i="167"/>
  <c r="G30" i="168"/>
  <c r="F8" i="164"/>
  <c r="AR342" i="168"/>
  <c r="AJ7" i="165"/>
  <c r="AK7" i="165" s="1"/>
  <c r="F35" i="166"/>
  <c r="K46" i="166"/>
  <c r="M49" i="164"/>
  <c r="C27" i="166"/>
  <c r="P38" i="166"/>
  <c r="C21" i="167"/>
  <c r="K28" i="168"/>
  <c r="F15" i="165"/>
  <c r="AQ202" i="166"/>
  <c r="C13" i="165"/>
  <c r="E24" i="165"/>
  <c r="AO140" i="166"/>
  <c r="AR341" i="168"/>
  <c r="F16" i="166"/>
  <c r="Q23" i="165"/>
  <c r="F24" i="166"/>
  <c r="M47" i="166"/>
  <c r="J20" i="166"/>
  <c r="C51" i="166"/>
  <c r="AO396" i="166"/>
  <c r="L43" i="168"/>
  <c r="N13" i="168"/>
  <c r="P35" i="164"/>
  <c r="H48" i="168"/>
  <c r="AP150" i="168"/>
  <c r="H12" i="164"/>
  <c r="Q21" i="164"/>
  <c r="P45" i="165"/>
  <c r="AR5" i="167"/>
  <c r="Q40" i="168"/>
  <c r="C42" i="168"/>
  <c r="I30" i="168"/>
  <c r="C48" i="164"/>
  <c r="H50" i="168"/>
  <c r="D11" i="165"/>
  <c r="D34" i="164"/>
  <c r="E51" i="168"/>
  <c r="H23" i="167"/>
  <c r="P18" i="167"/>
  <c r="I10" i="165"/>
  <c r="I20" i="168"/>
  <c r="J14" i="165"/>
  <c r="F19" i="167"/>
  <c r="AO136" i="166"/>
  <c r="G17" i="167"/>
  <c r="D6" i="165"/>
  <c r="I49" i="167"/>
  <c r="AO266" i="168"/>
  <c r="D24" i="165"/>
  <c r="P21" i="164"/>
  <c r="J8" i="166"/>
  <c r="Q18" i="166"/>
  <c r="AO202" i="166"/>
  <c r="D14" i="168"/>
  <c r="L39" i="168"/>
  <c r="N8" i="167"/>
  <c r="P27" i="168"/>
  <c r="AO334" i="166"/>
  <c r="Q20" i="164"/>
  <c r="J5" i="167"/>
  <c r="M2" i="165"/>
  <c r="K41" i="165"/>
  <c r="AR141" i="166"/>
  <c r="J45" i="168"/>
  <c r="AO10" i="166"/>
  <c r="P46" i="168"/>
  <c r="AQ268" i="168"/>
  <c r="G40" i="165"/>
  <c r="AO202" i="168"/>
  <c r="I44" i="166"/>
  <c r="K19" i="167"/>
  <c r="AP330" i="168"/>
  <c r="C27" i="167"/>
  <c r="J15" i="167"/>
  <c r="Q48" i="166"/>
  <c r="AR140" i="166"/>
  <c r="M51" i="166"/>
  <c r="AO337" i="168"/>
  <c r="P8" i="168"/>
  <c r="E39" i="165"/>
  <c r="AJ139" i="166"/>
  <c r="AK139" i="166" s="1"/>
  <c r="F22" i="166"/>
  <c r="E14" i="168"/>
  <c r="AJ78" i="166"/>
  <c r="AK78" i="166" s="1"/>
  <c r="AQ271" i="163"/>
  <c r="AQ203" i="166"/>
  <c r="K25" i="168"/>
  <c r="H40" i="168"/>
  <c r="Q4" i="165"/>
  <c r="E5" i="168"/>
  <c r="J35" i="166"/>
  <c r="Q15" i="166"/>
  <c r="AO268" i="168"/>
  <c r="L31" i="164"/>
  <c r="E37" i="166"/>
  <c r="AO270" i="166"/>
  <c r="Q3" i="164"/>
  <c r="I49" i="166"/>
  <c r="C10" i="167"/>
  <c r="F44" i="165"/>
  <c r="AR271" i="163"/>
  <c r="C49" i="168"/>
  <c r="H46" i="166"/>
  <c r="C16" i="168"/>
  <c r="P4" i="167"/>
  <c r="Q39" i="166"/>
  <c r="D43" i="166"/>
  <c r="K28" i="167"/>
  <c r="C18" i="165"/>
  <c r="AO200" i="166"/>
  <c r="N2" i="165"/>
  <c r="M42" i="166"/>
  <c r="E4" i="168"/>
  <c r="AP139" i="168"/>
  <c r="Q45" i="166"/>
  <c r="K36" i="168"/>
  <c r="F37" i="166"/>
  <c r="AJ335" i="168"/>
  <c r="AK335" i="168" s="1"/>
  <c r="M42" i="167"/>
  <c r="AO274" i="168"/>
  <c r="P17" i="166"/>
  <c r="AO399" i="166"/>
  <c r="F5" i="167"/>
  <c r="G22" i="165"/>
  <c r="H14" i="165"/>
  <c r="E7" i="167"/>
  <c r="N19" i="165"/>
  <c r="G6" i="165"/>
  <c r="AQ200" i="163"/>
  <c r="D17" i="167"/>
  <c r="AP141" i="168"/>
  <c r="Q16" i="166"/>
  <c r="P48" i="167"/>
  <c r="AP399" i="166"/>
  <c r="M26" i="167"/>
  <c r="D43" i="168"/>
  <c r="P21" i="165"/>
  <c r="L30" i="167"/>
  <c r="AP344" i="168"/>
  <c r="J2" i="166"/>
  <c r="H19" i="167"/>
  <c r="AQ143" i="168"/>
  <c r="C8" i="168"/>
  <c r="E14" i="167"/>
  <c r="H9" i="165"/>
  <c r="G19" i="165"/>
  <c r="F38" i="165"/>
  <c r="P33" i="168"/>
  <c r="F47" i="167"/>
  <c r="J42" i="165"/>
  <c r="K26" i="164"/>
  <c r="K15" i="167"/>
  <c r="AJ335" i="166"/>
  <c r="AK335" i="166" s="1"/>
  <c r="F22" i="165"/>
  <c r="AR77" i="168"/>
  <c r="M20" i="168"/>
  <c r="H37" i="168"/>
  <c r="J48" i="168"/>
  <c r="AR202" i="168"/>
  <c r="L26" i="166"/>
  <c r="H15" i="168"/>
  <c r="AO142" i="166"/>
  <c r="P47" i="167"/>
  <c r="J40" i="164"/>
  <c r="C6" i="167"/>
  <c r="H23" i="168"/>
  <c r="AJ79" i="168"/>
  <c r="AK79" i="168" s="1"/>
  <c r="J16" i="166"/>
  <c r="D12" i="168"/>
  <c r="G45" i="165"/>
  <c r="G35" i="168"/>
  <c r="AR147" i="166"/>
  <c r="I28" i="164"/>
  <c r="AJ330" i="166"/>
  <c r="AK330" i="166" s="1"/>
  <c r="F39" i="165"/>
  <c r="AJ200" i="168"/>
  <c r="AK200" i="168" s="1"/>
  <c r="H37" i="167"/>
  <c r="AJ78" i="168"/>
  <c r="AK78" i="168" s="1"/>
  <c r="AO342" i="166"/>
  <c r="N50" i="164"/>
  <c r="AO137" i="168"/>
  <c r="AO525" i="166"/>
  <c r="M50" i="168"/>
  <c r="J10" i="167"/>
  <c r="K42" i="168"/>
  <c r="J6" i="168"/>
  <c r="AQ11" i="166"/>
  <c r="J25" i="167"/>
  <c r="K12" i="166"/>
  <c r="D42" i="166"/>
  <c r="AO147" i="168"/>
  <c r="P20" i="167"/>
  <c r="AQ342" i="168"/>
  <c r="AP13" i="164"/>
  <c r="J27" i="167"/>
  <c r="AJ141" i="166"/>
  <c r="AK141" i="166" s="1"/>
  <c r="G39" i="168"/>
  <c r="K34" i="166"/>
  <c r="G36" i="168"/>
  <c r="G2" i="166"/>
  <c r="AP398" i="166"/>
  <c r="AP206" i="163"/>
  <c r="N33" i="164"/>
  <c r="AO135" i="166"/>
  <c r="M24" i="166"/>
  <c r="J43" i="167"/>
  <c r="H35" i="167"/>
  <c r="P50" i="168"/>
  <c r="AR10" i="164"/>
  <c r="K31" i="165"/>
  <c r="E18" i="168"/>
  <c r="M50" i="166"/>
  <c r="AQ80" i="168"/>
  <c r="F42" i="165"/>
  <c r="I43" i="166"/>
  <c r="AJ334" i="168"/>
  <c r="AK334" i="168" s="1"/>
  <c r="K14" i="164"/>
  <c r="F32" i="166"/>
  <c r="G18" i="165"/>
  <c r="C3" i="168"/>
  <c r="AR135" i="166"/>
  <c r="K22" i="167"/>
  <c r="AO6" i="164"/>
  <c r="M43" i="166"/>
  <c r="AP10" i="165"/>
  <c r="D7" i="167"/>
  <c r="M36" i="167"/>
  <c r="Q5" i="165"/>
  <c r="M21" i="164"/>
  <c r="H35" i="164"/>
  <c r="D30" i="166"/>
  <c r="AQ78" i="168"/>
  <c r="I2" i="166"/>
  <c r="N20" i="165"/>
  <c r="L34" i="164"/>
  <c r="AO200" i="163"/>
  <c r="M27" i="168"/>
  <c r="AQ404" i="166"/>
  <c r="H11" i="166"/>
  <c r="N16" i="167"/>
  <c r="G18" i="166"/>
  <c r="AQ463" i="166"/>
  <c r="M27" i="167"/>
  <c r="AR266" i="166"/>
  <c r="Q44" i="167"/>
  <c r="M46" i="168"/>
  <c r="M10" i="166"/>
  <c r="H36" i="164"/>
  <c r="F2" i="164"/>
  <c r="AO12" i="164"/>
  <c r="D4" i="167"/>
  <c r="AJ11" i="168"/>
  <c r="AK11" i="168" s="1"/>
  <c r="C12" i="167"/>
  <c r="H50" i="167"/>
  <c r="F8" i="168"/>
  <c r="G29" i="167"/>
  <c r="M17" i="166"/>
  <c r="M6" i="168"/>
  <c r="N23" i="164"/>
  <c r="I37" i="167"/>
  <c r="AO135" i="163"/>
  <c r="I13" i="164"/>
  <c r="AJ9" i="164"/>
  <c r="AK9" i="164" s="1"/>
  <c r="J46" i="167"/>
  <c r="N26" i="167"/>
  <c r="N8" i="168"/>
  <c r="F23" i="168"/>
  <c r="G30" i="164"/>
  <c r="K5" i="165"/>
  <c r="D47" i="166"/>
  <c r="H43" i="166"/>
  <c r="D19" i="164"/>
  <c r="D31" i="167"/>
  <c r="AP206" i="168"/>
  <c r="P51" i="164"/>
  <c r="H40" i="164"/>
  <c r="AP149" i="168"/>
  <c r="P42" i="164"/>
  <c r="L15" i="167"/>
  <c r="C51" i="168"/>
  <c r="AJ529" i="166"/>
  <c r="AK529" i="166" s="1"/>
  <c r="E17" i="166"/>
  <c r="K9" i="168"/>
  <c r="Q11" i="164"/>
  <c r="N8" i="164"/>
  <c r="AJ269" i="166"/>
  <c r="AK269" i="166" s="1"/>
  <c r="C11" i="164"/>
  <c r="AP342" i="168"/>
  <c r="J24" i="166"/>
  <c r="E48" i="167"/>
  <c r="Q9" i="165"/>
  <c r="AR207" i="166"/>
  <c r="G3" i="166"/>
  <c r="C48" i="166"/>
  <c r="P2" i="165"/>
  <c r="H42" i="166"/>
  <c r="AO203" i="166"/>
  <c r="Q11" i="167"/>
  <c r="AR268" i="168"/>
  <c r="Q13" i="165"/>
  <c r="C2" i="166"/>
  <c r="G42" i="168"/>
  <c r="AR71" i="168"/>
  <c r="H48" i="166"/>
  <c r="Q10" i="166"/>
  <c r="M12" i="165"/>
  <c r="I51" i="169"/>
  <c r="L34" i="168"/>
  <c r="M45" i="166"/>
  <c r="F13" i="165"/>
  <c r="AO334" i="168"/>
  <c r="AQ77" i="168"/>
  <c r="P5" i="167"/>
  <c r="I5" i="166"/>
  <c r="AJ203" i="166"/>
  <c r="AK203" i="166" s="1"/>
  <c r="AQ139" i="163"/>
  <c r="G51" i="166"/>
  <c r="E19" i="168"/>
  <c r="N9" i="167"/>
  <c r="K45" i="168"/>
  <c r="C44" i="166"/>
  <c r="K24" i="167"/>
  <c r="G30" i="167"/>
  <c r="K49" i="168"/>
  <c r="Q42" i="167"/>
  <c r="D42" i="168"/>
  <c r="L21" i="168"/>
  <c r="L37" i="166"/>
  <c r="F13" i="164"/>
  <c r="E41" i="167"/>
  <c r="H39" i="166"/>
  <c r="M27" i="165"/>
  <c r="M32" i="165"/>
  <c r="AQ208" i="168"/>
  <c r="D34" i="167"/>
  <c r="N30" i="167"/>
  <c r="AR270" i="168"/>
  <c r="AP268" i="166"/>
  <c r="AR467" i="166"/>
  <c r="AQ145" i="166"/>
  <c r="N34" i="165"/>
  <c r="L37" i="165"/>
  <c r="AQ10" i="168"/>
  <c r="C48" i="165"/>
  <c r="AR275" i="166"/>
  <c r="D11" i="164"/>
  <c r="L39" i="164"/>
  <c r="J9" i="166"/>
  <c r="Q32" i="165"/>
  <c r="AQ336" i="166"/>
  <c r="I3" i="164"/>
  <c r="F12" i="164"/>
  <c r="I31" i="168"/>
  <c r="AO74" i="166"/>
  <c r="J16" i="168"/>
  <c r="N8" i="165"/>
  <c r="P48" i="168"/>
  <c r="N41" i="164"/>
  <c r="P36" i="166"/>
  <c r="AQ76" i="166"/>
  <c r="I23" i="166"/>
  <c r="L34" i="165"/>
  <c r="AQ74" i="168"/>
  <c r="H28" i="167"/>
  <c r="AQ466" i="166"/>
  <c r="M26" i="166"/>
  <c r="F28" i="168"/>
  <c r="AP135" i="168"/>
  <c r="I4" i="166"/>
  <c r="M50" i="165"/>
  <c r="J13" i="166"/>
  <c r="D6" i="164"/>
  <c r="K51" i="165"/>
  <c r="AO268" i="163"/>
  <c r="AR268" i="163"/>
  <c r="AL147" i="168"/>
  <c r="AM147" i="168" s="1"/>
  <c r="I18" i="166"/>
  <c r="N31" i="167"/>
  <c r="AQ202" i="159"/>
  <c r="E26" i="164"/>
  <c r="F50" i="164"/>
  <c r="M40" i="168"/>
  <c r="AR465" i="166"/>
  <c r="L22" i="168"/>
  <c r="AP335" i="168"/>
  <c r="AJ203" i="168"/>
  <c r="AK203" i="168" s="1"/>
  <c r="AR8" i="168"/>
  <c r="H6" i="166"/>
  <c r="AQ270" i="168"/>
  <c r="AJ404" i="166"/>
  <c r="AK404" i="166" s="1"/>
  <c r="P4" i="168"/>
  <c r="M29" i="167"/>
  <c r="AQ271" i="168"/>
  <c r="AR332" i="168"/>
  <c r="AO5" i="167"/>
  <c r="Q16" i="167"/>
  <c r="AR401" i="166"/>
  <c r="AR9" i="168"/>
  <c r="L26" i="168"/>
  <c r="N4" i="165"/>
  <c r="Q2" i="168"/>
  <c r="G8" i="167"/>
  <c r="K46" i="168"/>
  <c r="F30" i="167"/>
  <c r="J27" i="165"/>
  <c r="G17" i="165"/>
  <c r="P45" i="167"/>
  <c r="M50" i="167"/>
  <c r="C21" i="165"/>
  <c r="I11" i="165"/>
  <c r="AJ71" i="168"/>
  <c r="AK71" i="168" s="1"/>
  <c r="N5" i="167"/>
  <c r="N19" i="168"/>
  <c r="I23" i="168"/>
  <c r="I25" i="168"/>
  <c r="Q37" i="164"/>
  <c r="AP137" i="168"/>
  <c r="P28" i="165"/>
  <c r="K34" i="167"/>
  <c r="AQ146" i="168"/>
  <c r="Q6" i="168"/>
  <c r="I34" i="167"/>
  <c r="K38" i="168"/>
  <c r="D34" i="165"/>
  <c r="G50" i="165"/>
  <c r="G18" i="167"/>
  <c r="D44" i="165"/>
  <c r="P29" i="168"/>
  <c r="AQ345" i="166"/>
  <c r="P36" i="167"/>
  <c r="AR150" i="168"/>
  <c r="AR531" i="166"/>
  <c r="D10" i="168"/>
  <c r="L48" i="168"/>
  <c r="AQ138" i="166"/>
  <c r="N38" i="168"/>
  <c r="AR73" i="166"/>
  <c r="C46" i="166"/>
  <c r="K19" i="168"/>
  <c r="F32" i="168"/>
  <c r="AP271" i="166"/>
  <c r="G34" i="165"/>
  <c r="D47" i="165"/>
  <c r="E43" i="166"/>
  <c r="I43" i="168"/>
  <c r="L31" i="167"/>
  <c r="AR333" i="166"/>
  <c r="D8" i="165"/>
  <c r="G2" i="167"/>
  <c r="L7" i="164"/>
  <c r="G43" i="166"/>
  <c r="P43" i="164"/>
  <c r="N10" i="168"/>
  <c r="J19" i="165"/>
  <c r="P35" i="165"/>
  <c r="AP10" i="164"/>
  <c r="D24" i="167"/>
  <c r="K22" i="164"/>
  <c r="F24" i="168"/>
  <c r="AP6" i="167"/>
  <c r="H30" i="166"/>
  <c r="I51" i="166"/>
  <c r="L44" i="168"/>
  <c r="G19" i="168"/>
  <c r="F34" i="166"/>
  <c r="D42" i="165"/>
  <c r="AO9" i="164"/>
  <c r="M37" i="167"/>
  <c r="K47" i="168"/>
  <c r="F34" i="168"/>
  <c r="F31" i="164"/>
  <c r="C4" i="167"/>
  <c r="K46" i="167"/>
  <c r="AQ209" i="163"/>
  <c r="AQ274" i="166"/>
  <c r="AJ272" i="168"/>
  <c r="AK272" i="168" s="1"/>
  <c r="N45" i="164"/>
  <c r="E47" i="165"/>
  <c r="D43" i="167"/>
  <c r="L32" i="168"/>
  <c r="K2" i="168"/>
  <c r="P10" i="168"/>
  <c r="L38" i="166"/>
  <c r="D48" i="165"/>
  <c r="M13" i="165"/>
  <c r="G10" i="168"/>
  <c r="AO9" i="166"/>
  <c r="F23" i="164"/>
  <c r="H48" i="164"/>
  <c r="N15" i="167"/>
  <c r="G46" i="166"/>
  <c r="K37" i="166"/>
  <c r="AR336" i="166"/>
  <c r="C23" i="165"/>
  <c r="P48" i="165"/>
  <c r="AR463" i="166"/>
  <c r="AQ10" i="164"/>
  <c r="M44" i="165"/>
  <c r="AJ330" i="168"/>
  <c r="AK330" i="168" s="1"/>
  <c r="D22" i="164"/>
  <c r="H47" i="164"/>
  <c r="D7" i="166"/>
  <c r="AQ338" i="166"/>
  <c r="AO13" i="165"/>
  <c r="AO210" i="159"/>
  <c r="D28" i="165"/>
  <c r="AO9" i="168"/>
  <c r="H22" i="164"/>
  <c r="AJ80" i="168"/>
  <c r="AK80" i="168" s="1"/>
  <c r="G7" i="165"/>
  <c r="AO8" i="166"/>
  <c r="G32" i="168"/>
  <c r="AO144" i="166"/>
  <c r="AO74" i="168"/>
  <c r="M20" i="166"/>
  <c r="D21" i="166"/>
  <c r="E24" i="167"/>
  <c r="I16" i="168"/>
  <c r="F46" i="164"/>
  <c r="F34" i="165"/>
  <c r="M33" i="165"/>
  <c r="I46" i="166"/>
  <c r="G46" i="167"/>
  <c r="C22" i="168"/>
  <c r="N21" i="166"/>
  <c r="K12" i="167"/>
  <c r="E22" i="166"/>
  <c r="H18" i="167"/>
  <c r="K6" i="167"/>
  <c r="N8" i="166"/>
  <c r="AO401" i="166"/>
  <c r="AJ276" i="166"/>
  <c r="AK276" i="166" s="1"/>
  <c r="AR77" i="166"/>
  <c r="D35" i="168"/>
  <c r="AR80" i="166"/>
  <c r="Q4" i="164"/>
  <c r="AR72" i="166"/>
  <c r="P32" i="165"/>
  <c r="Q46" i="168"/>
  <c r="P34" i="166"/>
  <c r="P21" i="166"/>
  <c r="Q21" i="167"/>
  <c r="M37" i="164"/>
  <c r="J22" i="166"/>
  <c r="AP207" i="166"/>
  <c r="AQ342" i="166"/>
  <c r="C6" i="164"/>
  <c r="K51" i="169"/>
  <c r="AP6" i="165"/>
  <c r="E3" i="167"/>
  <c r="I22" i="164"/>
  <c r="E37" i="165"/>
  <c r="E23" i="168"/>
  <c r="I40" i="168"/>
  <c r="N4" i="168"/>
  <c r="F37" i="165"/>
  <c r="K17" i="165"/>
  <c r="C34" i="165"/>
  <c r="AP529" i="166"/>
  <c r="D24" i="166"/>
  <c r="L18" i="165"/>
  <c r="K37" i="165"/>
  <c r="E17" i="168"/>
  <c r="D51" i="168"/>
  <c r="C31" i="165"/>
  <c r="AR396" i="166"/>
  <c r="I21" i="165"/>
  <c r="L4" i="167"/>
  <c r="N25" i="165"/>
  <c r="AP146" i="166"/>
  <c r="F3" i="166"/>
  <c r="J41" i="164"/>
  <c r="D25" i="168"/>
  <c r="AQ6" i="168"/>
  <c r="AP395" i="166"/>
  <c r="I3" i="165"/>
  <c r="AJ331" i="168"/>
  <c r="AK331" i="168" s="1"/>
  <c r="H6" i="168"/>
  <c r="AO339" i="166"/>
  <c r="C19" i="168"/>
  <c r="J44" i="167"/>
  <c r="AQ207" i="166"/>
  <c r="N39" i="166"/>
  <c r="AP76" i="168"/>
  <c r="I22" i="165"/>
  <c r="D38" i="168"/>
  <c r="AP151" i="168"/>
  <c r="E11" i="165"/>
  <c r="L29" i="166"/>
  <c r="J18" i="165"/>
  <c r="AR330" i="168"/>
  <c r="AR345" i="166"/>
  <c r="L42" i="166"/>
  <c r="L43" i="165"/>
  <c r="L9" i="165"/>
  <c r="J46" i="164"/>
  <c r="P17" i="168"/>
  <c r="AO9" i="165"/>
  <c r="Q26" i="168"/>
  <c r="K3" i="164"/>
  <c r="G6" i="166"/>
  <c r="G34" i="164"/>
  <c r="H3" i="167"/>
  <c r="C36" i="166"/>
  <c r="E41" i="165"/>
  <c r="Q33" i="168"/>
  <c r="N31" i="168"/>
  <c r="AQ12" i="166"/>
  <c r="AR202" i="166"/>
  <c r="G19" i="166"/>
  <c r="AP527" i="166"/>
  <c r="K4" i="167"/>
  <c r="I21" i="168"/>
  <c r="G8" i="166"/>
  <c r="L8" i="166"/>
  <c r="C5" i="167"/>
  <c r="AJ206" i="163"/>
  <c r="AK206" i="163" s="1"/>
  <c r="N3" i="165"/>
  <c r="AJ273" i="168"/>
  <c r="AK273" i="168" s="1"/>
  <c r="AR11" i="165"/>
  <c r="P26" i="166"/>
  <c r="F14" i="164"/>
  <c r="AQ403" i="166"/>
  <c r="AQ201" i="168"/>
  <c r="C14" i="167"/>
  <c r="N51" i="165"/>
  <c r="AQ343" i="166"/>
  <c r="E44" i="167"/>
  <c r="M7" i="165"/>
  <c r="AP140" i="166"/>
  <c r="J11" i="168"/>
  <c r="L30" i="166"/>
  <c r="AP209" i="168"/>
  <c r="D16" i="168"/>
  <c r="C21" i="168"/>
  <c r="F22" i="167"/>
  <c r="K11" i="167"/>
  <c r="H7" i="164"/>
  <c r="N10" i="167"/>
  <c r="E51" i="164"/>
  <c r="D47" i="164"/>
  <c r="F41" i="168"/>
  <c r="F25" i="167"/>
  <c r="AJ461" i="166"/>
  <c r="AK461" i="166" s="1"/>
  <c r="P44" i="164"/>
  <c r="AR342" i="166"/>
  <c r="H41" i="167"/>
  <c r="F42" i="166"/>
  <c r="L25" i="168"/>
  <c r="AJ338" i="168"/>
  <c r="AK338" i="168" s="1"/>
  <c r="H26" i="168"/>
  <c r="K30" i="167"/>
  <c r="T31" i="158"/>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AB67" i="158"/>
  <c r="AB2" i="158"/>
  <c r="AB132" i="142"/>
  <c r="U74" i="168"/>
  <c r="U274" i="168"/>
  <c r="U77" i="166"/>
  <c r="U338" i="166"/>
  <c r="U334" i="168"/>
  <c r="U341" i="166"/>
  <c r="U269" i="168"/>
  <c r="U11" i="165" a="1"/>
  <c r="U271" i="168"/>
  <c r="U142" i="163"/>
  <c r="U5" i="167"/>
  <c r="U206" i="159"/>
  <c r="U268" i="163"/>
  <c r="U526" i="166"/>
  <c r="U271" i="163"/>
  <c r="U402" i="166"/>
  <c r="U200" i="163"/>
  <c r="U79" i="168"/>
  <c r="U206" i="166"/>
  <c r="U337" i="166"/>
  <c r="U530" i="166"/>
  <c r="U81" i="166"/>
  <c r="U150" i="168"/>
  <c r="U340" i="168"/>
  <c r="U80" i="166"/>
  <c r="U136" i="163"/>
  <c r="U209" i="159"/>
  <c r="U12" i="166"/>
  <c r="U333" i="166"/>
  <c r="U330" i="166"/>
  <c r="U209" i="168"/>
  <c r="U7" i="168"/>
  <c r="U267" i="166"/>
  <c r="U270" i="166"/>
  <c r="U404" i="166"/>
  <c r="U207" i="163"/>
  <c r="U141" i="168"/>
  <c r="U399" i="166"/>
  <c r="U71" i="166"/>
  <c r="U208" i="168"/>
  <c r="U201" i="163"/>
  <c r="U6" i="167"/>
  <c r="U6" i="164" a="1"/>
  <c r="U400" i="166"/>
  <c r="U266" i="168"/>
  <c r="U142" i="168"/>
  <c r="U138" i="166"/>
  <c r="U339" i="168"/>
  <c r="U6" i="165" a="1"/>
  <c r="U204" i="163"/>
  <c r="U205" i="166"/>
  <c r="U11" i="166"/>
  <c r="U72" i="168"/>
  <c r="U9" i="168"/>
  <c r="U5" i="166"/>
  <c r="U77" i="168"/>
  <c r="U270" i="163"/>
  <c r="U403" i="166"/>
  <c r="U269" i="166"/>
  <c r="U137" i="163"/>
  <c r="U141" i="166"/>
  <c r="U5" i="165" a="1"/>
  <c r="U272" i="163"/>
  <c r="U270" i="168"/>
  <c r="U143" i="168"/>
  <c r="U14" i="166"/>
  <c r="U209" i="166"/>
  <c r="U143" i="163"/>
  <c r="U467" i="166"/>
  <c r="U208" i="166"/>
  <c r="U335" i="166"/>
  <c r="U272" i="168"/>
  <c r="U146" i="166"/>
  <c r="U147" i="166"/>
  <c r="U140" i="168"/>
  <c r="U204" i="166"/>
  <c r="U200" i="168"/>
  <c r="U206" i="168"/>
  <c r="U466" i="166"/>
  <c r="U9" i="165" a="1"/>
  <c r="U142" i="166"/>
  <c r="U201" i="159"/>
  <c r="U332" i="168"/>
  <c r="U468" i="166"/>
  <c r="U76" i="168"/>
  <c r="U268" i="166"/>
  <c r="U148" i="166"/>
  <c r="U330" i="168"/>
  <c r="U207" i="166"/>
  <c r="U140" i="163"/>
  <c r="AN77" i="142"/>
  <c r="U7" i="165" a="1"/>
  <c r="U331" i="166"/>
  <c r="U139" i="168"/>
  <c r="U461" i="166"/>
  <c r="U75" i="166"/>
  <c r="U209" i="163"/>
  <c r="U200" i="159"/>
  <c r="U272" i="166"/>
  <c r="U145" i="166"/>
  <c r="U344" i="166"/>
  <c r="U273" i="163"/>
  <c r="U343" i="168"/>
  <c r="U529" i="166"/>
  <c r="U331" i="168"/>
  <c r="U211" i="159"/>
  <c r="U9" i="166"/>
  <c r="U345" i="166"/>
  <c r="U276" i="166"/>
  <c r="U151" i="168"/>
  <c r="U74" i="166"/>
  <c r="U10" i="164" a="1"/>
  <c r="U135" i="166"/>
  <c r="U6" i="168"/>
  <c r="U463" i="166"/>
  <c r="U334" i="166"/>
  <c r="U201" i="166"/>
  <c r="U205" i="159"/>
  <c r="U146" i="168"/>
  <c r="U202" i="166"/>
  <c r="U342" i="168"/>
  <c r="U205" i="168"/>
  <c r="U8" i="164" a="1"/>
  <c r="U203" i="168"/>
  <c r="U145" i="168"/>
  <c r="U73" i="168"/>
  <c r="U202" i="159"/>
  <c r="U71" i="168"/>
  <c r="U137" i="168"/>
  <c r="U147" i="168"/>
  <c r="U336" i="168"/>
  <c r="U12" i="165" a="1"/>
  <c r="U207" i="168"/>
  <c r="U138" i="168"/>
  <c r="U140" i="166"/>
  <c r="U343" i="166"/>
  <c r="U204" i="159"/>
  <c r="U212" i="159"/>
  <c r="U7" i="166"/>
  <c r="U139" i="163"/>
  <c r="U333" i="168"/>
  <c r="U464" i="166"/>
  <c r="U341" i="168"/>
  <c r="U13" i="166"/>
  <c r="AN73" i="142"/>
  <c r="U267" i="168"/>
  <c r="U72" i="166"/>
  <c r="U274" i="166"/>
  <c r="U144" i="168"/>
  <c r="U462" i="166"/>
  <c r="U76" i="166"/>
  <c r="U11" i="168"/>
  <c r="U207" i="159"/>
  <c r="U268" i="168"/>
  <c r="U265" i="166"/>
  <c r="U11" i="164" a="1"/>
  <c r="U210" i="166"/>
  <c r="U204" i="168"/>
  <c r="U344" i="168"/>
  <c r="U267" i="163"/>
  <c r="U10" i="168"/>
  <c r="AN75" i="142"/>
  <c r="U528" i="166"/>
  <c r="U78" i="166"/>
  <c r="U265" i="163"/>
  <c r="U340" i="166"/>
  <c r="U208" i="159"/>
  <c r="U269" i="163"/>
  <c r="U70" i="168"/>
  <c r="U5" i="168"/>
  <c r="U8" i="165" a="1"/>
  <c r="U397" i="166"/>
  <c r="U75" i="168"/>
  <c r="U335" i="168"/>
  <c r="U79" i="166"/>
  <c r="U337" i="168"/>
  <c r="AN70" i="142"/>
  <c r="U266" i="166"/>
  <c r="U200" i="166"/>
  <c r="U149" i="166"/>
  <c r="U401" i="166"/>
  <c r="U271" i="166"/>
  <c r="U83" i="166"/>
  <c r="U531" i="166"/>
  <c r="U144" i="166"/>
  <c r="U13" i="165" a="1"/>
  <c r="U73" i="166"/>
  <c r="U10" i="166"/>
  <c r="U210" i="159"/>
  <c r="U395" i="166"/>
  <c r="U135" i="163"/>
  <c r="U205" i="163"/>
  <c r="U138" i="163"/>
  <c r="U10" i="165" a="1"/>
  <c r="U203" i="166"/>
  <c r="U202" i="163"/>
  <c r="U460" i="166"/>
  <c r="U9" i="164" a="1"/>
  <c r="U148" i="168"/>
  <c r="U208" i="163"/>
  <c r="U342" i="166"/>
  <c r="AN76" i="142"/>
  <c r="U137" i="166"/>
  <c r="U273" i="168"/>
  <c r="U5" i="164" a="1"/>
  <c r="U8" i="168"/>
  <c r="U136" i="166"/>
  <c r="U273" i="166"/>
  <c r="U203" i="159"/>
  <c r="U8" i="166"/>
  <c r="U336" i="166"/>
  <c r="U13" i="164" a="1"/>
  <c r="U82" i="166"/>
  <c r="U338" i="168"/>
  <c r="U139" i="166"/>
  <c r="U141" i="163"/>
  <c r="U12" i="164" a="1"/>
  <c r="U135" i="168"/>
  <c r="U149" i="168"/>
  <c r="U266" i="163"/>
  <c r="U275" i="166"/>
  <c r="U465" i="166"/>
  <c r="U332" i="166"/>
  <c r="U6" i="166"/>
  <c r="U136" i="168"/>
  <c r="U206" i="163"/>
  <c r="U203" i="163"/>
  <c r="U14" i="164" a="1"/>
  <c r="AN74" i="142"/>
  <c r="AN72" i="142"/>
  <c r="U70" i="166"/>
  <c r="U80" i="168"/>
  <c r="AN71" i="142"/>
  <c r="U525" i="166"/>
  <c r="U7" i="164" a="1"/>
  <c r="U396" i="166"/>
  <c r="U398" i="166"/>
  <c r="U527" i="166"/>
  <c r="U213" i="159"/>
  <c r="U201" i="168"/>
  <c r="U143" i="166"/>
  <c r="U202" i="168"/>
  <c r="U265" i="168"/>
  <c r="U78" i="168"/>
  <c r="U339" i="166"/>
  <c r="Z76" i="142"/>
  <c r="Z73" i="142"/>
  <c r="Z74" i="142"/>
  <c r="Z70" i="142"/>
  <c r="Z77" i="142"/>
  <c r="Z71" i="142"/>
  <c r="Z75" i="142"/>
  <c r="Z72" i="142"/>
  <c r="U11" i="165" l="1"/>
  <c r="U8" i="164"/>
  <c r="T355" i="166"/>
  <c r="U12" i="165"/>
  <c r="T290" i="166"/>
  <c r="U8" i="165"/>
  <c r="T355" i="168"/>
  <c r="T290" i="163"/>
  <c r="U11" i="164"/>
  <c r="T225" i="168"/>
  <c r="T95" i="166"/>
  <c r="U7" i="164"/>
  <c r="T160" i="163"/>
  <c r="T225" i="159"/>
  <c r="U5" i="164"/>
  <c r="T290" i="168"/>
  <c r="T160" i="168"/>
  <c r="U10" i="165"/>
  <c r="T550" i="166"/>
  <c r="T30" i="168"/>
  <c r="U12" i="164"/>
  <c r="U9" i="164"/>
  <c r="T160" i="166"/>
  <c r="T30" i="167"/>
  <c r="T225" i="163"/>
  <c r="T420" i="166"/>
  <c r="T485" i="166"/>
  <c r="T95" i="168"/>
  <c r="U6" i="165"/>
  <c r="U5" i="165"/>
  <c r="U9" i="165"/>
  <c r="U13" i="165"/>
  <c r="U13" i="164"/>
  <c r="T30" i="166"/>
  <c r="U14" i="164"/>
  <c r="U7" i="165"/>
  <c r="U10" i="164"/>
  <c r="U6" i="164"/>
  <c r="T225" i="166"/>
  <c r="U3" i="158"/>
  <c r="U68" i="158"/>
  <c r="U133" i="142"/>
  <c r="S66" i="142"/>
  <c r="Y1" i="142"/>
  <c r="AB67" i="142"/>
  <c r="T30" i="165" l="1"/>
  <c r="T30" i="164"/>
  <c r="U68" i="142"/>
  <c r="T26" i="142" l="1"/>
  <c r="DR3" i="142"/>
  <c r="DQ3" i="142"/>
  <c r="DP3" i="142"/>
  <c r="DO3" i="142"/>
  <c r="DN3" i="142"/>
  <c r="DR2" i="142"/>
  <c r="DQ2" i="142"/>
  <c r="DP2" i="142"/>
  <c r="DO2" i="142"/>
  <c r="DN2" i="142"/>
  <c r="DM2" i="142"/>
  <c r="AR4" i="142"/>
  <c r="AQ4" i="142"/>
  <c r="AP4" i="142"/>
  <c r="AO4" i="142"/>
  <c r="AN4" i="142"/>
  <c r="O10" i="142" a="1"/>
  <c r="O35" i="142" a="1"/>
  <c r="O29" i="142" a="1"/>
  <c r="O46" i="142" a="1"/>
  <c r="O27" i="142" a="1"/>
  <c r="O8" i="142" a="1"/>
  <c r="O30" i="142" a="1"/>
  <c r="O12" i="142" a="1"/>
  <c r="O31" i="142" a="1"/>
  <c r="O16" i="142" a="1"/>
  <c r="O47" i="142" a="1"/>
  <c r="O22" i="142" a="1"/>
  <c r="O14" i="142" a="1"/>
  <c r="O20" i="142" a="1"/>
  <c r="O9" i="142" a="1"/>
  <c r="O28" i="142" a="1"/>
  <c r="O51" i="142" a="1"/>
  <c r="O45" i="142" a="1"/>
  <c r="O50" i="142" a="1"/>
  <c r="O25" i="142" a="1"/>
  <c r="O49" i="142" a="1"/>
  <c r="O48" i="142" a="1"/>
  <c r="O32" i="142" a="1"/>
  <c r="O7" i="142" a="1"/>
  <c r="O33" i="142" a="1"/>
  <c r="O44" i="142" a="1"/>
  <c r="O42" i="142" a="1"/>
  <c r="O40" i="142" a="1"/>
  <c r="O36" i="142" a="1"/>
  <c r="O13" i="142" a="1"/>
  <c r="O19" i="142" a="1"/>
  <c r="O6" i="142" a="1"/>
  <c r="O34" i="142" a="1"/>
  <c r="O43" i="142" a="1"/>
  <c r="O38" i="142" a="1"/>
  <c r="O5" i="142" a="1"/>
  <c r="O39" i="142" a="1"/>
  <c r="O15" i="142" a="1"/>
  <c r="O17" i="142" a="1"/>
  <c r="O24" i="142" a="1"/>
  <c r="O23" i="142" a="1"/>
  <c r="O37" i="142" a="1"/>
  <c r="O21" i="142" a="1"/>
  <c r="O11" i="142" a="1"/>
  <c r="O26" i="142" a="1"/>
  <c r="O18" i="142" a="1"/>
  <c r="O4" i="142" a="1"/>
  <c r="O41" i="142" a="1"/>
  <c r="AN5" i="142"/>
  <c r="AN7" i="142"/>
  <c r="AN10" i="142"/>
  <c r="AN8" i="142"/>
  <c r="AN9"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5" i="142"/>
  <c r="Z8" i="142"/>
  <c r="Z9" i="142"/>
  <c r="Z6" i="142"/>
  <c r="Z7" i="142"/>
  <c r="Z10"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H33" i="161" a="1"/>
  <c r="H40" i="162" a="1"/>
  <c r="Q4" i="162" a="1"/>
  <c r="L42" i="161" a="1"/>
  <c r="P25" i="159" a="1"/>
  <c r="N25" i="162" a="1"/>
  <c r="H5" i="163" a="1"/>
  <c r="E43" i="159" a="1"/>
  <c r="P31" i="161" a="1"/>
  <c r="G34" i="142" a="1"/>
  <c r="AO72" i="163" a="1"/>
  <c r="C42" i="142" a="1"/>
  <c r="AQ71" i="160" a="1"/>
  <c r="C6" i="142" a="1"/>
  <c r="J47" i="158" a="1"/>
  <c r="M42" i="162" a="1"/>
  <c r="AP73" i="162" a="1"/>
  <c r="C4" i="163" a="1"/>
  <c r="D4" i="162" a="1"/>
  <c r="M13" i="161" a="1"/>
  <c r="J7" i="162" a="1"/>
  <c r="J31" i="162" a="1"/>
  <c r="K28" i="162" a="1"/>
  <c r="C26" i="159" a="1"/>
  <c r="Q34" i="160" a="1"/>
  <c r="AP206" i="160" a="1"/>
  <c r="Q20" i="159" a="1"/>
  <c r="M19" i="158" a="1"/>
  <c r="AP12" i="159" a="1"/>
  <c r="I39" i="161" a="1"/>
  <c r="L45" i="158" a="1"/>
  <c r="AP202" i="160" a="1"/>
  <c r="Q5" i="160" a="1"/>
  <c r="N37" i="160" a="1"/>
  <c r="F12" i="160" a="1"/>
  <c r="D21" i="159" a="1"/>
  <c r="C2" i="161" a="1"/>
  <c r="E50" i="162" a="1"/>
  <c r="AO7" i="163" a="1"/>
  <c r="H43" i="161" a="1"/>
  <c r="AO71" i="159" a="1"/>
  <c r="E39" i="160" a="1"/>
  <c r="E5" i="162" a="1"/>
  <c r="Q37" i="160" a="1"/>
  <c r="G23" i="163" a="1"/>
  <c r="F24" i="142" a="1"/>
  <c r="M9" i="162" a="1"/>
  <c r="K8" i="163" a="1"/>
  <c r="P47" i="159" a="1"/>
  <c r="E39" i="158" a="1"/>
  <c r="I28" i="158" a="1"/>
  <c r="K10" i="158" a="1"/>
  <c r="AO6" i="142" a="1"/>
  <c r="L21" i="142" a="1"/>
  <c r="J39" i="159" a="1"/>
  <c r="AR77" i="142" a="1"/>
  <c r="D28" i="158" a="1"/>
  <c r="H20" i="158" a="1"/>
  <c r="AO75" i="160" a="1"/>
  <c r="H49" i="161" a="1"/>
  <c r="L48" i="159" a="1"/>
  <c r="N10" i="160" a="1"/>
  <c r="K19" i="159" a="1"/>
  <c r="Q42" i="160" a="1"/>
  <c r="P37" i="160" a="1"/>
  <c r="Q43" i="160" a="1"/>
  <c r="I7" i="161" a="1"/>
  <c r="K16" i="162" a="1"/>
  <c r="F30" i="159" a="1"/>
  <c r="L50" i="161" a="1"/>
  <c r="K43" i="159" a="1"/>
  <c r="F43" i="158" a="1"/>
  <c r="I18" i="162" a="1"/>
  <c r="C48" i="158" a="1"/>
  <c r="D29" i="163" a="1"/>
  <c r="C33" i="142" a="1"/>
  <c r="M16" i="162" a="1"/>
  <c r="C27" i="160" a="1"/>
  <c r="K24" i="162" a="1"/>
  <c r="M19" i="162" a="1"/>
  <c r="D21" i="163" a="1"/>
  <c r="P36" i="163" a="1"/>
  <c r="I10" i="160" a="1"/>
  <c r="P10" i="161" a="1"/>
  <c r="H32" i="159" a="1"/>
  <c r="Q22" i="142" a="1"/>
  <c r="AQ77" i="160" a="1"/>
  <c r="F33" i="159" a="1"/>
  <c r="AQ10" i="159" a="1"/>
  <c r="D43" i="158" a="1"/>
  <c r="J41" i="162" a="1"/>
  <c r="L30" i="163" a="1"/>
  <c r="Q23" i="160" a="1"/>
  <c r="AP74" i="158" a="1"/>
  <c r="P6" i="163" a="1"/>
  <c r="J40" i="161" a="1"/>
  <c r="M44" i="159" a="1"/>
  <c r="P26" i="161" a="1"/>
  <c r="N44" i="142" a="1"/>
  <c r="C5" i="158" a="1"/>
  <c r="C48" i="162" a="1"/>
  <c r="C24" i="163" a="1"/>
  <c r="M3" i="163" a="1"/>
  <c r="G40" i="159" a="1"/>
  <c r="E44" i="161" a="1"/>
  <c r="C48" i="159" a="1"/>
  <c r="Q30" i="162" a="1"/>
  <c r="N30" i="159" a="1"/>
  <c r="Q35" i="162" a="1"/>
  <c r="F14" i="163" a="1"/>
  <c r="E19" i="162" a="1"/>
  <c r="C8" i="142" a="1"/>
  <c r="F32" i="158" a="1"/>
  <c r="AO209" i="160" a="1"/>
  <c r="C31" i="159" a="1"/>
  <c r="AL71" i="160" a="1"/>
  <c r="L37" i="162" a="1"/>
  <c r="N3" i="142" a="1"/>
  <c r="M47" i="142" a="1"/>
  <c r="H35" i="162" a="1"/>
  <c r="C37" i="158" a="1"/>
  <c r="P49" i="159" a="1"/>
  <c r="I34" i="161" a="1"/>
  <c r="D8" i="163" a="1"/>
  <c r="D5" i="159" a="1"/>
  <c r="G35" i="162" a="1"/>
  <c r="G47" i="163" a="1"/>
  <c r="Q44" i="161" a="1"/>
  <c r="C7" i="158" a="1"/>
  <c r="I4" i="161" a="1"/>
  <c r="AP72" i="159" a="1"/>
  <c r="N14" i="162" a="1"/>
  <c r="K45" i="159" a="1"/>
  <c r="AL10" i="160" a="1"/>
  <c r="N17" i="142" a="1"/>
  <c r="K43" i="160" a="1"/>
  <c r="J21" i="161" a="1"/>
  <c r="C33" i="158" a="1"/>
  <c r="J2" i="160" a="1"/>
  <c r="D24" i="158" a="1"/>
  <c r="D23" i="142" a="1"/>
  <c r="K9" i="158" a="1"/>
  <c r="D40" i="158" a="1"/>
  <c r="D29" i="142" a="1"/>
  <c r="P33" i="142" a="1"/>
  <c r="AL75" i="163" a="1"/>
  <c r="D39" i="142" a="1"/>
  <c r="AP203" i="160" a="1"/>
  <c r="N5" i="142" a="1"/>
  <c r="F18" i="163" a="1"/>
  <c r="F8" i="162" a="1"/>
  <c r="AR9" i="159" a="1"/>
  <c r="AO8" i="160" a="1"/>
  <c r="AR9" i="163" a="1"/>
  <c r="J12" i="160" a="1"/>
  <c r="AQ205" i="160" a="1"/>
  <c r="AJ17" i="159" a="1"/>
  <c r="AL74" i="158" a="1"/>
  <c r="F25" i="159" a="1"/>
  <c r="J16" i="158" a="1"/>
  <c r="C39" i="142" a="1"/>
  <c r="AO137" i="142" a="1"/>
  <c r="Q4" i="161" a="1"/>
  <c r="L10" i="160" a="1"/>
  <c r="P42" i="159" a="1"/>
  <c r="AP81" i="159" a="1"/>
  <c r="P16" i="158" a="1"/>
  <c r="P25" i="161" a="1"/>
  <c r="AO73" i="142" a="1"/>
  <c r="M15" i="163" a="1"/>
  <c r="P46" i="163" a="1"/>
  <c r="D46" i="162" a="1"/>
  <c r="Q37" i="163" a="1"/>
  <c r="C17" i="162" a="1"/>
  <c r="AQ135" i="159" a="1"/>
  <c r="G27" i="158" a="1"/>
  <c r="H45" i="142" a="1"/>
  <c r="I49" i="163" a="1"/>
  <c r="I23" i="160" a="1"/>
  <c r="N9" i="162" a="1"/>
  <c r="Q24" i="159" a="1"/>
  <c r="G38" i="160" a="1"/>
  <c r="AO6" i="162" a="1"/>
  <c r="I46" i="160" a="1"/>
  <c r="M37" i="159" a="1"/>
  <c r="P3" i="159" a="1"/>
  <c r="P46" i="158" a="1"/>
  <c r="G39" i="142" a="1"/>
  <c r="C37" i="160" a="1"/>
  <c r="AJ18" i="159" a="1"/>
  <c r="C7" i="162" a="1"/>
  <c r="E20" i="142" a="1"/>
  <c r="Q41" i="142" a="1"/>
  <c r="J9" i="158" a="1"/>
  <c r="AL200" i="159" a="1"/>
  <c r="J19" i="159" a="1"/>
  <c r="H40" i="159" a="1"/>
  <c r="F9" i="162" a="1"/>
  <c r="F44" i="163" a="1"/>
  <c r="N36" i="163" a="1"/>
  <c r="F13" i="163" a="1"/>
  <c r="M8" i="160" a="1"/>
  <c r="I16" i="161" a="1"/>
  <c r="I11" i="161" a="1"/>
  <c r="M32" i="160" a="1"/>
  <c r="I15" i="159" a="1"/>
  <c r="Q17" i="142" a="1"/>
  <c r="J34" i="163" a="1"/>
  <c r="N17" i="162" a="1"/>
  <c r="F26" i="160" a="1"/>
  <c r="H20" i="142" a="1"/>
  <c r="I7" i="142" a="1"/>
  <c r="J2" i="159" a="1"/>
  <c r="J8" i="158" a="1"/>
  <c r="E47" i="159" a="1"/>
  <c r="Q9" i="159" a="1"/>
  <c r="G25" i="159" a="1"/>
  <c r="H49" i="162" a="1"/>
  <c r="AL73" i="162" a="1"/>
  <c r="AQ76" i="159" a="1"/>
  <c r="P10" i="158" a="1"/>
  <c r="L5" i="158" a="1"/>
  <c r="AL7" i="163" a="1"/>
  <c r="L7" i="162" a="1"/>
  <c r="G10" i="162" a="1"/>
  <c r="D44" i="163" a="1"/>
  <c r="G37" i="161" a="1"/>
  <c r="C48" i="163" a="1"/>
  <c r="Q4" i="159" a="1"/>
  <c r="L49" i="160" a="1"/>
  <c r="F29" i="163" a="1"/>
  <c r="L31" i="162" a="1"/>
  <c r="I3" i="163" a="1"/>
  <c r="M42" i="160" a="1"/>
  <c r="D40" i="160" a="1"/>
  <c r="D32" i="159" a="1"/>
  <c r="D7" i="161" a="1"/>
  <c r="D38" i="142" a="1"/>
  <c r="AL141" i="142" a="1"/>
  <c r="D25" i="160" a="1"/>
  <c r="F22" i="160" a="1"/>
  <c r="G38" i="162" a="1"/>
  <c r="AL5" i="161" a="1"/>
  <c r="D49" i="160" a="1"/>
  <c r="AJ72" i="160" a="1"/>
  <c r="AL72" i="162" a="1"/>
  <c r="J49" i="161" a="1"/>
  <c r="AJ140" i="159" a="1"/>
  <c r="H45" i="163" a="1"/>
  <c r="F28" i="161" a="1"/>
  <c r="E41" i="163" a="1"/>
  <c r="L36" i="142" a="1"/>
  <c r="P21" i="163" a="1"/>
  <c r="D33" i="160" a="1"/>
  <c r="I9" i="162" a="1"/>
  <c r="N16" i="163" a="1"/>
  <c r="G45" i="158" a="1"/>
  <c r="D49" i="161" a="1"/>
  <c r="F23" i="160" a="1"/>
  <c r="J6" i="162" a="1"/>
  <c r="AO75" i="142" a="1"/>
  <c r="E17" i="162" a="1"/>
  <c r="P40" i="163" a="1"/>
  <c r="AQ11" i="160" a="1"/>
  <c r="I15" i="160" a="1"/>
  <c r="P38" i="163" a="1"/>
  <c r="M41" i="163" a="1"/>
  <c r="M23" i="160" a="1"/>
  <c r="I36" i="160" a="1"/>
  <c r="M20" i="161" a="1"/>
  <c r="H42" i="161" a="1"/>
  <c r="E43" i="162" a="1"/>
  <c r="N28" i="142" a="1"/>
  <c r="P39" i="159" a="1"/>
  <c r="AP76" i="158" a="1"/>
  <c r="AR72" i="163" a="1"/>
  <c r="I18" i="158" a="1"/>
  <c r="N3" i="161" a="1"/>
  <c r="AQ139" i="142" a="1"/>
  <c r="C5" i="160" a="1"/>
  <c r="C15" i="163" a="1"/>
  <c r="C20" i="163" a="1"/>
  <c r="E51" i="161" a="1"/>
  <c r="AJ140" i="142" a="1"/>
  <c r="I29" i="159" a="1"/>
  <c r="M48" i="159" a="1"/>
  <c r="M46" i="161" a="1"/>
  <c r="Q19" i="161" a="1"/>
  <c r="H4" i="158" a="1"/>
  <c r="AJ5" i="160" a="1"/>
  <c r="H37" i="161" a="1"/>
  <c r="I35" i="142" a="1"/>
  <c r="C13" i="158" a="1"/>
  <c r="D23" i="159" a="1"/>
  <c r="M3" i="159" a="1"/>
  <c r="AP74" i="160" a="1"/>
  <c r="M12" i="159" a="1"/>
  <c r="Q31" i="158" a="1"/>
  <c r="K48" i="142" a="1"/>
  <c r="N39" i="160" a="1"/>
  <c r="K46" i="160" a="1"/>
  <c r="F28" i="159" a="1"/>
  <c r="K35" i="159" a="1"/>
  <c r="AQ10" i="160" a="1"/>
  <c r="F41" i="142" a="1"/>
  <c r="I27" i="159" a="1"/>
  <c r="E11" i="162" a="1"/>
  <c r="I36" i="162" a="1"/>
  <c r="AJ79" i="159" a="1"/>
  <c r="I39" i="162" a="1"/>
  <c r="M4" i="163" a="1"/>
  <c r="I28" i="162" a="1"/>
  <c r="G46" i="159" a="1"/>
  <c r="AQ11" i="163" a="1"/>
  <c r="M22" i="161" a="1"/>
  <c r="AL5" i="163" a="1"/>
  <c r="H8" i="158" a="1"/>
  <c r="M46" i="163" a="1"/>
  <c r="C23" i="161" a="1"/>
  <c r="N6" i="159" a="1"/>
  <c r="AR79" i="162" a="1"/>
  <c r="D31" i="158" a="1"/>
  <c r="Q13" i="161" a="1"/>
  <c r="I24" i="161" a="1"/>
  <c r="L25" i="158" a="1"/>
  <c r="J43" i="160" a="1"/>
  <c r="N4" i="159" a="1"/>
  <c r="J44" i="142" a="1"/>
  <c r="E47" i="158" a="1"/>
  <c r="E21" i="159" a="1"/>
  <c r="E36" i="163" a="1"/>
  <c r="H20" i="159" a="1"/>
  <c r="D48" i="162" a="1"/>
  <c r="N15" i="161" a="1"/>
  <c r="D27" i="163" a="1"/>
  <c r="C26" i="142" a="1"/>
  <c r="C48" i="142" a="1"/>
  <c r="I51" i="160" a="1"/>
  <c r="I42" i="163" a="1"/>
  <c r="K41" i="159" a="1"/>
  <c r="K16" i="158" a="1"/>
  <c r="J21" i="158" a="1"/>
  <c r="G25" i="163" a="1"/>
  <c r="Q7" i="161" a="1"/>
  <c r="Q9" i="158" a="1"/>
  <c r="M5" i="158" a="1"/>
  <c r="H3" i="163" a="1"/>
  <c r="N49" i="161" a="1"/>
  <c r="AR7" i="163" a="1"/>
  <c r="AJ12" i="159" a="1"/>
  <c r="F47" i="158" a="1"/>
  <c r="N39" i="158" a="1"/>
  <c r="M12" i="158" a="1"/>
  <c r="AP137" i="160" a="1"/>
  <c r="M15" i="160" a="1"/>
  <c r="C45" i="162" a="1"/>
  <c r="E51" i="162" a="1"/>
  <c r="E45" i="161" a="1"/>
  <c r="F42" i="161" a="1"/>
  <c r="H20" i="162" a="1"/>
  <c r="G37" i="162" a="1"/>
  <c r="L12" i="142" a="1"/>
  <c r="J41" i="160" a="1"/>
  <c r="AO11" i="162" a="1"/>
  <c r="D3" i="163" a="1"/>
  <c r="Q18" i="142" a="1"/>
  <c r="K26" i="142" a="1"/>
  <c r="H28" i="160" a="1"/>
  <c r="F48" i="160" a="1"/>
  <c r="AO8" i="162" a="1"/>
  <c r="K41" i="160" a="1"/>
  <c r="AP208" i="160" a="1"/>
  <c r="K3" i="163" a="1"/>
  <c r="I16" i="162" a="1"/>
  <c r="J41" i="142" a="1"/>
  <c r="L49" i="158" a="1"/>
  <c r="I9" i="142" a="1"/>
  <c r="G30" i="142" a="1"/>
  <c r="N41" i="160" a="1"/>
  <c r="L24" i="159" a="1"/>
  <c r="C14" i="159" a="1"/>
  <c r="G9" i="160" a="1"/>
  <c r="G16" i="158" a="1"/>
  <c r="Q38" i="163" a="1"/>
  <c r="AR79" i="159" a="1"/>
  <c r="K49" i="160" a="1"/>
  <c r="AQ16" i="159" a="1"/>
  <c r="K14" i="160" a="1"/>
  <c r="AL7" i="160" a="1"/>
  <c r="I31" i="163" a="1"/>
  <c r="P11" i="158" a="1"/>
  <c r="L18" i="161" a="1"/>
  <c r="J32" i="162" a="1"/>
  <c r="C10" i="161" a="1"/>
  <c r="G51" i="163" a="1"/>
  <c r="E22" i="159" a="1"/>
  <c r="I43" i="142" a="1"/>
  <c r="M13" i="160" a="1"/>
  <c r="M13" i="142" a="1"/>
  <c r="D7" i="142" a="1"/>
  <c r="J41" i="158" a="1"/>
  <c r="E4" i="160" a="1"/>
  <c r="J51" i="142" a="1"/>
  <c r="J50" i="162" a="1"/>
  <c r="J16" i="160" a="1"/>
  <c r="C5" i="161" a="1"/>
  <c r="J26" i="142" a="1"/>
  <c r="H8" i="160" a="1"/>
  <c r="K2" i="160" a="1"/>
  <c r="C11" i="161" a="1"/>
  <c r="D13" i="160" a="1"/>
  <c r="E32" i="162" a="1"/>
  <c r="F37" i="142" a="1"/>
  <c r="P41" i="161" a="1"/>
  <c r="H14" i="161" a="1"/>
  <c r="AJ9" i="158" a="1"/>
  <c r="G49" i="159" a="1"/>
  <c r="AO78" i="158" a="1"/>
  <c r="I30" i="162" a="1"/>
  <c r="AP76" i="160" a="1"/>
  <c r="E42" i="163" a="1"/>
  <c r="E26" i="163" a="1"/>
  <c r="AP71" i="142" a="1"/>
  <c r="K42" i="162" a="1"/>
  <c r="K2" i="142" a="1"/>
  <c r="L26" i="159" a="1"/>
  <c r="AL7" i="158" a="1"/>
  <c r="AJ14" i="162" a="1"/>
  <c r="H41" i="162" a="1"/>
  <c r="L20" i="162" a="1"/>
  <c r="K27" i="161" a="1"/>
  <c r="K3" i="142" a="1"/>
  <c r="F25" i="142" a="1"/>
  <c r="K31" i="161" a="1"/>
  <c r="Q18" i="161" a="1"/>
  <c r="Q32" i="160" a="1"/>
  <c r="P20" i="159" a="1"/>
  <c r="I31" i="142" a="1"/>
  <c r="I10" i="142" a="1"/>
  <c r="L37" i="161" a="1"/>
  <c r="N43" i="160" a="1"/>
  <c r="J26" i="158" a="1"/>
  <c r="K49" i="159" a="1"/>
  <c r="C17" i="160" a="1"/>
  <c r="F2" i="161" a="1"/>
  <c r="N23" i="159" a="1"/>
  <c r="G32" i="142" a="1"/>
  <c r="F13" i="161" a="1"/>
  <c r="P16" i="142" a="1"/>
  <c r="AR138" i="159" a="1"/>
  <c r="D4" i="159" a="1"/>
  <c r="C21" i="142" a="1"/>
  <c r="M16" i="142" a="1"/>
  <c r="D51" i="162" a="1"/>
  <c r="Q49" i="160" a="1"/>
  <c r="AO73" i="162" a="1"/>
  <c r="J50" i="158" a="1"/>
  <c r="G37" i="159" a="1"/>
  <c r="E15" i="161" a="1"/>
  <c r="N15" i="163" a="1"/>
  <c r="AL77" i="163" a="1"/>
  <c r="AP73" i="163" a="1"/>
  <c r="Q39" i="161" a="1"/>
  <c r="K34" i="142" a="1"/>
  <c r="H35" i="163" a="1"/>
  <c r="J38" i="160" a="1"/>
  <c r="H2" i="159" a="1"/>
  <c r="D45" i="161" a="1"/>
  <c r="G33" i="163" a="1"/>
  <c r="I31" i="158" a="1"/>
  <c r="E48" i="158" a="1"/>
  <c r="AQ9" i="160" a="1"/>
  <c r="D19" i="160" a="1"/>
  <c r="D40" i="159" a="1"/>
  <c r="L32" i="160" a="1"/>
  <c r="Q36" i="160" a="1"/>
  <c r="L40" i="142" a="1"/>
  <c r="Q16" i="163" a="1"/>
  <c r="H8" i="161" a="1"/>
  <c r="F27" i="159" a="1"/>
  <c r="K29" i="160" a="1"/>
  <c r="Q20" i="163" a="1"/>
  <c r="F49" i="163" a="1"/>
  <c r="E3" i="161" a="1"/>
  <c r="L42" i="158" a="1"/>
  <c r="E51" i="160" a="1"/>
  <c r="J31" i="161" a="1"/>
  <c r="AR17" i="159" a="1"/>
  <c r="M45" i="162" a="1"/>
  <c r="E49" i="142" a="1"/>
  <c r="G42" i="159" a="1"/>
  <c r="M18" i="142" a="1"/>
  <c r="K18" i="160" a="1"/>
  <c r="AP10" i="159" a="1"/>
  <c r="N50" i="162" a="1"/>
  <c r="E9" i="161" a="1"/>
  <c r="L6" i="158" a="1"/>
  <c r="C48" i="161" a="1"/>
  <c r="L25" i="159" a="1"/>
  <c r="F48" i="159" a="1"/>
  <c r="L28" i="159" a="1"/>
  <c r="M22" i="142" a="1"/>
  <c r="G10" i="158" a="1"/>
  <c r="H34" i="142" a="1"/>
  <c r="I49" i="162" a="1"/>
  <c r="C20" i="162" a="1"/>
  <c r="J42" i="160" a="1"/>
  <c r="D12" i="159" a="1"/>
  <c r="Q7" i="162" a="1"/>
  <c r="C12" i="160" a="1"/>
  <c r="G15" i="161" a="1"/>
  <c r="N37" i="161" a="1"/>
  <c r="N26" i="159" a="1"/>
  <c r="D11" i="159" a="1"/>
  <c r="E40" i="160" a="1"/>
  <c r="K28" i="158" a="1"/>
  <c r="AR72" i="160" a="1"/>
  <c r="C9" i="161" a="1"/>
  <c r="D18" i="159" a="1"/>
  <c r="AR75" i="158" a="1"/>
  <c r="L41" i="161" a="1"/>
  <c r="C32" i="163" a="1"/>
  <c r="H22" i="158" a="1"/>
  <c r="F34" i="159" a="1"/>
  <c r="F7" i="159" a="1"/>
  <c r="F15" i="163" a="1"/>
  <c r="C44" i="163" a="1"/>
  <c r="J20" i="161" a="1"/>
  <c r="C14" i="162" a="1"/>
  <c r="J35" i="161" a="1"/>
  <c r="K10" i="142" a="1"/>
  <c r="P25" i="160" a="1"/>
  <c r="F28" i="142" a="1"/>
  <c r="H19" i="160" a="1"/>
  <c r="K2" i="161" a="1"/>
  <c r="H26" i="159" a="1"/>
  <c r="L41" i="160" a="1"/>
  <c r="AL75" i="160" a="1"/>
  <c r="AR79" i="158" a="1"/>
  <c r="M42" i="159" a="1"/>
  <c r="P50" i="142" a="1"/>
  <c r="K36" i="160" a="1"/>
  <c r="D16" i="163" a="1"/>
  <c r="L17" i="162" a="1"/>
  <c r="C20" i="160" a="1"/>
  <c r="E5" i="161" a="1"/>
  <c r="AP137" i="142" a="1"/>
  <c r="E4" i="162" a="1"/>
  <c r="N40" i="142" a="1"/>
  <c r="H2" i="142" a="1"/>
  <c r="I19" i="158" a="1"/>
  <c r="C31" i="160" a="1"/>
  <c r="G40" i="142" a="1"/>
  <c r="C21" i="163" a="1"/>
  <c r="C20" i="159" a="1"/>
  <c r="P49" i="163" a="1"/>
  <c r="I25" i="163" a="1"/>
  <c r="G28" i="159" a="1"/>
  <c r="K51" i="162" a="1"/>
  <c r="D14" i="142" a="1"/>
  <c r="L23" i="161" a="1"/>
  <c r="K23" i="158" a="1"/>
  <c r="L50" i="160" a="1"/>
  <c r="N41" i="158" a="1"/>
  <c r="C6" i="158" a="1"/>
  <c r="AO73" i="160" a="1"/>
  <c r="F40" i="162" a="1"/>
  <c r="AO137" i="160" a="1"/>
  <c r="P51" i="158" a="1"/>
  <c r="F41" i="162" a="1"/>
  <c r="P23" i="160" a="1"/>
  <c r="D10" i="159" a="1"/>
  <c r="Q38" i="158" a="1"/>
  <c r="P2" i="163" a="1"/>
  <c r="AJ11" i="163" a="1"/>
  <c r="N43" i="158" a="1"/>
  <c r="AL70" i="163" a="1"/>
  <c r="E5" i="159" a="1"/>
  <c r="L7" i="158" a="1"/>
  <c r="I9" i="160" a="1"/>
  <c r="I24" i="158" a="1"/>
  <c r="G25" i="158" a="1"/>
  <c r="C5" i="142" a="1"/>
  <c r="AP11" i="162" a="1"/>
  <c r="E16" i="162" a="1"/>
  <c r="E37" i="163" a="1"/>
  <c r="J21" i="142" a="1"/>
  <c r="M49" i="162" a="1"/>
  <c r="P6" i="158" a="1"/>
  <c r="AL83" i="159" a="1"/>
  <c r="AO73" i="159" a="1"/>
  <c r="H47" i="161" a="1"/>
  <c r="D11" i="158" a="1"/>
  <c r="AP8" i="158" a="1"/>
  <c r="P39" i="158" a="1"/>
  <c r="E43" i="160" a="1"/>
  <c r="AJ73" i="158" a="1"/>
  <c r="AP8" i="162" a="1"/>
  <c r="N27" i="159" a="1"/>
  <c r="D30" i="158" a="1"/>
  <c r="Q34" i="158" a="1"/>
  <c r="AQ8" i="162" a="1"/>
  <c r="E4" i="159" a="1"/>
  <c r="J24" i="161" a="1"/>
  <c r="Q48" i="161" a="1"/>
  <c r="G44" i="162" a="1"/>
  <c r="D46" i="159" a="1"/>
  <c r="N20" i="160" a="1"/>
  <c r="E11" i="163" a="1"/>
  <c r="AQ8" i="160" a="1"/>
  <c r="P48" i="162" a="1"/>
  <c r="AJ71" i="142" a="1"/>
  <c r="L50" i="159" a="1"/>
  <c r="J36" i="163" a="1"/>
  <c r="AQ11" i="158" a="1"/>
  <c r="P24" i="160" a="1"/>
  <c r="J32" i="158" a="1"/>
  <c r="H26" i="160" a="1"/>
  <c r="AO7" i="162" a="1"/>
  <c r="I2" i="161" a="1"/>
  <c r="E18" i="142" a="1"/>
  <c r="L5" i="162" a="1"/>
  <c r="N28" i="159" a="1"/>
  <c r="M47" i="162" a="1"/>
  <c r="I16" i="142" a="1"/>
  <c r="N26" i="161" a="1"/>
  <c r="M2" i="162" a="1"/>
  <c r="AP74" i="163" a="1"/>
  <c r="C13" i="161" a="1"/>
  <c r="J22" i="162" a="1"/>
  <c r="M7" i="160" a="1"/>
  <c r="N29" i="159" a="1"/>
  <c r="N11" i="162" a="1"/>
  <c r="AQ83" i="159" a="1"/>
  <c r="F44" i="160" a="1"/>
  <c r="M35" i="163" a="1"/>
  <c r="I14" i="158" a="1"/>
  <c r="F41" i="163" a="1"/>
  <c r="F39" i="158" a="1"/>
  <c r="AL6" i="142" a="1"/>
  <c r="D43" i="159" a="1"/>
  <c r="AL6" i="158" a="1"/>
  <c r="I38" i="161" a="1"/>
  <c r="G31" i="161" a="1"/>
  <c r="E10" i="159" a="1"/>
  <c r="D17" i="159" a="1"/>
  <c r="D41" i="159" a="1"/>
  <c r="AJ80" i="159" a="1"/>
  <c r="I51" i="163" a="1"/>
  <c r="AR139" i="159" a="1"/>
  <c r="K33" i="159" a="1"/>
  <c r="C27" i="162" a="1"/>
  <c r="G29" i="161" a="1"/>
  <c r="H35" i="158" a="1"/>
  <c r="J7" i="142" a="1"/>
  <c r="Q10" i="161" a="1"/>
  <c r="L20" i="158" a="1"/>
  <c r="AL7" i="159" a="1"/>
  <c r="N30" i="158" a="1"/>
  <c r="AR5" i="161" a="1"/>
  <c r="H48" i="163" a="1"/>
  <c r="K48" i="161" a="1"/>
  <c r="AR138" i="142" a="1"/>
  <c r="M21" i="160" a="1"/>
  <c r="M23" i="162" a="1"/>
  <c r="L44" i="161" a="1"/>
  <c r="N28" i="162" a="1"/>
  <c r="L30" i="159" a="1"/>
  <c r="I32" i="159" a="1"/>
  <c r="F45" i="158" a="1"/>
  <c r="M25" i="161" a="1"/>
  <c r="H48" i="162" a="1"/>
  <c r="E32" i="161" a="1"/>
  <c r="D6" i="159" a="1"/>
  <c r="Q26" i="162" a="1"/>
  <c r="M22" i="162" a="1"/>
  <c r="E25" i="159" a="1"/>
  <c r="E28" i="159" a="1"/>
  <c r="G27" i="159" a="1"/>
  <c r="AO12" i="160" a="1"/>
  <c r="I3" i="158" a="1"/>
  <c r="E29" i="159" a="1"/>
  <c r="AQ204" i="160" a="1"/>
  <c r="K14" i="158" a="1"/>
  <c r="Q13" i="159" a="1"/>
  <c r="AQ77" i="159" a="1"/>
  <c r="Q37" i="159" a="1"/>
  <c r="F5" i="161" a="1"/>
  <c r="D37" i="160" a="1"/>
  <c r="F8" i="163" a="1"/>
  <c r="Q8" i="159" a="1"/>
  <c r="L37" i="163" a="1"/>
  <c r="N38" i="161" a="1"/>
  <c r="C39" i="161" a="1"/>
  <c r="N22" i="162" a="1"/>
  <c r="P13" i="162" a="1"/>
  <c r="AJ137" i="159" a="1"/>
  <c r="Q35" i="158" a="1"/>
  <c r="Q42" i="163" a="1"/>
  <c r="I23" i="163" a="1"/>
  <c r="I36" i="142" a="1"/>
  <c r="C49" i="158" a="1"/>
  <c r="AP10" i="162" a="1"/>
  <c r="D17" i="162" a="1"/>
  <c r="M39" i="142" a="1"/>
  <c r="L27" i="159" a="1"/>
  <c r="AL70" i="160" a="1"/>
  <c r="AO137" i="159" a="1"/>
  <c r="L51" i="159" a="1"/>
  <c r="F14" i="162" a="1"/>
  <c r="N47" i="161" a="1"/>
  <c r="M14" i="158" a="1"/>
  <c r="N14" i="159" a="1"/>
  <c r="AL11" i="158" a="1"/>
  <c r="K10" i="162" a="1"/>
  <c r="H24" i="159" a="1"/>
  <c r="J34" i="162" a="1"/>
  <c r="C48" i="160" a="1"/>
  <c r="M12" i="160" a="1"/>
  <c r="AR14" i="162" a="1"/>
  <c r="I9" i="159" a="1"/>
  <c r="F18" i="161" a="1"/>
  <c r="F34" i="160" a="1"/>
  <c r="G19" i="162" a="1"/>
  <c r="J6" i="158" a="1"/>
  <c r="M31" i="159" a="1"/>
  <c r="AO136" i="142" a="1"/>
  <c r="J49" i="142" a="1"/>
  <c r="Q26" i="163" a="1"/>
  <c r="M3" i="162" a="1"/>
  <c r="J21" i="162" a="1"/>
  <c r="H10" i="158" a="1"/>
  <c r="N39" i="142" a="1"/>
  <c r="F10" i="162" a="1"/>
  <c r="F20" i="161" a="1"/>
  <c r="E24" i="161" a="1"/>
  <c r="J40" i="159" a="1"/>
  <c r="I21" i="159" a="1"/>
  <c r="AP11" i="163" a="1"/>
  <c r="G29" i="162" a="1"/>
  <c r="H46" i="163" a="1"/>
  <c r="Q10" i="159" a="1"/>
  <c r="Q41" i="159" a="1"/>
  <c r="AQ79" i="158" a="1"/>
  <c r="C28" i="161" a="1"/>
  <c r="I17" i="163" a="1"/>
  <c r="Q14" i="142" a="1"/>
  <c r="G14" i="162" a="1"/>
  <c r="C4" i="158" a="1"/>
  <c r="I11" i="163" a="1"/>
  <c r="AL9" i="158" a="1"/>
  <c r="G15" i="159" a="1"/>
  <c r="H26" i="161" a="1"/>
  <c r="E15" i="160" a="1"/>
  <c r="M37" i="142" a="1"/>
  <c r="P39" i="161" a="1"/>
  <c r="F11" i="158" a="1"/>
  <c r="K27" i="162" a="1"/>
  <c r="AP8" i="163" a="1"/>
  <c r="AQ138" i="142" a="1"/>
  <c r="L43" i="158" a="1"/>
  <c r="C49" i="161" a="1"/>
  <c r="J18" i="142" a="1"/>
  <c r="AR13" i="163" a="1"/>
  <c r="I30" i="160" a="1"/>
  <c r="P6" i="159" a="1"/>
  <c r="Q16" i="158" a="1"/>
  <c r="P45" i="163" a="1"/>
  <c r="AO75" i="162" a="1"/>
  <c r="K29" i="163" a="1"/>
  <c r="AO13" i="163" a="1"/>
  <c r="K9" i="161" a="1"/>
  <c r="C39" i="159" a="1"/>
  <c r="G10" i="159" a="1"/>
  <c r="J6" i="163" a="1"/>
  <c r="I38" i="142" a="1"/>
  <c r="I24" i="160" a="1"/>
  <c r="P26" i="162" a="1"/>
  <c r="L23" i="158" a="1"/>
  <c r="Q40" i="160" a="1"/>
  <c r="I47" i="159" a="1"/>
  <c r="D30" i="162" a="1"/>
  <c r="M9" i="159" a="1"/>
  <c r="AO5" i="160" a="1"/>
  <c r="L28" i="161" a="1"/>
  <c r="Q51" i="142" a="1"/>
  <c r="J44" i="159" a="1"/>
  <c r="Q19" i="162" a="1"/>
  <c r="H30" i="161" a="1"/>
  <c r="Q5" i="142" a="1"/>
  <c r="L18" i="158" a="1"/>
  <c r="AJ135" i="160" a="1"/>
  <c r="G17" i="161" a="1"/>
  <c r="D35" i="163" a="1"/>
  <c r="C2" i="160" a="1"/>
  <c r="C19" i="163" a="1"/>
  <c r="Q2" i="162" a="1"/>
  <c r="AJ77" i="163" a="1"/>
  <c r="D43" i="161" a="1"/>
  <c r="L16" i="160" a="1"/>
  <c r="P51" i="162" a="1"/>
  <c r="J42" i="161" a="1"/>
  <c r="M10" i="163" a="1"/>
  <c r="P37" i="162" a="1"/>
  <c r="M23" i="161" a="1"/>
  <c r="AQ7" i="142" a="1"/>
  <c r="C44" i="160" a="1"/>
  <c r="AJ70" i="159" a="1"/>
  <c r="AQ76" i="162" a="1"/>
  <c r="F11" i="162" a="1"/>
  <c r="H38" i="163" a="1"/>
  <c r="N3" i="163" a="1"/>
  <c r="P31" i="158" a="1"/>
  <c r="J33" i="162" a="1"/>
  <c r="K51" i="161" a="1"/>
  <c r="AO71" i="142" a="1"/>
  <c r="M35" i="162" a="1"/>
  <c r="I29" i="162" a="1"/>
  <c r="M18" i="161" a="1"/>
  <c r="E12" i="158" a="1"/>
  <c r="AQ137" i="160" a="1"/>
  <c r="K39" i="159" a="1"/>
  <c r="E7" i="160" a="1"/>
  <c r="AR73" i="142" a="1"/>
  <c r="Q29" i="161" a="1"/>
  <c r="F8" i="161" a="1"/>
  <c r="J30" i="159" a="1"/>
  <c r="AQ74" i="162" a="1"/>
  <c r="H48" i="161" a="1"/>
  <c r="AR12" i="160" a="1"/>
  <c r="M27" i="158" a="1"/>
  <c r="C30" i="162" a="1"/>
  <c r="M32" i="162" a="1"/>
  <c r="AR73" i="160" a="1"/>
  <c r="L16" i="158" a="1"/>
  <c r="J46" i="158" a="1"/>
  <c r="P30" i="159" a="1"/>
  <c r="K31" i="160" a="1"/>
  <c r="G30" i="162" a="1"/>
  <c r="L45" i="159" a="1"/>
  <c r="Q22" i="162" a="1"/>
  <c r="J31" i="160" a="1"/>
  <c r="L42" i="160" a="1"/>
  <c r="P12" i="142" a="1"/>
  <c r="F21" i="160" a="1"/>
  <c r="K12" i="142" a="1"/>
  <c r="P15" i="159" a="1"/>
  <c r="E34" i="158" a="1"/>
  <c r="D26" i="142" a="1"/>
  <c r="AJ7" i="163" a="1"/>
  <c r="AQ138" i="159" a="1"/>
  <c r="N16" i="162" a="1"/>
  <c r="I27" i="158" a="1"/>
  <c r="AL11" i="159" a="1"/>
  <c r="H37" i="163" a="1"/>
  <c r="Q27" i="163" a="1"/>
  <c r="AQ13" i="162" a="1"/>
  <c r="Q44" i="163" a="1"/>
  <c r="H50" i="159" a="1"/>
  <c r="P43" i="160" a="1"/>
  <c r="AL78" i="159" a="1"/>
  <c r="I10" i="161" a="1"/>
  <c r="F8" i="159" a="1"/>
  <c r="C24" i="161" a="1"/>
  <c r="G3" i="161" a="1"/>
  <c r="H5" i="159" a="1"/>
  <c r="G41" i="161" a="1"/>
  <c r="F16" i="163" a="1"/>
  <c r="E18" i="159" a="1"/>
  <c r="D24" i="142" a="1"/>
  <c r="G23" i="160" a="1"/>
  <c r="J40" i="142" a="1"/>
  <c r="C19" i="142" a="1"/>
  <c r="K32" i="142" a="1"/>
  <c r="L24" i="142" a="1"/>
  <c r="P25" i="158" a="1"/>
  <c r="K24" i="163" a="1"/>
  <c r="Q15" i="160" a="1"/>
  <c r="M11" i="162" a="1"/>
  <c r="P7" i="162" a="1"/>
  <c r="E40" i="161" a="1"/>
  <c r="N35" i="161" a="1"/>
  <c r="P48" i="158" a="1"/>
  <c r="AJ5" i="142" a="1"/>
  <c r="L38" i="158" a="1"/>
  <c r="J14" i="162" a="1"/>
  <c r="I5" i="161" a="1"/>
  <c r="D50" i="162" a="1"/>
  <c r="L2" i="161" a="1"/>
  <c r="G43" i="142" a="1"/>
  <c r="Q47" i="162" a="1"/>
  <c r="M5" i="160" a="1"/>
  <c r="G15" i="142" a="1"/>
  <c r="I31" i="159" a="1"/>
  <c r="L45" i="162" a="1"/>
  <c r="H45" i="158" a="1"/>
  <c r="L29" i="159" a="1"/>
  <c r="M19" i="159" a="1"/>
  <c r="AO138" i="142" a="1"/>
  <c r="I17" i="161" a="1"/>
  <c r="M44" i="161" a="1"/>
  <c r="Q47" i="159" a="1"/>
  <c r="AO6" i="160" a="1"/>
  <c r="K14" i="163" a="1"/>
  <c r="M11" i="159" a="1"/>
  <c r="J17" i="162" a="1"/>
  <c r="Q11" i="161" a="1"/>
  <c r="L4" i="158" a="1"/>
  <c r="D9" i="142" a="1"/>
  <c r="N51" i="163" a="1"/>
  <c r="C37" i="163" a="1"/>
  <c r="M5" i="161" a="1"/>
  <c r="N38" i="162" a="1"/>
  <c r="Q31" i="142" a="1"/>
  <c r="AP7" i="158" a="1"/>
  <c r="I36" i="163" a="1"/>
  <c r="F41" i="159" a="1"/>
  <c r="H20" i="163" a="1"/>
  <c r="H19" i="162" a="1"/>
  <c r="H15" i="142" a="1"/>
  <c r="J3" i="163" a="1"/>
  <c r="AP78" i="163" a="1"/>
  <c r="I17" i="159" a="1"/>
  <c r="Q40" i="161" a="1"/>
  <c r="AR8" i="163" a="1"/>
  <c r="L23" i="160" a="1"/>
  <c r="J27" i="159" a="1"/>
  <c r="H2" i="160" a="1"/>
  <c r="AL13" i="159" a="1"/>
  <c r="K47" i="161" a="1"/>
  <c r="P39" i="163" a="1"/>
  <c r="AJ70" i="163" a="1"/>
  <c r="N15" i="142" a="1"/>
  <c r="N36" i="142" a="1"/>
  <c r="G39" i="161" a="1"/>
  <c r="P12" i="159" a="1"/>
  <c r="D48" i="158" a="1"/>
  <c r="N23" i="163" a="1"/>
  <c r="AR74" i="162" a="1"/>
  <c r="K44" i="163" a="1"/>
  <c r="G15" i="162" a="1"/>
  <c r="Q10" i="142" a="1"/>
  <c r="G2" i="159" a="1"/>
  <c r="K6" i="158" a="1"/>
  <c r="AP8" i="159" a="1"/>
  <c r="N18" i="161" a="1"/>
  <c r="C32" i="162" a="1"/>
  <c r="G37" i="158" a="1"/>
  <c r="Q42" i="158" a="1"/>
  <c r="Q33" i="158" a="1"/>
  <c r="AP10" i="163" a="1"/>
  <c r="P47" i="142" a="1"/>
  <c r="G20" i="159" a="1"/>
  <c r="AR78" i="158" a="1"/>
  <c r="F15" i="159" a="1"/>
  <c r="Q19" i="160" a="1"/>
  <c r="L6" i="160" a="1"/>
  <c r="G21" i="159" a="1"/>
  <c r="E36" i="162" a="1"/>
  <c r="H48" i="159" a="1"/>
  <c r="K46" i="163" a="1"/>
  <c r="J50" i="142" a="1"/>
  <c r="I38" i="160" a="1"/>
  <c r="L24" i="161" a="1"/>
  <c r="AR12" i="162" a="1"/>
  <c r="D3" i="158" a="1"/>
  <c r="E30" i="161" a="1"/>
  <c r="C39" i="162" a="1"/>
  <c r="D45" i="160" a="1"/>
  <c r="M37" i="163" a="1"/>
  <c r="D29" i="160" a="1"/>
  <c r="D50" i="158" a="1"/>
  <c r="AR208" i="160" a="1"/>
  <c r="AO11" i="163" a="1"/>
  <c r="L43" i="162" a="1"/>
  <c r="G49" i="161" a="1"/>
  <c r="N15" i="158" a="1"/>
  <c r="D38" i="160" a="1"/>
  <c r="AR8" i="142" a="1"/>
  <c r="AL135" i="142" a="1"/>
  <c r="L5" i="160" a="1"/>
  <c r="C27" i="142" a="1"/>
  <c r="P3" i="142" a="1"/>
  <c r="G47" i="162" a="1"/>
  <c r="P12" i="158" a="1"/>
  <c r="P9" i="161" a="1"/>
  <c r="C50" i="158" a="1"/>
  <c r="N47" i="158" a="1"/>
  <c r="H18" i="158" a="1"/>
  <c r="K40" i="160" a="1"/>
  <c r="C25" i="161" a="1"/>
  <c r="J37" i="142" a="1"/>
  <c r="D6" i="163" a="1"/>
  <c r="I6" i="162" a="1"/>
  <c r="AQ79" i="162" a="1"/>
  <c r="N13" i="160" a="1"/>
  <c r="F34" i="158" a="1"/>
  <c r="N34" i="158" a="1"/>
  <c r="I49" i="161" a="1"/>
  <c r="I13" i="159" a="1"/>
  <c r="I14" i="161" a="1"/>
  <c r="F48" i="158" a="1"/>
  <c r="E15" i="159" a="1"/>
  <c r="N6" i="142" a="1"/>
  <c r="J44" i="158" a="1"/>
  <c r="F2" i="142" a="1"/>
  <c r="D11" i="163" a="1"/>
  <c r="K18" i="161" a="1"/>
  <c r="F30" i="158" a="1"/>
  <c r="Q21" i="161" a="1"/>
  <c r="G18" i="162" a="1"/>
  <c r="AP15" i="159" a="1"/>
  <c r="E50" i="159" a="1"/>
  <c r="AJ78" i="163" a="1"/>
  <c r="Q39" i="158" a="1"/>
  <c r="J28" i="163" a="1"/>
  <c r="C7" i="159" a="1"/>
  <c r="P23" i="158" a="1"/>
  <c r="G19" i="158" a="1"/>
  <c r="G9" i="163" a="1"/>
  <c r="D14" i="161" a="1"/>
  <c r="AL11" i="163" a="1"/>
  <c r="C21" i="159" a="1"/>
  <c r="H28" i="142" a="1"/>
  <c r="H23" i="142" a="1"/>
  <c r="K36" i="162" a="1"/>
  <c r="Q27" i="160" a="1"/>
  <c r="H11" i="162" a="1"/>
  <c r="P38" i="162" a="1"/>
  <c r="AJ7" i="159" a="1"/>
  <c r="C39" i="163" a="1"/>
  <c r="H37" i="162" a="1"/>
  <c r="E28" i="163" a="1"/>
  <c r="AJ10" i="163" a="1"/>
  <c r="K12" i="162" a="1"/>
  <c r="N17" i="158" a="1"/>
  <c r="C13" i="142" a="1"/>
  <c r="K4" i="142" a="1"/>
  <c r="L25" i="162" a="1"/>
  <c r="H35" i="160" a="1"/>
  <c r="AO10" i="160" a="1"/>
  <c r="Q13" i="142" a="1"/>
  <c r="E48" i="160" a="1"/>
  <c r="Q6" i="161" a="1"/>
  <c r="N42" i="162" a="1"/>
  <c r="K35" i="158" a="1"/>
  <c r="J23" i="142" a="1"/>
  <c r="J29" i="163" a="1"/>
  <c r="I42" i="142" a="1"/>
  <c r="G33" i="159" a="1"/>
  <c r="AQ76" i="163" a="1"/>
  <c r="AP79" i="162" a="1"/>
  <c r="M22" i="160" a="1"/>
  <c r="P29" i="158" a="1"/>
  <c r="K33" i="161" a="1"/>
  <c r="F9" i="161" a="1"/>
  <c r="G30" i="163" a="1"/>
  <c r="P44" i="159" a="1"/>
  <c r="E41" i="158" a="1"/>
  <c r="J20" i="142" a="1"/>
  <c r="H40" i="158" a="1"/>
  <c r="K37" i="160" a="1"/>
  <c r="I43" i="161" a="1"/>
  <c r="D9" i="158" a="1"/>
  <c r="H19" i="158" a="1"/>
  <c r="AQ136" i="160" a="1"/>
  <c r="F11" i="160" a="1"/>
  <c r="I35" i="160" a="1"/>
  <c r="N19" i="158" a="1"/>
  <c r="H48" i="160" a="1"/>
  <c r="AQ140" i="142" a="1"/>
  <c r="K26" i="159" a="1"/>
  <c r="AO71" i="162" a="1"/>
  <c r="Q37" i="161" a="1"/>
  <c r="Q10" i="163" a="1"/>
  <c r="I19" i="162" a="1"/>
  <c r="L41" i="162" a="1"/>
  <c r="D42" i="161" a="1"/>
  <c r="F32" i="162" a="1"/>
  <c r="J2" i="158" a="1"/>
  <c r="L21" i="161" a="1"/>
  <c r="J6" i="161" a="1"/>
  <c r="K29" i="158" a="1"/>
  <c r="F35" i="160" a="1"/>
  <c r="J31" i="158" a="1"/>
  <c r="AR7" i="159" a="1"/>
  <c r="K13" i="162" a="1"/>
  <c r="N7" i="160" a="1"/>
  <c r="G46" i="163" a="1"/>
  <c r="AP6" i="163" a="1"/>
  <c r="G8" i="142" a="1"/>
  <c r="G36" i="162" a="1"/>
  <c r="K39" i="158" a="1"/>
  <c r="AR10" i="163" a="1"/>
  <c r="H3" i="158" a="1"/>
  <c r="F13" i="158" a="1"/>
  <c r="G39" i="160" a="1"/>
  <c r="M8" i="158" a="1"/>
  <c r="N8" i="159" a="1"/>
  <c r="AJ12" i="162" a="1"/>
  <c r="H45" i="159" a="1"/>
  <c r="G46" i="142" a="1"/>
  <c r="F31" i="161" a="1"/>
  <c r="H37" i="142" a="1"/>
  <c r="D20" i="161" a="1"/>
  <c r="M46" i="158" a="1"/>
  <c r="Q50" i="160" a="1"/>
  <c r="J38" i="142" a="1"/>
  <c r="F28" i="162" a="1"/>
  <c r="F50" i="162" a="1"/>
  <c r="N49" i="163" a="1"/>
  <c r="Q24" i="162" a="1"/>
  <c r="F10" i="158" a="1"/>
  <c r="K12" i="158" a="1"/>
  <c r="P48" i="161" a="1"/>
  <c r="P5" i="161" a="1"/>
  <c r="J35" i="163" a="1"/>
  <c r="AP7" i="163" a="1"/>
  <c r="P19" i="162" a="1"/>
  <c r="I31" i="160" a="1"/>
  <c r="M2" i="160" a="1"/>
  <c r="F25" i="158" a="1"/>
  <c r="J38" i="158" a="1"/>
  <c r="G44" i="161" a="1"/>
  <c r="P3" i="160" a="1"/>
  <c r="K44" i="159" a="1"/>
  <c r="E41" i="161" a="1"/>
  <c r="G21" i="163" a="1"/>
  <c r="AR202" i="160" a="1"/>
  <c r="N18" i="163" a="1"/>
  <c r="E48" i="162" a="1"/>
  <c r="L45" i="160" a="1"/>
  <c r="I46" i="158" a="1"/>
  <c r="AP76" i="142" a="1"/>
  <c r="K18" i="158" a="1"/>
  <c r="G16" i="161" a="1"/>
  <c r="E2" i="160" a="1"/>
  <c r="C26" i="162" a="1"/>
  <c r="M39" i="159" a="1"/>
  <c r="F48" i="142" a="1"/>
  <c r="K48" i="160" a="1"/>
  <c r="H10" i="142" a="1"/>
  <c r="C51" i="163" a="1"/>
  <c r="N39" i="163" a="1"/>
  <c r="C45" i="161" a="1"/>
  <c r="I3" i="160" a="1"/>
  <c r="AR76" i="142" a="1"/>
  <c r="P33" i="160" a="1"/>
  <c r="L35" i="142" a="1"/>
  <c r="Q25" i="158" a="1"/>
  <c r="AO7" i="159" a="1"/>
  <c r="Q18" i="162" a="1"/>
  <c r="Q36" i="158" a="1"/>
  <c r="AR70" i="162" a="1"/>
  <c r="C17" i="161" a="1"/>
  <c r="H24" i="160" a="1"/>
  <c r="AP11" i="159" a="1"/>
  <c r="J17" i="158" a="1"/>
  <c r="E41" i="160" a="1"/>
  <c r="AP72" i="142" a="1"/>
  <c r="I41" i="158" a="1"/>
  <c r="AO15" i="159" a="1"/>
  <c r="H7" i="161" a="1"/>
  <c r="K21" i="142" a="1"/>
  <c r="F23" i="159" a="1"/>
  <c r="N27" i="162" a="1"/>
  <c r="AR16" i="159" a="1"/>
  <c r="J24" i="160" a="1"/>
  <c r="Q15" i="142" a="1"/>
  <c r="N36" i="161" a="1"/>
  <c r="N15" i="160" a="1"/>
  <c r="I32" i="142" a="1"/>
  <c r="Q10" i="160" a="1"/>
  <c r="P44" i="158" a="1"/>
  <c r="P41" i="163" a="1"/>
  <c r="C46" i="159" a="1"/>
  <c r="P18" i="159" a="1"/>
  <c r="M37" i="158" a="1"/>
  <c r="M36" i="163" a="1"/>
  <c r="Q49" i="163" a="1"/>
  <c r="N45" i="161" a="1"/>
  <c r="E25" i="162" a="1"/>
  <c r="N47" i="162" a="1"/>
  <c r="M33" i="160" a="1"/>
  <c r="AQ75" i="158" a="1"/>
  <c r="C30" i="158" a="1"/>
  <c r="AR81" i="158" a="1"/>
  <c r="M27" i="159" a="1"/>
  <c r="K2" i="163" a="1"/>
  <c r="N14" i="160" a="1"/>
  <c r="I30" i="158" a="1"/>
  <c r="D38" i="163" a="1"/>
  <c r="M44" i="158" a="1"/>
  <c r="M48" i="161" a="1"/>
  <c r="C8" i="162" a="1"/>
  <c r="AO76" i="142" a="1"/>
  <c r="H28" i="162" a="1"/>
  <c r="P38" i="161" a="1"/>
  <c r="E14" i="160" a="1"/>
  <c r="D27" i="162" a="1"/>
  <c r="I27" i="162" a="1"/>
  <c r="J22" i="158" a="1"/>
  <c r="J4" i="162" a="1"/>
  <c r="Q20" i="142" a="1"/>
  <c r="M47" i="161" a="1"/>
  <c r="M20" i="142" a="1"/>
  <c r="D44" i="162" a="1"/>
  <c r="F40" i="160" a="1"/>
  <c r="I41" i="159" a="1"/>
  <c r="D39" i="158" a="1"/>
  <c r="J23" i="163" a="1"/>
  <c r="G4" i="161" a="1"/>
  <c r="I40" i="161" a="1"/>
  <c r="Q25" i="142" a="1"/>
  <c r="H34" i="162" a="1"/>
  <c r="J23" i="158" a="1"/>
  <c r="Q35" i="159" a="1"/>
  <c r="H9" i="158" a="1"/>
  <c r="AP135" i="160" a="1"/>
  <c r="AQ77" i="142" a="1"/>
  <c r="P21" i="161" a="1"/>
  <c r="G13" i="158" a="1"/>
  <c r="E38" i="142" a="1"/>
  <c r="G12" i="160" a="1"/>
  <c r="H21" i="159" a="1"/>
  <c r="AL9" i="142" a="1"/>
  <c r="D42" i="160" a="1"/>
  <c r="C21" i="161" a="1"/>
  <c r="D2" i="161" a="1"/>
  <c r="P42" i="163" a="1"/>
  <c r="D37" i="159" a="1"/>
  <c r="C51" i="159" a="1"/>
  <c r="J42" i="142" a="1"/>
  <c r="G18" i="158" a="1"/>
  <c r="P51" i="163" a="1"/>
  <c r="J37" i="162" a="1"/>
  <c r="E12" i="162" a="1"/>
  <c r="L40" i="160" a="1"/>
  <c r="I10" i="163" a="1"/>
  <c r="I32" i="163" a="1"/>
  <c r="M51" i="162" a="1"/>
  <c r="E35" i="162" a="1"/>
  <c r="M23" i="159" a="1"/>
  <c r="E33" i="160" a="1"/>
  <c r="C42" i="162" a="1"/>
  <c r="C44" i="142" a="1"/>
  <c r="K20" i="162" a="1"/>
  <c r="L31" i="142" a="1"/>
  <c r="H12" i="158" a="1"/>
  <c r="J24" i="162" a="1"/>
  <c r="J12" i="163" a="1"/>
  <c r="I4" i="142" a="1"/>
  <c r="C11" i="162" a="1"/>
  <c r="M24" i="161" a="1"/>
  <c r="P7" i="142" a="1"/>
  <c r="F29" i="162" a="1"/>
  <c r="C31" i="163" a="1"/>
  <c r="K42" i="159" a="1"/>
  <c r="P22" i="158" a="1"/>
  <c r="J24" i="142" a="1"/>
  <c r="N14" i="158" a="1"/>
  <c r="M13" i="163" a="1"/>
  <c r="H25" i="163" a="1"/>
  <c r="J14" i="159" a="1"/>
  <c r="P30" i="163" a="1"/>
  <c r="H36" i="158" a="1"/>
  <c r="AQ7" i="159" a="1"/>
  <c r="G28" i="161" a="1"/>
  <c r="M24" i="158" a="1"/>
  <c r="N27" i="161" a="1"/>
  <c r="N37" i="158" a="1"/>
  <c r="H44" i="160" a="1"/>
  <c r="AL209" i="160" a="1"/>
  <c r="K23" i="159" a="1"/>
  <c r="J17" i="163" a="1"/>
  <c r="L49" i="159" a="1"/>
  <c r="L23" i="142" a="1"/>
  <c r="Q28" i="162" a="1"/>
  <c r="AR9" i="158" a="1"/>
  <c r="M27" i="161" a="1"/>
  <c r="J33" i="159" a="1"/>
  <c r="G12" i="162" a="1"/>
  <c r="I11" i="160" a="1"/>
  <c r="F51" i="163" a="1"/>
  <c r="H31" i="142" a="1"/>
  <c r="J10" i="163" a="1"/>
  <c r="F47" i="162" a="1"/>
  <c r="G48" i="162" a="1"/>
  <c r="I12" i="161" a="1"/>
  <c r="M15" i="161" a="1"/>
  <c r="L40" i="163" a="1"/>
  <c r="G43" i="161" a="1"/>
  <c r="P49" i="142" a="1"/>
  <c r="AR70" i="160" a="1"/>
  <c r="L27" i="142" a="1"/>
  <c r="AQ6" i="162" a="1"/>
  <c r="L15" i="159" a="1"/>
  <c r="G27" i="163" a="1"/>
  <c r="J47" i="162" a="1"/>
  <c r="J44" i="160" a="1"/>
  <c r="H6" i="160" a="1"/>
  <c r="H27" i="159" a="1"/>
  <c r="F21" i="162" a="1"/>
  <c r="P29" i="142" a="1"/>
  <c r="Q48" i="158" a="1"/>
  <c r="D22" i="159" a="1"/>
  <c r="L6" i="162" a="1"/>
  <c r="N31" i="161" a="1"/>
  <c r="AJ77" i="160" a="1"/>
  <c r="F42" i="159" a="1"/>
  <c r="I21" i="163" a="1"/>
  <c r="K4" i="158" a="1"/>
  <c r="M51" i="158" a="1"/>
  <c r="D45" i="158" a="1"/>
  <c r="AO208" i="160" a="1"/>
  <c r="M16" i="161" a="1"/>
  <c r="I45" i="160" a="1"/>
  <c r="J19" i="163" a="1"/>
  <c r="Q8" i="158" a="1"/>
  <c r="AQ74" i="159" a="1"/>
  <c r="D6" i="158" a="1"/>
  <c r="AL73" i="142" a="1"/>
  <c r="C46" i="160" a="1"/>
  <c r="M32" i="158" a="1"/>
  <c r="Q51" i="160" a="1"/>
  <c r="C19" i="159" a="1"/>
  <c r="P21" i="158" a="1"/>
  <c r="G20" i="160" a="1"/>
  <c r="P40" i="161" a="1"/>
  <c r="F40" i="159" a="1"/>
  <c r="F26" i="142" a="1"/>
  <c r="H40" i="142" a="1"/>
  <c r="C4" i="160" a="1"/>
  <c r="M30" i="158" a="1"/>
  <c r="AP10" i="142" a="1"/>
  <c r="M31" i="162" a="1"/>
  <c r="Q26" i="158" a="1"/>
  <c r="K30" i="159" a="1"/>
  <c r="L40" i="159" a="1"/>
  <c r="P27" i="163" a="1"/>
  <c r="F16" i="161" a="1"/>
  <c r="AQ5" i="142" a="1"/>
  <c r="N51" i="142" a="1"/>
  <c r="M21" i="162" a="1"/>
  <c r="G3" i="142" a="1"/>
  <c r="H11" i="142" a="1"/>
  <c r="E40" i="163" a="1"/>
  <c r="AJ200" i="160" a="1"/>
  <c r="M49" i="159" a="1"/>
  <c r="I14" i="159" a="1"/>
  <c r="J24" i="163" a="1"/>
  <c r="K43" i="162" a="1"/>
  <c r="G47" i="159" a="1"/>
  <c r="G32" i="163" a="1"/>
  <c r="I25" i="161" a="1"/>
  <c r="H42" i="159" a="1"/>
  <c r="AO80" i="158" a="1"/>
  <c r="L16" i="162" a="1"/>
  <c r="F21" i="158" a="1"/>
  <c r="H2" i="158" a="1"/>
  <c r="G15" i="160" a="1"/>
  <c r="M42" i="158" a="1"/>
  <c r="AJ13" i="159" a="1"/>
  <c r="G33" i="158" a="1"/>
  <c r="M38" i="142" a="1"/>
  <c r="J20" i="162" a="1"/>
  <c r="D31" i="159" a="1"/>
  <c r="P28" i="158" a="1"/>
  <c r="L32" i="159" a="1"/>
  <c r="G8" i="162" a="1"/>
  <c r="I37" i="142" a="1"/>
  <c r="D29" i="159" a="1"/>
  <c r="C37" i="159" a="1"/>
  <c r="J3" i="142" a="1"/>
  <c r="AP77" i="163" a="1"/>
  <c r="E5" i="160" a="1"/>
  <c r="P49" i="162" a="1"/>
  <c r="P44" i="163" a="1"/>
  <c r="Q32" i="161" a="1"/>
  <c r="H5" i="158" a="1"/>
  <c r="F3" i="158" a="1"/>
  <c r="K43" i="158" a="1"/>
  <c r="L42" i="162" a="1"/>
  <c r="F43" i="159" a="1"/>
  <c r="D16" i="159" a="1"/>
  <c r="P9" i="159" a="1"/>
  <c r="L47" i="161" a="1"/>
  <c r="H26" i="163" a="1"/>
  <c r="F47" i="163" a="1"/>
  <c r="L23" i="162" a="1"/>
  <c r="D2" i="142" a="1"/>
  <c r="C11" i="142" a="1"/>
  <c r="M15" i="162" a="1"/>
  <c r="C18" i="161" a="1"/>
  <c r="N50" i="159" a="1"/>
  <c r="H16" i="142" a="1"/>
  <c r="AR7" i="158" a="1"/>
  <c r="N34" i="142" a="1"/>
  <c r="N5" i="159" a="1"/>
  <c r="L27" i="160" a="1"/>
  <c r="I44" i="159" a="1"/>
  <c r="AQ76" i="160" a="1"/>
  <c r="AQ135" i="142" a="1"/>
  <c r="L14" i="158" a="1"/>
  <c r="F19" i="159" a="1"/>
  <c r="I38" i="163" a="1"/>
  <c r="E50" i="161" a="1"/>
  <c r="J38" i="159" a="1"/>
  <c r="N22" i="142" a="1"/>
  <c r="N8" i="158" a="1"/>
  <c r="AL18" i="159" a="1"/>
  <c r="E40" i="158" a="1"/>
  <c r="Q22" i="158" a="1"/>
  <c r="L34" i="142" a="1"/>
  <c r="AL138" i="159" a="1"/>
  <c r="P41" i="162" a="1"/>
  <c r="G10" i="161" a="1"/>
  <c r="F47" i="159" a="1"/>
  <c r="Q13" i="160" a="1"/>
  <c r="C5" i="163" a="1"/>
  <c r="N33" i="161" a="1"/>
  <c r="K10" i="159" a="1"/>
  <c r="G25" i="162" a="1"/>
  <c r="P45" i="142" a="1"/>
  <c r="J49" i="162" a="1"/>
  <c r="K37" i="159" a="1"/>
  <c r="G26" i="161" a="1"/>
  <c r="L22" i="160" a="1"/>
  <c r="H15" i="161" a="1"/>
  <c r="AO10" i="159" a="1"/>
  <c r="Q15" i="163" a="1"/>
  <c r="E10" i="161" a="1"/>
  <c r="J36" i="160" a="1"/>
  <c r="K37" i="162" a="1"/>
  <c r="I17" i="162" a="1"/>
  <c r="K32" i="161" a="1"/>
  <c r="AQ15" i="159" a="1"/>
  <c r="E46" i="160" a="1"/>
  <c r="E10" i="160" a="1"/>
  <c r="AR74" i="159" a="1"/>
  <c r="J44" i="162" a="1"/>
  <c r="K19" i="158" a="1"/>
  <c r="G7" i="158" a="1"/>
  <c r="M18" i="162" a="1"/>
  <c r="I18" i="159" a="1"/>
  <c r="I28" i="142" a="1"/>
  <c r="D19" i="142" a="1"/>
  <c r="E32" i="160" a="1"/>
  <c r="Q19" i="158" a="1"/>
  <c r="L6" i="159" a="1"/>
  <c r="E35" i="161" a="1"/>
  <c r="I13" i="161" a="1"/>
  <c r="F41" i="160" a="1"/>
  <c r="Q30" i="160" a="1"/>
  <c r="J19" i="162" a="1"/>
  <c r="K6" i="163" a="1"/>
  <c r="D15" i="159" a="1"/>
  <c r="I2" i="142" a="1"/>
  <c r="AP78" i="162" a="1"/>
  <c r="J14" i="142" a="1"/>
  <c r="N44" i="161" a="1"/>
  <c r="F17" i="158" a="1"/>
  <c r="AQ5" i="162" a="1"/>
  <c r="P42" i="160" a="1"/>
  <c r="G51" i="161" a="1"/>
  <c r="AO139" i="159" a="1"/>
  <c r="D29" i="162" a="1"/>
  <c r="G14" i="161" a="1"/>
  <c r="I37" i="158" a="1"/>
  <c r="N28" i="158" a="1"/>
  <c r="P18" i="161" a="1"/>
  <c r="K17" i="158" a="1"/>
  <c r="P14" i="142" a="1"/>
  <c r="C4" i="162" a="1"/>
  <c r="P50" i="163" a="1"/>
  <c r="N50" i="160" a="1"/>
  <c r="C22" i="161" a="1"/>
  <c r="I33" i="163" a="1"/>
  <c r="P35" i="162" a="1"/>
  <c r="G47" i="161" a="1"/>
  <c r="L47" i="162" a="1"/>
  <c r="Q23" i="162" a="1"/>
  <c r="E2" i="159" a="1"/>
  <c r="M35" i="161" a="1"/>
  <c r="AP70" i="163" a="1"/>
  <c r="AL70" i="158" a="1"/>
  <c r="H7" i="160" a="1"/>
  <c r="F46" i="162" a="1"/>
  <c r="Q37" i="142" a="1"/>
  <c r="J43" i="159" a="1"/>
  <c r="AP76" i="162" a="1"/>
  <c r="C43" i="142" a="1"/>
  <c r="K15" i="159" a="1"/>
  <c r="C8" i="160" a="1"/>
  <c r="N35" i="160" a="1"/>
  <c r="C6" i="162" a="1"/>
  <c r="AR78" i="163" a="1"/>
  <c r="E31" i="163" a="1"/>
  <c r="K51" i="160" a="1"/>
  <c r="H16" i="162" a="1"/>
  <c r="J10" i="162" a="1"/>
  <c r="M7" i="161" a="1"/>
  <c r="G21" i="160" a="1"/>
  <c r="G33" i="161" a="1"/>
  <c r="AJ9" i="162" a="1"/>
  <c r="I24" i="163" a="1"/>
  <c r="I28" i="161" a="1"/>
  <c r="D17" i="163" a="1"/>
  <c r="I32" i="158" a="1"/>
  <c r="G45" i="160" a="1"/>
  <c r="E39" i="162" a="1"/>
  <c r="AO204" i="160" a="1"/>
  <c r="AQ12" i="163" a="1"/>
  <c r="AQ18" i="159" a="1"/>
  <c r="E18" i="161" a="1"/>
  <c r="E21" i="163" a="1"/>
  <c r="N40" i="159" a="1"/>
  <c r="Q43" i="158" a="1"/>
  <c r="N20" i="161" a="1"/>
  <c r="AR6" i="142" a="1"/>
  <c r="AP136" i="160" a="1"/>
  <c r="I33" i="161" a="1"/>
  <c r="K5" i="161" a="1"/>
  <c r="AQ210" i="160" a="1"/>
  <c r="AL72" i="160" a="1"/>
  <c r="M30" i="142" a="1"/>
  <c r="G25" i="160" a="1"/>
  <c r="I35" i="162" a="1"/>
  <c r="K38" i="159" a="1"/>
  <c r="F49" i="158" a="1"/>
  <c r="AR9" i="142" a="1"/>
  <c r="P2" i="162" a="1"/>
  <c r="D48" i="159" a="1"/>
  <c r="AL71" i="159" a="1"/>
  <c r="H46" i="159" a="1"/>
  <c r="L13" i="160" a="1"/>
  <c r="Q15" i="158" a="1"/>
  <c r="J2" i="161" a="1"/>
  <c r="P9" i="160" a="1"/>
  <c r="F20" i="158" a="1"/>
  <c r="L26" i="163" a="1"/>
  <c r="Q2" i="160" a="1"/>
  <c r="L31" i="159" a="1"/>
  <c r="H24" i="162" a="1"/>
  <c r="P36" i="162" a="1"/>
  <c r="L26" i="160" a="1"/>
  <c r="H43" i="159" a="1"/>
  <c r="L33" i="159" a="1"/>
  <c r="J11" i="163" a="1"/>
  <c r="H25" i="159" a="1"/>
  <c r="P38" i="142" a="1"/>
  <c r="I29" i="158" a="1"/>
  <c r="I36" i="159" a="1"/>
  <c r="C42" i="163" a="1"/>
  <c r="N31" i="160" a="1"/>
  <c r="F6" i="161" a="1"/>
  <c r="D48" i="160" a="1"/>
  <c r="C42" i="158" a="1"/>
  <c r="N31" i="162" a="1"/>
  <c r="K32" i="158" a="1"/>
  <c r="AL209" i="159" a="1"/>
  <c r="AL136" i="159" a="1"/>
  <c r="M30" i="163" a="1"/>
  <c r="D26" i="162" a="1"/>
  <c r="AP77" i="160" a="1"/>
  <c r="E23" i="160" a="1"/>
  <c r="N23" i="160" a="1"/>
  <c r="I2" i="163" a="1"/>
  <c r="L44" i="158" a="1"/>
  <c r="M6" i="163" a="1"/>
  <c r="I15" i="142" a="1"/>
  <c r="AQ201" i="160" a="1"/>
  <c r="M38" i="160" a="1"/>
  <c r="C15" i="142" a="1"/>
  <c r="I50" i="163" a="1"/>
  <c r="Q11" i="158" a="1"/>
  <c r="I20" i="158" a="1"/>
  <c r="Q35" i="161" a="1"/>
  <c r="D19" i="159" a="1"/>
  <c r="H36" i="142" a="1"/>
  <c r="I40" i="162" a="1"/>
  <c r="AL5" i="142" a="1"/>
  <c r="H50" i="142" a="1"/>
  <c r="J31" i="163" a="1"/>
  <c r="G43" i="162" a="1"/>
  <c r="N24" i="159" a="1"/>
  <c r="P9" i="162" a="1"/>
  <c r="P18" i="160" a="1"/>
  <c r="N42" i="161" a="1"/>
  <c r="M49" i="161" a="1"/>
  <c r="J45" i="162" a="1"/>
  <c r="F17" i="161" a="1"/>
  <c r="P9" i="163" a="1"/>
  <c r="L18" i="162" a="1"/>
  <c r="E25" i="142" a="1"/>
  <c r="I15" i="162" a="1"/>
  <c r="AP76" i="163" a="1"/>
  <c r="I51" i="161" a="1"/>
  <c r="H39" i="159" a="1"/>
  <c r="P23" i="159" a="1"/>
  <c r="G8" i="161" a="1"/>
  <c r="G33" i="160" a="1"/>
  <c r="D4" i="163" a="1"/>
  <c r="L37" i="160" a="1"/>
  <c r="J40" i="158" a="1"/>
  <c r="J16" i="142" a="1"/>
  <c r="P47" i="158" a="1"/>
  <c r="G9" i="159" a="1"/>
  <c r="D51" i="159" a="1"/>
  <c r="P16" i="161" a="1"/>
  <c r="L13" i="158" a="1"/>
  <c r="AJ75" i="163" a="1"/>
  <c r="M34" i="159" a="1"/>
  <c r="K3" i="162" a="1"/>
  <c r="P25" i="142" a="1"/>
  <c r="N36" i="158" a="1"/>
  <c r="Q4" i="142" a="1"/>
  <c r="AP137" i="159" a="1"/>
  <c r="K34" i="158" a="1"/>
  <c r="AO70" i="159" a="1"/>
  <c r="AJ10" i="159" a="1"/>
  <c r="G34" i="160" a="1"/>
  <c r="J8" i="142" a="1"/>
  <c r="AL12" i="162" a="1"/>
  <c r="N33" i="162" a="1"/>
  <c r="AQ208" i="160" a="1"/>
  <c r="AJ76" i="162" a="1"/>
  <c r="L51" i="158" a="1"/>
  <c r="AQ138" i="160" a="1"/>
  <c r="AO8" i="163" a="1"/>
  <c r="F4" i="159" a="1"/>
  <c r="Q3" i="158" a="1"/>
  <c r="AO8" i="158" a="1"/>
  <c r="M25" i="158" a="1"/>
  <c r="M15" i="159" a="1"/>
  <c r="M36" i="158" a="1"/>
  <c r="G41" i="160" a="1"/>
  <c r="Q49" i="158" a="1"/>
  <c r="P8" i="163" a="1"/>
  <c r="Q9" i="160" a="1"/>
  <c r="F4" i="142" a="1"/>
  <c r="L25" i="142" a="1"/>
  <c r="L11" i="158" a="1"/>
  <c r="E16" i="142" a="1"/>
  <c r="N29" i="142" a="1"/>
  <c r="J22" i="160" a="1"/>
  <c r="H11" i="161" a="1"/>
  <c r="AO75" i="159" a="1"/>
  <c r="G33" i="142" a="1"/>
  <c r="M34" i="162" a="1"/>
  <c r="I46" i="159" a="1"/>
  <c r="P40" i="158" a="1"/>
  <c r="D51" i="160" a="1"/>
  <c r="I43" i="163" a="1"/>
  <c r="P8" i="162" a="1"/>
  <c r="AP204" i="160" a="1"/>
  <c r="K8" i="142" a="1"/>
  <c r="I51" i="142" a="1"/>
  <c r="K42" i="163" a="1"/>
  <c r="P51" i="161" a="1"/>
  <c r="M10" i="160" a="1"/>
  <c r="L27" i="162" a="1"/>
  <c r="N8" i="162" a="1"/>
  <c r="AL10" i="159" a="1"/>
  <c r="I18" i="160" a="1"/>
  <c r="N34" i="159" a="1"/>
  <c r="N12" i="162" a="1"/>
  <c r="AL9" i="163" a="1"/>
  <c r="M19" i="160" a="1"/>
  <c r="K48" i="162" a="1"/>
  <c r="I44" i="162" a="1"/>
  <c r="L33" i="162" a="1"/>
  <c r="K39" i="161" a="1"/>
  <c r="G44" i="142" a="1"/>
  <c r="Q2" i="159" a="1"/>
  <c r="D41" i="161" a="1"/>
  <c r="L50" i="163" a="1"/>
  <c r="H8" i="163" a="1"/>
  <c r="J5" i="159" a="1"/>
  <c r="N22" i="160" a="1"/>
  <c r="F35" i="142" a="1"/>
  <c r="Q38" i="159" a="1"/>
  <c r="Q17" i="159" a="1"/>
  <c r="F38" i="163" a="1"/>
  <c r="C36" i="162" a="1"/>
  <c r="C10" i="159" a="1"/>
  <c r="M10" i="162" a="1"/>
  <c r="E30" i="160" a="1"/>
  <c r="Q29" i="159" a="1"/>
  <c r="Q3" i="162" a="1"/>
  <c r="L24" i="162" a="1"/>
  <c r="Q4" i="158" a="1"/>
  <c r="I4" i="162" a="1"/>
  <c r="AL136" i="142" a="1"/>
  <c r="AR70" i="159" a="1"/>
  <c r="M39" i="162" a="1"/>
  <c r="E46" i="142" a="1"/>
  <c r="AO201" i="160" a="1"/>
  <c r="Q7" i="160" a="1"/>
  <c r="F14" i="159" a="1"/>
  <c r="N22" i="159" a="1"/>
  <c r="M3" i="158" a="1"/>
  <c r="D34" i="159" a="1"/>
  <c r="G25" i="142" a="1"/>
  <c r="H21" i="162" a="1"/>
  <c r="G20" i="158" a="1"/>
  <c r="K27" i="163" a="1"/>
  <c r="P31" i="160" a="1"/>
  <c r="G2" i="162" a="1"/>
  <c r="F20" i="142" a="1"/>
  <c r="H25" i="162" a="1"/>
  <c r="K25" i="158" a="1"/>
  <c r="N22" i="158" a="1"/>
  <c r="G13" i="142" a="1"/>
  <c r="J45" i="142" a="1"/>
  <c r="F32" i="159" a="1"/>
  <c r="AP7" i="142" a="1"/>
  <c r="L17" i="158" a="1"/>
  <c r="AO9" i="163" a="1"/>
  <c r="AL138" i="160" a="1"/>
  <c r="AL207" i="160" a="1"/>
  <c r="M6" i="160" a="1"/>
  <c r="Q4" i="160" a="1"/>
  <c r="J20" i="160" a="1"/>
  <c r="I12" i="158" a="1"/>
  <c r="Q48" i="159" a="1"/>
  <c r="Q5" i="159" a="1"/>
  <c r="E50" i="158" a="1"/>
  <c r="I27" i="142" a="1"/>
  <c r="AO81" i="159" a="1"/>
  <c r="L13" i="163" a="1"/>
  <c r="AQ77" i="158" a="1"/>
  <c r="G36" i="158" a="1"/>
  <c r="H38" i="159" a="1"/>
  <c r="N28" i="161" a="1"/>
  <c r="C22" i="162" a="1"/>
  <c r="AP80" i="159" a="1"/>
  <c r="N2" i="158" a="1"/>
  <c r="F46" i="159" a="1"/>
  <c r="N48" i="160" a="1"/>
  <c r="I34" i="160" a="1"/>
  <c r="G22" i="159" a="1"/>
  <c r="Q21" i="162" a="1"/>
  <c r="N16" i="161" a="1"/>
  <c r="H39" i="162" a="1"/>
  <c r="G28" i="142" a="1"/>
  <c r="Q17" i="163" a="1"/>
  <c r="D23" i="163" a="1"/>
  <c r="L38" i="162" a="1"/>
  <c r="M26" i="142" a="1"/>
  <c r="C49" i="162" a="1"/>
  <c r="AO200" i="160" a="1"/>
  <c r="AJ72" i="158" a="1"/>
  <c r="C13" i="159" a="1"/>
  <c r="G6" i="142" a="1"/>
  <c r="F15" i="160" a="1"/>
  <c r="C43" i="161" a="1"/>
  <c r="Q46" i="161" a="1"/>
  <c r="AO77" i="142" a="1"/>
  <c r="F34" i="162" a="1"/>
  <c r="G31" i="159" a="1"/>
  <c r="L31" i="163" a="1"/>
  <c r="AO9" i="160" a="1"/>
  <c r="M43" i="159" a="1"/>
  <c r="AP136" i="159" a="1"/>
  <c r="AQ73" i="162" a="1"/>
  <c r="AR74" i="163" a="1"/>
  <c r="N25" i="160" a="1"/>
  <c r="AQ79" i="159" a="1"/>
  <c r="L23" i="159" a="1"/>
  <c r="G34" i="162" a="1"/>
  <c r="E4" i="142" a="1"/>
  <c r="G27" i="160" a="1"/>
  <c r="J12" i="161" a="1"/>
  <c r="I6" i="158" a="1"/>
  <c r="K7" i="160" a="1"/>
  <c r="F25" i="161" a="1"/>
  <c r="C43" i="159" a="1"/>
  <c r="J20" i="158" a="1"/>
  <c r="E41" i="142" a="1"/>
  <c r="D10" i="163" a="1"/>
  <c r="AO136" i="159" a="1"/>
  <c r="M46" i="160" a="1"/>
  <c r="P11" i="161" a="1"/>
  <c r="K31" i="162" a="1"/>
  <c r="I3" i="162" a="1"/>
  <c r="P10" i="159" a="1"/>
  <c r="AQ70" i="159" a="1"/>
  <c r="C23" i="142" a="1"/>
  <c r="F14" i="142" a="1"/>
  <c r="H47" i="160" a="1"/>
  <c r="M51" i="160" a="1"/>
  <c r="AO7" i="142" a="1"/>
  <c r="L47" i="159" a="1"/>
  <c r="M25" i="160" a="1"/>
  <c r="E20" i="162" a="1"/>
  <c r="K30" i="142" a="1"/>
  <c r="AQ72" i="162" a="1"/>
  <c r="Q23" i="161" a="1"/>
  <c r="P45" i="160" a="1"/>
  <c r="M15" i="158" a="1"/>
  <c r="Q27" i="158" a="1"/>
  <c r="AQ9" i="158" a="1"/>
  <c r="M13" i="158" a="1"/>
  <c r="C24" i="142" a="1"/>
  <c r="N12" i="161" a="1"/>
  <c r="G28" i="158" a="1"/>
  <c r="L48" i="160" a="1"/>
  <c r="AR75" i="163" a="1"/>
  <c r="Q45" i="163" a="1"/>
  <c r="P13" i="161" a="1"/>
  <c r="L25" i="160" a="1"/>
  <c r="J43" i="162" a="1"/>
  <c r="AL71" i="142" a="1"/>
  <c r="N21" i="163" a="1"/>
  <c r="C3" i="162" a="1"/>
  <c r="L32" i="163" a="1"/>
  <c r="D42" i="163" a="1"/>
  <c r="I51" i="162" a="1"/>
  <c r="D7" i="160" a="1"/>
  <c r="D2" i="162" a="1"/>
  <c r="L17" i="160" a="1"/>
  <c r="N26" i="142" a="1"/>
  <c r="K8" i="160" a="1"/>
  <c r="I6" i="142" a="1"/>
  <c r="E22" i="162" a="1"/>
  <c r="D15" i="162" a="1"/>
  <c r="AQ72" i="163" a="1"/>
  <c r="G29" i="142" a="1"/>
  <c r="L13" i="159" a="1"/>
  <c r="F33" i="162" a="1"/>
  <c r="C37" i="142" a="1"/>
  <c r="AP6" i="158" a="1"/>
  <c r="K33" i="160" a="1"/>
  <c r="N49" i="142" a="1"/>
  <c r="AP74" i="162" a="1"/>
  <c r="AL12" i="163" a="1"/>
  <c r="M3" i="142" a="1"/>
  <c r="E6" i="163" a="1"/>
  <c r="N4" i="163" a="1"/>
  <c r="F47" i="161" a="1"/>
  <c r="Q20" i="162" a="1"/>
  <c r="G5" i="160" a="1"/>
  <c r="P46" i="142" a="1"/>
  <c r="Q7" i="142" a="1"/>
  <c r="F38" i="161" a="1"/>
  <c r="AQ71" i="142" a="1"/>
  <c r="E30" i="142" a="1"/>
  <c r="P51" i="159" a="1"/>
  <c r="G20" i="142" a="1"/>
  <c r="G41" i="162" a="1"/>
  <c r="C7" i="160" a="1"/>
  <c r="AR10" i="160" a="1"/>
  <c r="AQ80" i="159" a="1"/>
  <c r="G8" i="159" a="1"/>
  <c r="AQ6" i="158" a="1"/>
  <c r="M50" i="159" a="1"/>
  <c r="Q41" i="158" a="1"/>
  <c r="E30" i="158" a="1"/>
  <c r="N2" i="142" a="1"/>
  <c r="C35" i="161" a="1"/>
  <c r="E21" i="158" a="1"/>
  <c r="E31" i="162" a="1"/>
  <c r="AO138" i="160" a="1"/>
  <c r="Q49" i="159" a="1"/>
  <c r="C28" i="163" a="1"/>
  <c r="L10" i="158" a="1"/>
  <c r="E48" i="159" a="1"/>
  <c r="L8" i="160" a="1"/>
  <c r="AO11" i="159" a="1"/>
  <c r="C31" i="142" a="1"/>
  <c r="F5" i="142" a="1"/>
  <c r="C24" i="160" a="1"/>
  <c r="I40" i="163" a="1"/>
  <c r="F32" i="142" a="1"/>
  <c r="M17" i="158" a="1"/>
  <c r="G32" i="161" a="1"/>
  <c r="P5" i="158" a="1"/>
  <c r="J9" i="161" a="1"/>
  <c r="J15" i="158" a="1"/>
  <c r="D35" i="159" a="1"/>
  <c r="P43" i="163" a="1"/>
  <c r="N50" i="161" a="1"/>
  <c r="I35" i="159" a="1"/>
  <c r="K46" i="159" a="1"/>
  <c r="C12" i="163" a="1"/>
  <c r="D6" i="142" a="1"/>
  <c r="AO13" i="159" a="1"/>
  <c r="E46" i="163" a="1"/>
  <c r="AO135" i="159" a="1"/>
  <c r="N43" i="162" a="1"/>
  <c r="J18" i="162" a="1"/>
  <c r="G45" i="163" a="1"/>
  <c r="D31" i="162" a="1"/>
  <c r="D17" i="160" a="1"/>
  <c r="C24" i="159" a="1"/>
  <c r="G6" i="162" a="1"/>
  <c r="P25" i="163" a="1"/>
  <c r="G48" i="142" a="1"/>
  <c r="C36" i="159" a="1"/>
  <c r="D10" i="142" a="1"/>
  <c r="C9" i="160" a="1"/>
  <c r="K37" i="163" a="1"/>
  <c r="N31" i="158" a="1"/>
  <c r="AQ8" i="142" a="1"/>
  <c r="N42" i="163" a="1"/>
  <c r="G5" i="142" a="1"/>
  <c r="N5" i="161" a="1"/>
  <c r="AJ82" i="159" a="1"/>
  <c r="N4" i="160" a="1"/>
  <c r="F45" i="163" a="1"/>
  <c r="F37" i="163" a="1"/>
  <c r="P34" i="161" a="1"/>
  <c r="M23" i="142" a="1"/>
  <c r="J45" i="158" a="1"/>
  <c r="H19" i="142" a="1"/>
  <c r="E42" i="158" a="1"/>
  <c r="N31" i="159" a="1"/>
  <c r="L25" i="161" a="1"/>
  <c r="L15" i="163" a="1"/>
  <c r="P15" i="160" a="1"/>
  <c r="I47" i="158" a="1"/>
  <c r="E21" i="162" a="1"/>
  <c r="AP209" i="160" a="1"/>
  <c r="P7" i="158" a="1"/>
  <c r="Q3" i="159" a="1"/>
  <c r="C8" i="163" a="1"/>
  <c r="AR207" i="160" a="1"/>
  <c r="N6" i="162" a="1"/>
  <c r="K49" i="163" a="1"/>
  <c r="D7" i="158" a="1"/>
  <c r="P19" i="160" a="1"/>
  <c r="E11" i="159" a="1"/>
  <c r="K36" i="161" a="1"/>
  <c r="AQ8" i="158" a="1"/>
  <c r="Q6" i="158" a="1"/>
  <c r="I6" i="159" a="1"/>
  <c r="C14" i="158" a="1"/>
  <c r="D28" i="142" a="1"/>
  <c r="M6" i="161" a="1"/>
  <c r="G19" i="142" a="1"/>
  <c r="I41" i="161" a="1"/>
  <c r="P40" i="162" a="1"/>
  <c r="K31" i="159" a="1"/>
  <c r="J27" i="161" a="1"/>
  <c r="K26" i="161" a="1"/>
  <c r="F47" i="160" a="1"/>
  <c r="N41" i="162" a="1"/>
  <c r="F32" i="163" a="1"/>
  <c r="L48" i="158" a="1"/>
  <c r="I12" i="162" a="1"/>
  <c r="M14" i="162" a="1"/>
  <c r="P7" i="161" a="1"/>
  <c r="I12" i="142" a="1"/>
  <c r="N39" i="161" a="1"/>
  <c r="AJ78" i="158" a="1"/>
  <c r="C24" i="162" a="1"/>
  <c r="E24" i="142" a="1"/>
  <c r="F33" i="142" a="1"/>
  <c r="G19" i="161" a="1"/>
  <c r="G46" i="162" a="1"/>
  <c r="H20" i="160" a="1"/>
  <c r="Q8" i="163" a="1"/>
  <c r="D36" i="160" a="1"/>
  <c r="M14" i="163" a="1"/>
  <c r="AQ6" i="163" a="1"/>
  <c r="I15" i="158" a="1"/>
  <c r="L6" i="142" a="1"/>
  <c r="L36" i="161" a="1"/>
  <c r="Q2" i="158" a="1"/>
  <c r="K6" i="159" a="1"/>
  <c r="H51" i="142" a="1"/>
  <c r="D39" i="161" a="1"/>
  <c r="D27" i="158" a="1"/>
  <c r="Q44" i="162" a="1"/>
  <c r="C2" i="158" a="1"/>
  <c r="C27" i="163" a="1"/>
  <c r="I47" i="160" a="1"/>
  <c r="AJ209" i="160" a="1"/>
  <c r="Q45" i="159" a="1"/>
  <c r="G16" i="162" a="1"/>
  <c r="J21" i="163" a="1"/>
  <c r="G2" i="158" a="1"/>
  <c r="AR82" i="159" a="1"/>
  <c r="Q17" i="160" a="1"/>
  <c r="C23" i="160" a="1"/>
  <c r="F4" i="161" a="1"/>
  <c r="AP14" i="162" a="1"/>
  <c r="G26" i="142" a="1"/>
  <c r="I5" i="163" a="1"/>
  <c r="K31" i="163" a="1"/>
  <c r="K38" i="161" a="1"/>
  <c r="AO6" i="158" a="1"/>
  <c r="D33" i="163" a="1"/>
  <c r="D16" i="160" a="1"/>
  <c r="P4" i="159" a="1"/>
  <c r="E45" i="142" a="1"/>
  <c r="F18" i="160" a="1"/>
  <c r="H44" i="163" a="1"/>
  <c r="C47" i="163" a="1"/>
  <c r="H34" i="161" a="1"/>
  <c r="E10" i="142" a="1"/>
  <c r="C18" i="162" a="1"/>
  <c r="J15" i="160" a="1"/>
  <c r="G31" i="162" a="1"/>
  <c r="K7" i="161" a="1"/>
  <c r="P50" i="160" a="1"/>
  <c r="M43" i="161" a="1"/>
  <c r="AL76" i="160" a="1"/>
  <c r="K20" i="161" a="1"/>
  <c r="AL13" i="163" a="1"/>
  <c r="P34" i="163" a="1"/>
  <c r="AQ14" i="159" a="1"/>
  <c r="H14" i="162" a="1"/>
  <c r="F34" i="161" a="1"/>
  <c r="K35" i="142" a="1"/>
  <c r="K31" i="142" a="1"/>
  <c r="Q34" i="163" a="1"/>
  <c r="C38" i="158" a="1"/>
  <c r="E51" i="163" a="1"/>
  <c r="AJ16" i="159" a="1"/>
  <c r="D51" i="163" a="1"/>
  <c r="P47" i="160" a="1"/>
  <c r="L13" i="161" a="1"/>
  <c r="E35" i="142" a="1"/>
  <c r="F50" i="158" a="1"/>
  <c r="I4" i="160" a="1"/>
  <c r="AL212" i="159" a="1"/>
  <c r="E12" i="163" a="1"/>
  <c r="P18" i="163" a="1"/>
  <c r="AQ207" i="160" a="1"/>
  <c r="AR135" i="160" a="1"/>
  <c r="P11" i="159" a="1"/>
  <c r="P17" i="160" a="1"/>
  <c r="F36" i="159" a="1"/>
  <c r="N8" i="142" a="1"/>
  <c r="C17" i="159" a="1"/>
  <c r="G2" i="142" a="1"/>
  <c r="AJ205" i="160" a="1"/>
  <c r="D48" i="163" a="1"/>
  <c r="N18" i="159" a="1"/>
  <c r="E8" i="162" a="1"/>
  <c r="E22" i="163" a="1"/>
  <c r="D28" i="161" a="1"/>
  <c r="AQ82" i="159" a="1"/>
  <c r="I33" i="160" a="1"/>
  <c r="I45" i="161" a="1"/>
  <c r="H27" i="142" a="1"/>
  <c r="AL74" i="163" a="1"/>
  <c r="K47" i="158" a="1"/>
  <c r="D26" i="160" a="1"/>
  <c r="J49" i="159" a="1"/>
  <c r="G32" i="159" a="1"/>
  <c r="L28" i="163" a="1"/>
  <c r="H5" i="160" a="1"/>
  <c r="F26" i="163" a="1"/>
  <c r="D5" i="162" a="1"/>
  <c r="AO71" i="163" a="1"/>
  <c r="G38" i="161" a="1"/>
  <c r="J23" i="162" a="1"/>
  <c r="L19" i="142" a="1"/>
  <c r="J7" i="163" a="1"/>
  <c r="AQ10" i="163" a="1"/>
  <c r="D26" i="161" a="1"/>
  <c r="AR206" i="160" a="1"/>
  <c r="L32" i="158" a="1"/>
  <c r="P33" i="161" a="1"/>
  <c r="E48" i="163" a="1"/>
  <c r="AJ8" i="158" a="1"/>
  <c r="P24" i="162" a="1"/>
  <c r="H6" i="159" a="1"/>
  <c r="J8" i="163" a="1"/>
  <c r="J29" i="162" a="1"/>
  <c r="I46" i="161" a="1"/>
  <c r="H19" i="161" a="1"/>
  <c r="AL16" i="159" a="1"/>
  <c r="M40" i="161" a="1"/>
  <c r="F10" i="160" a="1"/>
  <c r="AJ136" i="160" a="1"/>
  <c r="Q45" i="158" a="1"/>
  <c r="P41" i="158" a="1"/>
  <c r="AO83" i="159" a="1"/>
  <c r="AP9" i="163" a="1"/>
  <c r="H22" i="162" a="1"/>
  <c r="D38" i="158" a="1"/>
  <c r="AR136" i="159" a="1"/>
  <c r="F44" i="158" a="1"/>
  <c r="Q16" i="142" a="1"/>
  <c r="L2" i="142" a="1"/>
  <c r="I46" i="163" a="1"/>
  <c r="K8" i="161" a="1"/>
  <c r="E27" i="163" a="1"/>
  <c r="C40" i="158" a="1"/>
  <c r="D20" i="163" a="1"/>
  <c r="D10" i="158" a="1"/>
  <c r="AQ9" i="162" a="1"/>
  <c r="D50" i="161" a="1"/>
  <c r="I36" i="158" a="1"/>
  <c r="AL14" i="159" a="1"/>
  <c r="AP11" i="158" a="1"/>
  <c r="I47" i="142" a="1"/>
  <c r="AL72" i="142" a="1"/>
  <c r="Q26" i="160" a="1"/>
  <c r="AL143" i="159" a="1"/>
  <c r="Q40" i="163" a="1"/>
  <c r="D47" i="162" a="1"/>
  <c r="N46" i="142" a="1"/>
  <c r="Q19" i="142" a="1"/>
  <c r="D9" i="163" a="1"/>
  <c r="I4" i="163" a="1"/>
  <c r="AO76" i="162" a="1"/>
  <c r="F31" i="162" a="1"/>
  <c r="AQ6" i="159" a="1"/>
  <c r="H6" i="158" a="1"/>
  <c r="P34" i="159" a="1"/>
  <c r="Q47" i="142" a="1"/>
  <c r="D27" i="161" a="1"/>
  <c r="J17" i="160" a="1"/>
  <c r="D41" i="160" a="1"/>
  <c r="L26" i="142" a="1"/>
  <c r="I45" i="162" a="1"/>
  <c r="I29" i="160" a="1"/>
  <c r="G23" i="158" a="1"/>
  <c r="K22" i="160" a="1"/>
  <c r="Q4" i="163" a="1"/>
  <c r="D13" i="162" a="1"/>
  <c r="K4" i="161" a="1"/>
  <c r="F50" i="160" a="1"/>
  <c r="G42" i="160" a="1"/>
  <c r="AO5" i="158" a="1"/>
  <c r="G49" i="162" a="1"/>
  <c r="G43" i="163" a="1"/>
  <c r="Q12" i="158" a="1"/>
  <c r="L33" i="161" a="1"/>
  <c r="N34" i="163" a="1"/>
  <c r="AO11" i="160" a="1"/>
  <c r="AQ8" i="159" a="1"/>
  <c r="M42" i="161" a="1"/>
  <c r="K49" i="161" a="1"/>
  <c r="E33" i="163" a="1"/>
  <c r="G4" i="142" a="1"/>
  <c r="F42" i="158" a="1"/>
  <c r="J36" i="159" a="1"/>
  <c r="K45" i="160" a="1"/>
  <c r="L35" i="163" a="1"/>
  <c r="D8" i="161" a="1"/>
  <c r="L10" i="162" a="1"/>
  <c r="K11" i="158" a="1"/>
  <c r="G51" i="162" a="1"/>
  <c r="C43" i="158" a="1"/>
  <c r="I22" i="163" a="1"/>
  <c r="D25" i="142" a="1"/>
  <c r="E33" i="159" a="1"/>
  <c r="D17" i="161" a="1"/>
  <c r="K10" i="161" a="1"/>
  <c r="AP77" i="158" a="1"/>
  <c r="E29" i="142" a="1"/>
  <c r="J17" i="159" a="1"/>
  <c r="H19" i="163" a="1"/>
  <c r="E29" i="162" a="1"/>
  <c r="N37" i="163" a="1"/>
  <c r="J37" i="161" a="1"/>
  <c r="J16" i="159" a="1"/>
  <c r="I24" i="159" a="1"/>
  <c r="AQ137" i="142" a="1"/>
  <c r="E50" i="160" a="1"/>
  <c r="M40" i="159" a="1"/>
  <c r="N7" i="142" a="1"/>
  <c r="Q32" i="162" a="1"/>
  <c r="N45" i="158" a="1"/>
  <c r="Q31" i="161" a="1"/>
  <c r="N46" i="162" a="1"/>
  <c r="M6" i="142" a="1"/>
  <c r="H25" i="160" a="1"/>
  <c r="AP138" i="159" a="1"/>
  <c r="H46" i="160" a="1"/>
  <c r="D51" i="161" a="1"/>
  <c r="AO6" i="159" a="1"/>
  <c r="C30" i="142" a="1"/>
  <c r="J39" i="158" a="1"/>
  <c r="Q15" i="159" a="1"/>
  <c r="AO141" i="142" a="1"/>
  <c r="Q12" i="162" a="1"/>
  <c r="F45" i="162" a="1"/>
  <c r="AP136" i="142" a="1"/>
  <c r="K21" i="163" a="1"/>
  <c r="K39" i="160" a="1"/>
  <c r="M50" i="162" a="1"/>
  <c r="M50" i="163" a="1"/>
  <c r="K24" i="159" a="1"/>
  <c r="M48" i="160" a="1"/>
  <c r="D50" i="160" a="1"/>
  <c r="E43" i="163" a="1"/>
  <c r="AR142" i="159" a="1"/>
  <c r="D36" i="158" a="1"/>
  <c r="AP7" i="159" a="1"/>
  <c r="M49" i="142" a="1"/>
  <c r="N35" i="163" a="1"/>
  <c r="N13" i="142" a="1"/>
  <c r="C12" i="161" a="1"/>
  <c r="D23" i="158" a="1"/>
  <c r="AP200" i="160" a="1"/>
  <c r="M25" i="159" a="1"/>
  <c r="AJ70" i="160" a="1"/>
  <c r="C6" i="163" a="1"/>
  <c r="G29" i="159" a="1"/>
  <c r="H37" i="160" a="1"/>
  <c r="Q9" i="142" a="1"/>
  <c r="P27" i="160" a="1"/>
  <c r="G46" i="158" a="1"/>
  <c r="K38" i="162" a="1"/>
  <c r="AO5" i="163" a="1"/>
  <c r="I23" i="158" a="1"/>
  <c r="I28" i="163" a="1"/>
  <c r="Q39" i="160" a="1"/>
  <c r="J48" i="163" a="1"/>
  <c r="G18" i="159" a="1"/>
  <c r="E28" i="161" a="1"/>
  <c r="J32" i="159" a="1"/>
  <c r="C38" i="162" a="1"/>
  <c r="AJ7" i="162" a="1"/>
  <c r="L36" i="162" a="1"/>
  <c r="M9" i="163" a="1"/>
  <c r="K24" i="161" a="1"/>
  <c r="AP10" i="160" a="1"/>
  <c r="L20" i="159" a="1"/>
  <c r="AL76" i="162" a="1"/>
  <c r="AJ6" i="158" a="1"/>
  <c r="K4" i="162" a="1"/>
  <c r="H14" i="160" a="1"/>
  <c r="E19" i="159" a="1"/>
  <c r="AQ78" i="158" a="1"/>
  <c r="E46" i="158" a="1"/>
  <c r="J9" i="159" a="1"/>
  <c r="Q46" i="158" a="1"/>
  <c r="AL77" i="142" a="1"/>
  <c r="N9" i="161" a="1"/>
  <c r="I13" i="162" a="1"/>
  <c r="N19" i="163" a="1"/>
  <c r="F10" i="159" a="1"/>
  <c r="J19" i="142" a="1"/>
  <c r="F42" i="163" a="1"/>
  <c r="AP75" i="162" a="1"/>
  <c r="AL140" i="142" a="1"/>
  <c r="H34" i="159" a="1"/>
  <c r="F16" i="159" a="1"/>
  <c r="L10" i="161" a="1"/>
  <c r="F7" i="162" a="1"/>
  <c r="K20" i="158" a="1"/>
  <c r="C23" i="159" a="1"/>
  <c r="P2" i="159" a="1"/>
  <c r="E23" i="158" a="1"/>
  <c r="I51" i="159" a="1"/>
  <c r="I25" i="162" a="1"/>
  <c r="J13" i="142" a="1"/>
  <c r="M32" i="161" a="1"/>
  <c r="P8" i="160" a="1"/>
  <c r="Q31" i="162" a="1"/>
  <c r="H4" i="159" a="1"/>
  <c r="AJ14" i="159" a="1"/>
  <c r="L50" i="162" a="1"/>
  <c r="N16" i="158" a="1"/>
  <c r="AR77" i="162" a="1"/>
  <c r="L40" i="162" a="1"/>
  <c r="AO139" i="142" a="1"/>
  <c r="L44" i="142" a="1"/>
  <c r="AR73" i="159" a="1"/>
  <c r="M48" i="162" a="1"/>
  <c r="E2" i="142" a="1"/>
  <c r="G5" i="159" a="1"/>
  <c r="H14" i="158" a="1"/>
  <c r="K7" i="159" a="1"/>
  <c r="AO81" i="158" a="1"/>
  <c r="C19" i="158" a="1"/>
  <c r="H14" i="142" a="1"/>
  <c r="AO140" i="142" a="1"/>
  <c r="N21" i="162" a="1"/>
  <c r="F9" i="142" a="1"/>
  <c r="Q13" i="158" a="1"/>
  <c r="H12" i="162" a="1"/>
  <c r="E51" i="158" a="1"/>
  <c r="E37" i="161" a="1"/>
  <c r="E24" i="162" a="1"/>
  <c r="J28" i="158" a="1"/>
  <c r="J50" i="163" a="1"/>
  <c r="K33" i="142" a="1"/>
  <c r="N2" i="162" a="1"/>
  <c r="N13" i="158" a="1"/>
  <c r="L4" i="159" a="1"/>
  <c r="AL5" i="160" a="1"/>
  <c r="AQ11" i="162" a="1"/>
  <c r="N35" i="142" a="1"/>
  <c r="P12" i="160" a="1"/>
  <c r="AR9" i="160" a="1"/>
  <c r="AJ13" i="163" a="1"/>
  <c r="AQ74" i="163" a="1"/>
  <c r="D50" i="159" a="1"/>
  <c r="N36" i="160" a="1"/>
  <c r="H49" i="160" a="1"/>
  <c r="I27" i="160" a="1"/>
  <c r="D15" i="142" a="1"/>
  <c r="M7" i="142" a="1"/>
  <c r="H29" i="159" a="1"/>
  <c r="Q35" i="160" a="1"/>
  <c r="F13" i="162" a="1"/>
  <c r="F9" i="163" a="1"/>
  <c r="AJ143" i="159" a="1"/>
  <c r="Q7" i="159" a="1"/>
  <c r="J42" i="162" a="1"/>
  <c r="E24" i="158" a="1"/>
  <c r="P36" i="158" a="1"/>
  <c r="C9" i="163" a="1"/>
  <c r="P26" i="160" a="1"/>
  <c r="L26" i="162" a="1"/>
  <c r="J7" i="161" a="1"/>
  <c r="K42" i="161" a="1"/>
  <c r="AJ5" i="162" a="1"/>
  <c r="M7" i="162" a="1"/>
  <c r="G14" i="158" a="1"/>
  <c r="N50" i="158" a="1"/>
  <c r="D9" i="162" a="1"/>
  <c r="P4" i="142" a="1"/>
  <c r="L22" i="142" a="1"/>
  <c r="C41" i="161" a="1"/>
  <c r="K14" i="159" a="1"/>
  <c r="L19" i="160" a="1"/>
  <c r="AJ79" i="162" a="1"/>
  <c r="C26" i="160" a="1"/>
  <c r="J29" i="158" a="1"/>
  <c r="AL137" i="160" a="1"/>
  <c r="G44" i="160" a="1"/>
  <c r="AJ75" i="158" a="1"/>
  <c r="L38" i="160" a="1"/>
  <c r="D20" i="160" a="1"/>
  <c r="J8" i="161" a="1"/>
  <c r="D4" i="161" a="1"/>
  <c r="Q21" i="163" a="1"/>
  <c r="D14" i="158" a="1"/>
  <c r="L35" i="162" a="1"/>
  <c r="I13" i="163" a="1"/>
  <c r="AR77" i="159" a="1"/>
  <c r="AO7" i="160" a="1"/>
  <c r="D5" i="142" a="1"/>
  <c r="AR11" i="163" a="1"/>
  <c r="I9" i="161" a="1"/>
  <c r="C9" i="142" a="1"/>
  <c r="J10" i="160" a="1"/>
  <c r="F19" i="142" a="1"/>
  <c r="M9" i="158" a="1"/>
  <c r="K12" i="161" a="1"/>
  <c r="F16" i="158" a="1"/>
  <c r="K4" i="159" a="1"/>
  <c r="I48" i="163" a="1"/>
  <c r="P45" i="161" a="1"/>
  <c r="K43" i="163" a="1"/>
  <c r="G49" i="158" a="1"/>
  <c r="G42" i="142" a="1"/>
  <c r="G11" i="163" a="1"/>
  <c r="D30" i="159" a="1"/>
  <c r="M40" i="160" a="1"/>
  <c r="AR13" i="159" a="1"/>
  <c r="G42" i="162" a="1"/>
  <c r="N17" i="161" a="1"/>
  <c r="N14" i="163" a="1"/>
  <c r="AQ5" i="158" a="1"/>
  <c r="Q5" i="161" a="1"/>
  <c r="H32" i="163" a="1"/>
  <c r="E18" i="162" a="1"/>
  <c r="AQ73" i="142" a="1"/>
  <c r="P21" i="142" a="1"/>
  <c r="M3" i="160" a="1"/>
  <c r="M23" i="158" a="1"/>
  <c r="F7" i="160" a="1"/>
  <c r="F39" i="160" a="1"/>
  <c r="Q20" i="161" a="1"/>
  <c r="AJ11" i="162" a="1"/>
  <c r="D38" i="159" a="1"/>
  <c r="L3" i="161" a="1"/>
  <c r="L8" i="142" a="1"/>
  <c r="H24" i="142" a="1"/>
  <c r="AQ78" i="163" a="1"/>
  <c r="I34" i="142" a="1"/>
  <c r="E7" i="162" a="1"/>
  <c r="N51" i="162" a="1"/>
  <c r="M19" i="161" a="1"/>
  <c r="AO143" i="159" a="1"/>
  <c r="D37" i="158" a="1"/>
  <c r="N51" i="159" a="1"/>
  <c r="J27" i="160" a="1"/>
  <c r="P41" i="160" a="1"/>
  <c r="AR11" i="158" a="1"/>
  <c r="I25" i="160" a="1"/>
  <c r="D8" i="142" a="1"/>
  <c r="D32" i="142" a="1"/>
  <c r="M44" i="142" a="1"/>
  <c r="F18" i="142" a="1"/>
  <c r="AO74" i="163" a="1"/>
  <c r="F16" i="142" a="1"/>
  <c r="H17" i="142" a="1"/>
  <c r="K22" i="161" a="1"/>
  <c r="G51" i="142" a="1"/>
  <c r="I22" i="159" a="1"/>
  <c r="AJ136" i="142" a="1"/>
  <c r="D21" i="162" a="1"/>
  <c r="K17" i="163" a="1"/>
  <c r="L38" i="142" a="1"/>
  <c r="E25" i="163" a="1"/>
  <c r="E34" i="162" a="1"/>
  <c r="AP73" i="142" a="1"/>
  <c r="AJ74" i="158" a="1"/>
  <c r="AO136" i="160" a="1"/>
  <c r="E22" i="160" a="1"/>
  <c r="H41" i="161" a="1"/>
  <c r="M11" i="161" a="1"/>
  <c r="H23" i="162" a="1"/>
  <c r="I4" i="159" a="1"/>
  <c r="I38" i="159" a="1"/>
  <c r="J51" i="159" a="1"/>
  <c r="L28" i="142" a="1"/>
  <c r="AL204" i="159" a="1"/>
  <c r="AL210" i="160" a="1"/>
  <c r="K25" i="142" a="1"/>
  <c r="H15" i="159" a="1"/>
  <c r="D3" i="161" a="1"/>
  <c r="AJ15" i="159" a="1"/>
  <c r="C2" i="159" a="1"/>
  <c r="F31" i="158" a="1"/>
  <c r="I22" i="160" a="1"/>
  <c r="Q6" i="160" a="1"/>
  <c r="E25" i="158" a="1"/>
  <c r="AO74" i="159" a="1"/>
  <c r="N35" i="162" a="1"/>
  <c r="D28" i="160" a="1"/>
  <c r="G35" i="160" a="1"/>
  <c r="H9" i="163" a="1"/>
  <c r="K14" i="161" a="1"/>
  <c r="D43" i="162" a="1"/>
  <c r="J42" i="163" a="1"/>
  <c r="C36" i="142" a="1"/>
  <c r="N30" i="162" a="1"/>
  <c r="J37" i="160" a="1"/>
  <c r="L46" i="163" a="1"/>
  <c r="K36" i="158" a="1"/>
  <c r="K25" i="162" a="1"/>
  <c r="E13" i="163" a="1"/>
  <c r="G48" i="163" a="1"/>
  <c r="L46" i="160" a="1"/>
  <c r="N4" i="142" a="1"/>
  <c r="I35" i="163" a="1"/>
  <c r="N42" i="159" a="1"/>
  <c r="N2" i="161" a="1"/>
  <c r="F37" i="162" a="1"/>
  <c r="Q51" i="161" a="1"/>
  <c r="M34" i="142" a="1"/>
  <c r="J15" i="161" a="1"/>
  <c r="Q46" i="162" a="1"/>
  <c r="E44" i="142" a="1"/>
  <c r="P50" i="159" a="1"/>
  <c r="Q16" i="162" a="1"/>
  <c r="AJ71" i="162" a="1"/>
  <c r="L34" i="159" a="1"/>
  <c r="N18" i="162" a="1"/>
  <c r="E3" i="160" a="1"/>
  <c r="C10" i="160" a="1"/>
  <c r="N6" i="161" a="1"/>
  <c r="L22" i="158" a="1"/>
  <c r="AQ74" i="158" a="1"/>
  <c r="F44" i="161" a="1"/>
  <c r="F6" i="162" a="1"/>
  <c r="J25" i="163" a="1"/>
  <c r="P4" i="160" a="1"/>
  <c r="F2" i="163" a="1"/>
  <c r="G16" i="160" a="1"/>
  <c r="C28" i="158" a="1"/>
  <c r="N27" i="142" a="1"/>
  <c r="C3" i="158" a="1"/>
  <c r="Q21" i="160" a="1"/>
  <c r="L11" i="159" a="1"/>
  <c r="AO6" i="163" a="1"/>
  <c r="D19" i="158" a="1"/>
  <c r="M39" i="160" a="1"/>
  <c r="Q36" i="142" a="1"/>
  <c r="P23" i="162" a="1"/>
  <c r="AQ13" i="163" a="1"/>
  <c r="N2" i="159" a="1"/>
  <c r="I21" i="161" a="1"/>
  <c r="J30" i="142" a="1"/>
  <c r="D51" i="142" a="1"/>
  <c r="M20" i="162" a="1"/>
  <c r="K47" i="160" a="1"/>
  <c r="AR77" i="158" a="1"/>
  <c r="D49" i="159" a="1"/>
  <c r="AJ71" i="158" a="1"/>
  <c r="N10" i="158" a="1"/>
  <c r="AJ12" i="163" a="1"/>
  <c r="AP11" i="160" a="1"/>
  <c r="Q18" i="158" a="1"/>
  <c r="K29" i="162" a="1"/>
  <c r="F21" i="159" a="1"/>
  <c r="AL11" i="162" a="1"/>
  <c r="E3" i="163" a="1"/>
  <c r="E2" i="162" a="1"/>
  <c r="P29" i="162" a="1"/>
  <c r="C28" i="159" a="1"/>
  <c r="AP71" i="158" a="1"/>
  <c r="F14" i="161" a="1"/>
  <c r="N41" i="161" a="1"/>
  <c r="I18" i="142" a="1"/>
  <c r="J12" i="159" a="1"/>
  <c r="D36" i="159" a="1"/>
  <c r="Q24" i="160" a="1"/>
  <c r="C17" i="163" a="1"/>
  <c r="C38" i="142" a="1"/>
  <c r="H35" i="161" a="1"/>
  <c r="H3" i="162" a="1"/>
  <c r="AL78" i="163" a="1"/>
  <c r="M7" i="159" a="1"/>
  <c r="D16" i="142" a="1"/>
  <c r="AL210" i="159" a="1"/>
  <c r="N24" i="161" a="1"/>
  <c r="E31" i="159" a="1"/>
  <c r="E20" i="160" a="1"/>
  <c r="N19" i="160" a="1"/>
  <c r="H8" i="142" a="1"/>
  <c r="L14" i="160" a="1"/>
  <c r="M5" i="162" a="1"/>
  <c r="C29" i="160" a="1"/>
  <c r="G39" i="163" a="1"/>
  <c r="D45" i="142" a="1"/>
  <c r="E9" i="158" a="1"/>
  <c r="G40" i="161" a="1"/>
  <c r="H22" i="163" a="1"/>
  <c r="J33" i="161" a="1"/>
  <c r="I44" i="163" a="1"/>
  <c r="G19" i="159" a="1"/>
  <c r="M29" i="159" a="1"/>
  <c r="M47" i="159" a="1"/>
  <c r="K25" i="163" a="1"/>
  <c r="C13" i="160" a="1"/>
  <c r="D17" i="142" a="1"/>
  <c r="E13" i="160" a="1"/>
  <c r="Q17" i="161" a="1"/>
  <c r="J33" i="160" a="1"/>
  <c r="I3" i="142" a="1"/>
  <c r="G15" i="163" a="1"/>
  <c r="AJ71" i="163" a="1"/>
  <c r="N45" i="142" a="1"/>
  <c r="M28" i="163" a="1"/>
  <c r="C15" i="159" a="1"/>
  <c r="L29" i="163" a="1"/>
  <c r="H9" i="160" a="1"/>
  <c r="Q18" i="163" a="1"/>
  <c r="AR141" i="159" a="1"/>
  <c r="AR76" i="163" a="1"/>
  <c r="G7" i="162" a="1"/>
  <c r="AR75" i="159" a="1"/>
  <c r="C31" i="161" a="1"/>
  <c r="I30" i="163" a="1"/>
  <c r="N19" i="161" a="1"/>
  <c r="P4" i="163" a="1"/>
  <c r="N39" i="162" a="1"/>
  <c r="J20" i="159" a="1"/>
  <c r="J15" i="163" a="1"/>
  <c r="AR18" i="159" a="1"/>
  <c r="C47" i="162" a="1"/>
  <c r="Q21" i="142" a="1"/>
  <c r="I8" i="161" a="1"/>
  <c r="H5" i="142" a="1"/>
  <c r="I44" i="142" a="1"/>
  <c r="C40" i="160" a="1"/>
  <c r="J39" i="161" a="1"/>
  <c r="AO71" i="160" a="1"/>
  <c r="F48" i="162" a="1"/>
  <c r="F45" i="142" a="1"/>
  <c r="AP12" i="163" a="1"/>
  <c r="P9" i="142" a="1"/>
  <c r="K3" i="159" a="1"/>
  <c r="P23" i="161" a="1"/>
  <c r="M27" i="163" a="1"/>
  <c r="F21" i="163" a="1"/>
  <c r="E50" i="163" a="1"/>
  <c r="H31" i="161" a="1"/>
  <c r="P22" i="142" a="1"/>
  <c r="L33" i="160" a="1"/>
  <c r="F34" i="142" a="1"/>
  <c r="H39" i="161" a="1"/>
  <c r="G14" i="142" a="1"/>
  <c r="I47" i="162" a="1"/>
  <c r="E46" i="162" a="1"/>
  <c r="C29" i="142" a="1"/>
  <c r="K12" i="159" a="1"/>
  <c r="M28" i="158" a="1"/>
  <c r="G49" i="163" a="1"/>
  <c r="C33" i="162" a="1"/>
  <c r="M26" i="160" a="1"/>
  <c r="I22" i="158" a="1"/>
  <c r="F46" i="163" a="1"/>
  <c r="M8" i="163" a="1"/>
  <c r="I37" i="163" a="1"/>
  <c r="K36" i="159" a="1"/>
  <c r="I23" i="161" a="1"/>
  <c r="C3" i="159" a="1"/>
  <c r="P17" i="162" a="1"/>
  <c r="N27" i="158" a="1"/>
  <c r="L41" i="163" a="1"/>
  <c r="Q9" i="161" a="1"/>
  <c r="M50" i="160" a="1"/>
  <c r="L3" i="162" a="1"/>
  <c r="Q21" i="159" a="1"/>
  <c r="E8" i="161" a="1"/>
  <c r="AL8" i="160" a="1"/>
  <c r="M28" i="159" a="1"/>
  <c r="I30" i="161" a="1"/>
  <c r="H46" i="142" a="1"/>
  <c r="P16" i="160" a="1"/>
  <c r="F31" i="163" a="1"/>
  <c r="AL70" i="162" a="1"/>
  <c r="F15" i="142" a="1"/>
  <c r="K24" i="158" a="1"/>
  <c r="M41" i="159" a="1"/>
  <c r="I20" i="159" a="1"/>
  <c r="G11" i="159" a="1"/>
  <c r="AO77" i="159" a="1"/>
  <c r="F35" i="161" a="1"/>
  <c r="C10" i="142" a="1"/>
  <c r="C49" i="160" a="1"/>
  <c r="I20" i="142" a="1"/>
  <c r="M30" i="160" a="1"/>
  <c r="K21" i="158" a="1"/>
  <c r="M14" i="142" a="1"/>
  <c r="AR77" i="160" a="1"/>
  <c r="J11" i="158" a="1"/>
  <c r="I29" i="142" a="1"/>
  <c r="AR70" i="163" a="1"/>
  <c r="H15" i="162" a="1"/>
  <c r="I16" i="160" a="1"/>
  <c r="E43" i="161" a="1"/>
  <c r="K10" i="163" a="1"/>
  <c r="AR76" i="160" a="1"/>
  <c r="K21" i="160" a="1"/>
  <c r="E3" i="162" a="1"/>
  <c r="C35" i="163" a="1"/>
  <c r="AQ13" i="159" a="1"/>
  <c r="AJ73" i="142" a="1"/>
  <c r="C45" i="160" a="1"/>
  <c r="F23" i="158" a="1"/>
  <c r="N9" i="159" a="1"/>
  <c r="P26" i="142" a="1"/>
  <c r="AR76" i="159" a="1"/>
  <c r="AQ78" i="159" a="1"/>
  <c r="G50" i="163" a="1"/>
  <c r="D32" i="163" a="1"/>
  <c r="AO73" i="158" a="1"/>
  <c r="AJ74" i="142" a="1"/>
  <c r="H9" i="161" a="1"/>
  <c r="D13" i="158" a="1"/>
  <c r="F26" i="158" a="1"/>
  <c r="K28" i="159" a="1"/>
  <c r="AJ77" i="142" a="1"/>
  <c r="D49" i="162" a="1"/>
  <c r="D29" i="158" a="1"/>
  <c r="P47" i="163" a="1"/>
  <c r="D37" i="142" a="1"/>
  <c r="F35" i="159" a="1"/>
  <c r="M12" i="163" a="1"/>
  <c r="F37" i="160" a="1"/>
  <c r="K40" i="162" a="1"/>
  <c r="C15" i="158" a="1"/>
  <c r="D39" i="159" a="1"/>
  <c r="K29" i="159" a="1"/>
  <c r="E34" i="159" a="1"/>
  <c r="J10" i="159" a="1"/>
  <c r="AL71" i="162" a="1"/>
  <c r="C47" i="142" a="1"/>
  <c r="J32" i="142" a="1"/>
  <c r="J10" i="142" a="1"/>
  <c r="E6" i="158" a="1"/>
  <c r="E5" i="142" a="1"/>
  <c r="N16" i="160" a="1"/>
  <c r="AQ10" i="158" a="1"/>
  <c r="F16" i="162" a="1"/>
  <c r="I42" i="159" a="1"/>
  <c r="M7" i="163" a="1"/>
  <c r="G19" i="160" a="1"/>
  <c r="N7" i="161" a="1"/>
  <c r="M31" i="161" a="1"/>
  <c r="AL73" i="163" a="1"/>
  <c r="I34" i="162" a="1"/>
  <c r="L47" i="158" a="1"/>
  <c r="H30" i="159" a="1"/>
  <c r="L16" i="161" a="1"/>
  <c r="AJ10" i="158" a="1"/>
  <c r="P13" i="158" a="1"/>
  <c r="AP75" i="160" a="1"/>
  <c r="Q28" i="163" a="1"/>
  <c r="I26" i="158" a="1"/>
  <c r="M30" i="162" a="1"/>
  <c r="K13" i="159" a="1"/>
  <c r="H34" i="160" a="1"/>
  <c r="L23" i="163" a="1"/>
  <c r="H9" i="142" a="1"/>
  <c r="F28" i="163" a="1"/>
  <c r="I44" i="160" a="1"/>
  <c r="H5" i="162" a="1"/>
  <c r="G29" i="158" a="1"/>
  <c r="D34" i="142" a="1"/>
  <c r="AR7" i="162" a="1"/>
  <c r="H22" i="142" a="1"/>
  <c r="N20" i="159" a="1"/>
  <c r="J8" i="160" a="1"/>
  <c r="C50" i="162" a="1"/>
  <c r="P50" i="162" a="1"/>
  <c r="AR15" i="159" a="1"/>
  <c r="F48" i="161" a="1"/>
  <c r="M16" i="158" a="1"/>
  <c r="Q16" i="159" a="1"/>
  <c r="AL76" i="158" a="1"/>
  <c r="D44" i="158" a="1"/>
  <c r="E44" i="160" a="1"/>
  <c r="AR209" i="160" a="1"/>
  <c r="G4" i="163" a="1"/>
  <c r="Q27" i="159" a="1"/>
  <c r="F51" i="158" a="1"/>
  <c r="I7" i="160" a="1"/>
  <c r="G26" i="162" a="1"/>
  <c r="N29" i="160" a="1"/>
  <c r="E33" i="142" a="1"/>
  <c r="AO70" i="142" a="1"/>
  <c r="C39" i="158" a="1"/>
  <c r="C20" i="161" a="1"/>
  <c r="G12" i="159" a="1"/>
  <c r="AL80" i="158" a="1"/>
  <c r="G50" i="158" a="1"/>
  <c r="D47" i="163" a="1"/>
  <c r="M35" i="142" a="1"/>
  <c r="I12" i="160" a="1"/>
  <c r="J9" i="163" a="1"/>
  <c r="N37" i="162" a="1"/>
  <c r="G41" i="163" a="1"/>
  <c r="L48" i="162" a="1"/>
  <c r="H30" i="162" a="1"/>
  <c r="K50" i="160" a="1"/>
  <c r="P26" i="158" a="1"/>
  <c r="N9" i="142" a="1"/>
  <c r="G17" i="160" a="1"/>
  <c r="N32" i="163" a="1"/>
  <c r="I47" i="161" a="1"/>
  <c r="AO14" i="159" a="1"/>
  <c r="L46" i="142" a="1"/>
  <c r="H40" i="163" a="1"/>
  <c r="E12" i="142" a="1"/>
  <c r="N17" i="160" a="1"/>
  <c r="E42" i="142" a="1"/>
  <c r="E33" i="158" a="1"/>
  <c r="K11" i="142" a="1"/>
  <c r="L39" i="142" a="1"/>
  <c r="H3" i="161" a="1"/>
  <c r="N3" i="158" a="1"/>
  <c r="M18" i="158" a="1"/>
  <c r="J35" i="159" a="1"/>
  <c r="AQ17" i="159" a="1"/>
  <c r="G45" i="162" a="1"/>
  <c r="I50" i="160" a="1"/>
  <c r="K21" i="159" a="1"/>
  <c r="N49" i="158" a="1"/>
  <c r="AQ71" i="158" a="1"/>
  <c r="D6" i="161" a="1"/>
  <c r="J7" i="160" a="1"/>
  <c r="F2" i="160" a="1"/>
  <c r="C26" i="158" a="1"/>
  <c r="F31" i="160" a="1"/>
  <c r="E24" i="159" a="1"/>
  <c r="L17" i="159" a="1"/>
  <c r="I6" i="163" a="1"/>
  <c r="AP207" i="160" a="1"/>
  <c r="G10" i="160" a="1"/>
  <c r="AP78" i="158" a="1"/>
  <c r="N10" i="163" a="1"/>
  <c r="G10" i="142" a="1"/>
  <c r="C32" i="158" a="1"/>
  <c r="D3" i="159" a="1"/>
  <c r="AO76" i="160" a="1"/>
  <c r="D2" i="159" a="1"/>
  <c r="N37" i="142" a="1"/>
  <c r="E14" i="162" a="1"/>
  <c r="C44" i="159" a="1"/>
  <c r="K33" i="162" a="1"/>
  <c r="K44" i="160" a="1"/>
  <c r="I10" i="158" a="1"/>
  <c r="AO71" i="158" a="1"/>
  <c r="AP12" i="160" a="1"/>
  <c r="K2" i="162" a="1"/>
  <c r="AL77" i="160" a="1"/>
  <c r="K40" i="142" a="1"/>
  <c r="Q31" i="160" a="1"/>
  <c r="D45" i="163" a="1"/>
  <c r="J50" i="160" a="1"/>
  <c r="K19" i="163" a="1"/>
  <c r="F2" i="158" a="1"/>
  <c r="I5" i="158" a="1"/>
  <c r="I11" i="142" a="1"/>
  <c r="F5" i="158" a="1"/>
  <c r="F36" i="160" a="1"/>
  <c r="G15" i="158" a="1"/>
  <c r="N42" i="142" a="1"/>
  <c r="K35" i="160" a="1"/>
  <c r="N10" i="161" a="1"/>
  <c r="Q39" i="142" a="1"/>
  <c r="J2" i="163" a="1"/>
  <c r="L9" i="162" a="1"/>
  <c r="E19" i="142" a="1"/>
  <c r="Q41" i="162" a="1"/>
  <c r="C33" i="160" a="1"/>
  <c r="E49" i="161" a="1"/>
  <c r="G50" i="162" a="1"/>
  <c r="P29" i="160" a="1"/>
  <c r="H50" i="163" a="1"/>
  <c r="AJ76" i="159" a="1"/>
  <c r="F45" i="159" a="1"/>
  <c r="K25" i="160" a="1"/>
  <c r="I19" i="160" a="1"/>
  <c r="Q37" i="162" a="1"/>
  <c r="Q16" i="161" a="1"/>
  <c r="AR8" i="162" a="1"/>
  <c r="F24" i="158" a="1"/>
  <c r="E3" i="142" a="1"/>
  <c r="H8" i="162" a="1"/>
  <c r="Q38" i="160" a="1"/>
  <c r="E14" i="142" a="1"/>
  <c r="E31" i="160" a="1"/>
  <c r="C11" i="163" a="1"/>
  <c r="F37" i="158" a="1"/>
  <c r="AP12" i="162" a="1"/>
  <c r="Q17" i="158" a="1"/>
  <c r="D49" i="142" a="1"/>
  <c r="P14" i="158" a="1"/>
  <c r="E25" i="161" a="1"/>
  <c r="AR136" i="142" a="1"/>
  <c r="I35" i="158" a="1"/>
  <c r="K18" i="163" a="1"/>
  <c r="H16" i="159" a="1"/>
  <c r="C26" i="161" a="1"/>
  <c r="H12" i="142" a="1"/>
  <c r="J17" i="142" a="1"/>
  <c r="M12" i="161" a="1"/>
  <c r="AR14" i="159" a="1"/>
  <c r="F21" i="142" a="1"/>
  <c r="H22" i="161" a="1"/>
  <c r="K47" i="159" a="1"/>
  <c r="K13" i="160" a="1"/>
  <c r="AR75" i="162" a="1"/>
  <c r="G21" i="142" a="1"/>
  <c r="G44" i="163" a="1"/>
  <c r="G26" i="159" a="1"/>
  <c r="F27" i="161" a="1"/>
  <c r="J23" i="161" a="1"/>
  <c r="Q2" i="142" a="1"/>
  <c r="K49" i="162" a="1"/>
  <c r="D47" i="142" a="1"/>
  <c r="M27" i="162" a="1"/>
  <c r="AQ143" i="159" a="1"/>
  <c r="Q46" i="163" a="1"/>
  <c r="AQ75" i="160" a="1"/>
  <c r="J7" i="158" a="1"/>
  <c r="P44" i="161" a="1"/>
  <c r="M19" i="163" a="1"/>
  <c r="E22" i="161" a="1"/>
  <c r="E44" i="163" a="1"/>
  <c r="Q16" i="160" a="1"/>
  <c r="Q24" i="163" a="1"/>
  <c r="AR6" i="158" a="1"/>
  <c r="I32" i="161" a="1"/>
  <c r="I33" i="158" a="1"/>
  <c r="L9" i="158" a="1"/>
  <c r="Q11" i="163" a="1"/>
  <c r="J4" i="159" a="1"/>
  <c r="N40" i="161" a="1"/>
  <c r="H32" i="142" a="1"/>
  <c r="E41" i="162" a="1"/>
  <c r="AJ6" i="163" a="1"/>
  <c r="AQ73" i="163" a="1"/>
  <c r="C10" i="158" a="1"/>
  <c r="H38" i="158" a="1"/>
  <c r="D31" i="142" a="1"/>
  <c r="F50" i="142" a="1"/>
  <c r="C29" i="161" a="1"/>
  <c r="K25" i="159" a="1"/>
  <c r="N5" i="163" a="1"/>
  <c r="H49" i="159" a="1"/>
  <c r="C9" i="159" a="1"/>
  <c r="N9" i="158" a="1"/>
  <c r="H11" i="160" a="1"/>
  <c r="AP9" i="158" a="1"/>
  <c r="I34" i="159" a="1"/>
  <c r="L39" i="163" a="1"/>
  <c r="G3" i="159" a="1"/>
  <c r="G35" i="158" a="1"/>
  <c r="C25" i="158" a="1"/>
  <c r="K2" i="158" a="1"/>
  <c r="H21" i="161" a="1"/>
  <c r="F23" i="163" a="1"/>
  <c r="I5" i="142" a="1"/>
  <c r="H51" i="161" a="1"/>
  <c r="J30" i="161" a="1"/>
  <c r="N31" i="142" a="1"/>
  <c r="AO73" i="163" a="1"/>
  <c r="G34" i="158" a="1"/>
  <c r="AO10" i="158" a="1"/>
  <c r="I43" i="162" a="1"/>
  <c r="AP143" i="159" a="1"/>
  <c r="Q44" i="142" a="1"/>
  <c r="K35" i="161" a="1"/>
  <c r="N22" i="163" a="1"/>
  <c r="P35" i="160" a="1"/>
  <c r="Q11" i="142" a="1"/>
  <c r="AL201" i="160" a="1"/>
  <c r="D26" i="158" a="1"/>
  <c r="C19" i="162" a="1"/>
  <c r="C22" i="160" a="1"/>
  <c r="AL138" i="142" a="1"/>
  <c r="L47" i="142" a="1"/>
  <c r="J4" i="142" a="1"/>
  <c r="G22" i="158" a="1"/>
  <c r="C47" i="159" a="1"/>
  <c r="J39" i="163" a="1"/>
  <c r="E19" i="163" a="1"/>
  <c r="D22" i="161" a="1"/>
  <c r="AJ10" i="162" a="1"/>
  <c r="F27" i="160" a="1"/>
  <c r="H23" i="161" a="1"/>
  <c r="AP8" i="142" a="1"/>
  <c r="D46" i="158" a="1"/>
  <c r="M20" i="163" a="1"/>
  <c r="L45" i="161" a="1"/>
  <c r="E15" i="163" a="1"/>
  <c r="G32" i="162" a="1"/>
  <c r="F15" i="158" a="1"/>
  <c r="G43" i="160" a="1"/>
  <c r="D21" i="160" a="1"/>
  <c r="F13" i="160" a="1"/>
  <c r="N28" i="163" a="1"/>
  <c r="P34" i="160" a="1"/>
  <c r="I19" i="163" a="1"/>
  <c r="N32" i="142" a="1"/>
  <c r="G3" i="162" a="1"/>
  <c r="P37" i="163" a="1"/>
  <c r="Q3" i="142" a="1"/>
  <c r="D45" i="162" a="1"/>
  <c r="K40" i="158" a="1"/>
  <c r="M17" i="162" a="1"/>
  <c r="D43" i="163" a="1"/>
  <c r="K11" i="159" a="1"/>
  <c r="D13" i="159" a="1"/>
  <c r="G14" i="160" a="1"/>
  <c r="K5" i="142" a="1"/>
  <c r="L45" i="163" a="1"/>
  <c r="G7" i="163" a="1"/>
  <c r="I26" i="160" a="1"/>
  <c r="AP9" i="142" a="1"/>
  <c r="P21" i="162" a="1"/>
  <c r="F22" i="161" a="1"/>
  <c r="E21" i="160" a="1"/>
  <c r="L4" i="163" a="1"/>
  <c r="D43" i="142" a="1"/>
  <c r="M17" i="161" a="1"/>
  <c r="AL71" i="163" a="1"/>
  <c r="L11" i="163" a="1"/>
  <c r="I33" i="142" a="1"/>
  <c r="E27" i="160" a="1"/>
  <c r="H44" i="162" a="1"/>
  <c r="F11" i="161" a="1"/>
  <c r="E18" i="158" a="1"/>
  <c r="AO70" i="163" a="1"/>
  <c r="E6" i="142" a="1"/>
  <c r="AQ206" i="160" a="1"/>
  <c r="AO72" i="160" a="1"/>
  <c r="I43" i="160" a="1"/>
  <c r="K5" i="162" a="1"/>
  <c r="F19" i="163" a="1"/>
  <c r="AO78" i="159" a="1"/>
  <c r="H41" i="158" a="1"/>
  <c r="N5" i="162" a="1"/>
  <c r="D18" i="163" a="1"/>
  <c r="G39" i="162" a="1"/>
  <c r="J26" i="159" a="1"/>
  <c r="M26" i="159" a="1"/>
  <c r="Q32" i="159" a="1"/>
  <c r="E38" i="160" a="1"/>
  <c r="L22" i="162" a="1"/>
  <c r="N16" i="142" a="1"/>
  <c r="N40" i="158" a="1"/>
  <c r="E42" i="159" a="1"/>
  <c r="P46" i="159" a="1"/>
  <c r="D5" i="160" a="1"/>
  <c r="G20" i="161" a="1"/>
  <c r="H33" i="160" a="1"/>
  <c r="D25" i="159" a="1"/>
  <c r="C20" i="142" a="1"/>
  <c r="N33" i="158" a="1"/>
  <c r="C10" i="162" a="1"/>
  <c r="F4" i="162" a="1"/>
  <c r="AJ83" i="159" a="1"/>
  <c r="C46" i="163" a="1"/>
  <c r="G30" i="159" a="1"/>
  <c r="L15" i="160" a="1"/>
  <c r="L41" i="158" a="1"/>
  <c r="C38" i="160" a="1"/>
  <c r="F41" i="158" a="1"/>
  <c r="AP72" i="162" a="1"/>
  <c r="N45" i="163" a="1"/>
  <c r="N3" i="160" a="1"/>
  <c r="J3" i="160" a="1"/>
  <c r="G2" i="163" a="1"/>
  <c r="E39" i="161" a="1"/>
  <c r="J6" i="159" a="1"/>
  <c r="M31" i="160" a="1"/>
  <c r="Q30" i="159" a="1"/>
  <c r="G4" i="160" a="1"/>
  <c r="K17" i="142" a="1"/>
  <c r="Q34" i="142" a="1"/>
  <c r="AJ6" i="159" a="1"/>
  <c r="N12" i="163" a="1"/>
  <c r="D37" i="163" a="1"/>
  <c r="AL10" i="162" a="1"/>
  <c r="K30" i="158" a="1"/>
  <c r="E18" i="160" a="1"/>
  <c r="AQ75" i="162" a="1"/>
  <c r="P5" i="160" a="1"/>
  <c r="C34" i="161" a="1"/>
  <c r="P36" i="160" a="1"/>
  <c r="D51" i="158" a="1"/>
  <c r="L29" i="158" a="1"/>
  <c r="K20" i="142" a="1"/>
  <c r="AJ76" i="163" a="1"/>
  <c r="J51" i="158" a="1"/>
  <c r="D22" i="163" a="1"/>
  <c r="H39" i="160" a="1"/>
  <c r="AO70" i="162" a="1"/>
  <c r="AR140" i="142" a="1"/>
  <c r="K50" i="159" a="1"/>
  <c r="AO207" i="160" a="1"/>
  <c r="K34" i="162" a="1"/>
  <c r="F36" i="142" a="1"/>
  <c r="E15" i="158" a="1"/>
  <c r="AJ81" i="158" a="1"/>
  <c r="Q39" i="159" a="1"/>
  <c r="G24" i="142" a="1"/>
  <c r="E37" i="158" a="1"/>
  <c r="M32" i="163" a="1"/>
  <c r="I46" i="162" a="1"/>
  <c r="L28" i="162" a="1"/>
  <c r="K51" i="159" a="1"/>
  <c r="F51" i="162" a="1"/>
  <c r="AP75" i="142" a="1"/>
  <c r="H43" i="158" a="1"/>
  <c r="AJ208" i="160" a="1"/>
  <c r="P46" i="161" a="1"/>
  <c r="AJ5" i="159" a="1"/>
  <c r="N2" i="163" a="1"/>
  <c r="L21" i="159" a="1"/>
  <c r="G20" i="162" a="1"/>
  <c r="F33" i="158" a="1"/>
  <c r="G9" i="142" a="1"/>
  <c r="H17" i="162" a="1"/>
  <c r="L46" i="162" a="1"/>
  <c r="D41" i="162" a="1"/>
  <c r="C12" i="142" a="1"/>
  <c r="Q40" i="142" a="1"/>
  <c r="J34" i="142" a="1"/>
  <c r="Q51" i="163" a="1"/>
  <c r="I7" i="163" a="1"/>
  <c r="AL207" i="159" a="1"/>
  <c r="M41" i="142" a="1"/>
  <c r="D28" i="163" a="1"/>
  <c r="AP141" i="142" a="1"/>
  <c r="D14" i="159" a="1"/>
  <c r="L19" i="158" a="1"/>
  <c r="AQ76" i="158" a="1"/>
  <c r="M6" i="159" a="1"/>
  <c r="C50" i="161" a="1"/>
  <c r="AR5" i="158" a="1"/>
  <c r="N48" i="161" a="1"/>
  <c r="H46" i="161" a="1"/>
  <c r="J3" i="158" a="1"/>
  <c r="M44" i="163" a="1"/>
  <c r="P43" i="161" a="1"/>
  <c r="L29" i="160" a="1"/>
  <c r="C6" i="161" a="1"/>
  <c r="I17" i="160" a="1"/>
  <c r="Q30" i="142" a="1"/>
  <c r="M36" i="142" a="1"/>
  <c r="D8" i="159" a="1"/>
  <c r="F24" i="163" a="1"/>
  <c r="P42" i="142" a="1"/>
  <c r="D28" i="159" a="1"/>
  <c r="I12" i="163" a="1"/>
  <c r="D3" i="160" a="1"/>
  <c r="C40" i="159" a="1"/>
  <c r="AP5" i="160" a="1"/>
  <c r="G36" i="142" a="1"/>
  <c r="M44" i="162" a="1"/>
  <c r="Q40" i="158" a="1"/>
  <c r="F24" i="161" a="1"/>
  <c r="K45" i="158" a="1"/>
  <c r="E42" i="162" a="1"/>
  <c r="J28" i="161" a="1"/>
  <c r="F31" i="142" a="1"/>
  <c r="I24" i="162" a="1"/>
  <c r="P46" i="162" a="1"/>
  <c r="E9" i="142" a="1"/>
  <c r="F23" i="142" a="1"/>
  <c r="D40" i="162" a="1"/>
  <c r="P5" i="162" a="1"/>
  <c r="M51" i="161" a="1"/>
  <c r="E7" i="142" a="1"/>
  <c r="G40" i="163" a="1"/>
  <c r="K39" i="142" a="1"/>
  <c r="Q12" i="159" a="1"/>
  <c r="AJ13" i="162" a="1"/>
  <c r="H23" i="159" a="1"/>
  <c r="J33" i="142" a="1"/>
  <c r="L18" i="160" a="1"/>
  <c r="P48" i="142" a="1"/>
  <c r="L29" i="142" a="1"/>
  <c r="I27" i="163" a="1"/>
  <c r="P36" i="161" a="1"/>
  <c r="C8" i="158" a="1"/>
  <c r="D31" i="161" a="1"/>
  <c r="I39" i="158" a="1"/>
  <c r="P31" i="163" a="1"/>
  <c r="L37" i="158" a="1"/>
  <c r="E3" i="159" a="1"/>
  <c r="G2" i="161" a="1"/>
  <c r="H21" i="160" a="1"/>
  <c r="C5" i="162" a="1"/>
  <c r="G43" i="158" a="1"/>
  <c r="F25" i="162" a="1"/>
  <c r="AQ7" i="158" a="1"/>
  <c r="G41" i="158" a="1"/>
  <c r="G38" i="158" a="1"/>
  <c r="AJ9" i="159" a="1"/>
  <c r="G36" i="159" a="1"/>
  <c r="H13" i="160" a="1"/>
  <c r="AL74" i="159" a="1"/>
  <c r="J47" i="159" a="1"/>
  <c r="I16" i="159" a="1"/>
  <c r="AQ77" i="162" a="1"/>
  <c r="J25" i="161" a="1"/>
  <c r="E8" i="159" a="1"/>
  <c r="K16" i="163" a="1"/>
  <c r="Q15" i="162" a="1"/>
  <c r="G16" i="142" a="1"/>
  <c r="D48" i="161" a="1"/>
  <c r="G22" i="161" a="1"/>
  <c r="C22" i="163" a="1"/>
  <c r="C6" i="159" a="1"/>
  <c r="AP79" i="158" a="1"/>
  <c r="N33" i="142" a="1"/>
  <c r="P32" i="159" a="1"/>
  <c r="L37" i="142" a="1"/>
  <c r="D19" i="161" a="1"/>
  <c r="H25" i="161" a="1"/>
  <c r="I50" i="159" a="1"/>
  <c r="E6" i="161" a="1"/>
  <c r="J26" i="163" a="1"/>
  <c r="M33" i="162" a="1"/>
  <c r="G44" i="159" a="1"/>
  <c r="G5" i="162" a="1"/>
  <c r="D26" i="159" a="1"/>
  <c r="H26" i="142" a="1"/>
  <c r="K30" i="161" a="1"/>
  <c r="M51" i="142" a="1"/>
  <c r="G3" i="163" a="1"/>
  <c r="C36" i="158" a="1"/>
  <c r="F11" i="142" a="1"/>
  <c r="L7" i="142" a="1"/>
  <c r="AJ206" i="160" a="1"/>
  <c r="C36" i="163" a="1"/>
  <c r="N9" i="163" a="1"/>
  <c r="AP75" i="158" a="1"/>
  <c r="AL8" i="158" a="1"/>
  <c r="Q45" i="142" a="1"/>
  <c r="AP82" i="159" a="1"/>
  <c r="Q29" i="142" a="1"/>
  <c r="AJ142" i="159" a="1"/>
  <c r="H24" i="163" a="1"/>
  <c r="H33" i="158" a="1"/>
  <c r="G24" i="161" a="1"/>
  <c r="E12" i="161" a="1"/>
  <c r="AJ75" i="142" a="1"/>
  <c r="M38" i="158" a="1"/>
  <c r="AL73" i="160" a="1"/>
  <c r="E24" i="163" a="1"/>
  <c r="G27" i="162" a="1"/>
  <c r="F12" i="142" a="1"/>
  <c r="AJ138" i="142" a="1"/>
  <c r="AL79" i="162" a="1"/>
  <c r="P49" i="158" a="1"/>
  <c r="Q29" i="163" a="1"/>
  <c r="H44" i="161" a="1"/>
  <c r="H4" i="160" a="1"/>
  <c r="N15" i="159" a="1"/>
  <c r="N30" i="160" a="1"/>
  <c r="N40" i="160" a="1"/>
  <c r="Q28" i="142" a="1"/>
  <c r="C25" i="163" a="1"/>
  <c r="J13" i="161" a="1"/>
  <c r="P10" i="160" a="1"/>
  <c r="Q25" i="161" a="1"/>
  <c r="AR5" i="162" a="1"/>
  <c r="C16" i="159" a="1"/>
  <c r="I39" i="159" a="1"/>
  <c r="P8" i="161" a="1"/>
  <c r="K48" i="163" a="1"/>
  <c r="K21" i="161" a="1"/>
  <c r="H47" i="159" a="1"/>
  <c r="J14" i="161" a="1"/>
  <c r="Q3" i="161" a="1"/>
  <c r="L37" i="159" a="1"/>
  <c r="K19" i="162" a="1"/>
  <c r="Q41" i="161" a="1"/>
  <c r="P31" i="162" a="1"/>
  <c r="AJ73" i="159" a="1"/>
  <c r="AR12" i="163" a="1"/>
  <c r="Q50" i="161" a="1"/>
  <c r="F6" i="159" a="1"/>
  <c r="G16" i="163" a="1"/>
  <c r="P44" i="162" a="1"/>
  <c r="F20" i="162" a="1"/>
  <c r="K37" i="142" a="1"/>
  <c r="AO70" i="158" a="1"/>
  <c r="Q23" i="142" a="1"/>
  <c r="I17" i="142" a="1"/>
  <c r="I25" i="142" a="1"/>
  <c r="J46" i="142" a="1"/>
  <c r="I19" i="159" a="1"/>
  <c r="M23" i="163" a="1"/>
  <c r="AO7" i="158" a="1"/>
  <c r="AQ9" i="142" a="1"/>
  <c r="P27" i="158" a="1"/>
  <c r="P34" i="162" a="1"/>
  <c r="N21" i="161" a="1"/>
  <c r="E11" i="158" a="1"/>
  <c r="AO72" i="159" a="1"/>
  <c r="M10" i="161" a="1"/>
  <c r="AJ6" i="142" a="1"/>
  <c r="E43" i="142" a="1"/>
  <c r="K9" i="159" a="1"/>
  <c r="G9" i="162" a="1"/>
  <c r="J47" i="160" a="1"/>
  <c r="C11" i="160" a="1"/>
  <c r="J29" i="160" a="1"/>
  <c r="K27" i="142" a="1"/>
  <c r="I20" i="163" a="1"/>
  <c r="F33" i="160" a="1"/>
  <c r="L30" i="142" a="1"/>
  <c r="I38" i="158" a="1"/>
  <c r="E17" i="163" a="1"/>
  <c r="P11" i="160" a="1"/>
  <c r="M11" i="160" a="1"/>
  <c r="D46" i="160" a="1"/>
  <c r="AL80" i="159" a="1"/>
  <c r="G50" i="161" a="1"/>
  <c r="M25" i="162" a="1"/>
  <c r="E5" i="158" a="1"/>
  <c r="K5" i="160" a="1"/>
  <c r="L30" i="161" a="1"/>
  <c r="AR71" i="160" a="1"/>
  <c r="K14" i="162" a="1"/>
  <c r="D4" i="160" a="1"/>
  <c r="M34" i="158" a="1"/>
  <c r="Q8" i="161" a="1"/>
  <c r="D36" i="161" a="1"/>
  <c r="F18" i="159" a="1"/>
  <c r="E51" i="142" a="1"/>
  <c r="K13" i="142" a="1"/>
  <c r="P13" i="142" a="1"/>
  <c r="N32" i="159" a="1"/>
  <c r="J47" i="161" a="1"/>
  <c r="P11" i="142" a="1"/>
  <c r="P20" i="161" a="1"/>
  <c r="AR7" i="160" a="1"/>
  <c r="AL204" i="160" a="1"/>
  <c r="J13" i="163" a="1"/>
  <c r="AQ73" i="159" a="1"/>
  <c r="E28" i="160" a="1"/>
  <c r="AO76" i="158" a="1"/>
  <c r="AR135" i="159" a="1"/>
  <c r="N10" i="159" a="1"/>
  <c r="C43" i="162" a="1"/>
  <c r="C42" i="160" a="1"/>
  <c r="K9" i="160" a="1"/>
  <c r="L3" i="163" a="1"/>
  <c r="J16" i="161" a="1"/>
  <c r="P22" i="163" a="1"/>
  <c r="D5" i="163" a="1"/>
  <c r="M25" i="163" a="1"/>
  <c r="N46" i="163" a="1"/>
  <c r="J22" i="142" a="1"/>
  <c r="F42" i="142" a="1"/>
  <c r="Q25" i="162" a="1"/>
  <c r="E26" i="159" a="1"/>
  <c r="E36" i="160" a="1"/>
  <c r="L10" i="163" a="1"/>
  <c r="F16" i="160" a="1"/>
  <c r="C34" i="162" a="1"/>
  <c r="E12" i="159" a="1"/>
  <c r="K9" i="163" a="1"/>
  <c r="M43" i="163" a="1"/>
  <c r="E5" i="163" a="1"/>
  <c r="M45" i="142" a="1"/>
  <c r="I33" i="162" a="1"/>
  <c r="H3" i="142" a="1"/>
  <c r="P21" i="159" a="1"/>
  <c r="N43" i="161" a="1"/>
  <c r="L42" i="159" a="1"/>
  <c r="K4" i="160" a="1"/>
  <c r="K51" i="158" a="1"/>
  <c r="J25" i="158" a="1"/>
  <c r="G46" i="160" a="1"/>
  <c r="P18" i="158" a="1"/>
  <c r="Q21" i="158" a="1"/>
  <c r="Q36" i="162" a="1"/>
  <c r="H7" i="142" a="1"/>
  <c r="L31" i="161" a="1"/>
  <c r="AP74" i="142" a="1"/>
  <c r="I6" i="161" a="1"/>
  <c r="Q30" i="161" a="1"/>
  <c r="L15" i="142" a="1"/>
  <c r="I16" i="163" a="1"/>
  <c r="Q27" i="162" a="1"/>
  <c r="F36" i="161" a="1"/>
  <c r="Q13" i="162" a="1"/>
  <c r="I5" i="162" a="1"/>
  <c r="H21" i="158" a="1"/>
  <c r="G48" i="159" a="1"/>
  <c r="Q23" i="163" a="1"/>
  <c r="I9" i="163" a="1"/>
  <c r="M29" i="161" a="1"/>
  <c r="Q45" i="161" a="1"/>
  <c r="AO13" i="162" a="1"/>
  <c r="J23" i="160" a="1"/>
  <c r="AQ5" i="160" a="1"/>
  <c r="AR8" i="160" a="1"/>
  <c r="I21" i="162" a="1"/>
  <c r="M5" i="159" a="1"/>
  <c r="E2" i="163" a="1"/>
  <c r="P49" i="161" a="1"/>
  <c r="P32" i="160" a="1"/>
  <c r="Q34" i="159" a="1"/>
  <c r="E10" i="158" a="1"/>
  <c r="E26" i="160" a="1"/>
  <c r="N3" i="162" a="1"/>
  <c r="L17" i="163" a="1"/>
  <c r="C8" i="161" a="1"/>
  <c r="M31" i="158" a="1"/>
  <c r="N26" i="160" a="1"/>
  <c r="M9" i="161" a="1"/>
  <c r="C14" i="161" a="1"/>
  <c r="E20" i="158" a="1"/>
  <c r="G23" i="142" a="1"/>
  <c r="AJ80" i="158" a="1"/>
  <c r="AQ142" i="159" a="1"/>
  <c r="K19" i="161" a="1"/>
  <c r="N12" i="142" a="1"/>
  <c r="I34" i="158" a="1"/>
  <c r="D2" i="163" a="1"/>
  <c r="C29" i="162" a="1"/>
  <c r="G9" i="158" a="1"/>
  <c r="E38" i="159" a="1"/>
  <c r="D42" i="158" a="1"/>
  <c r="N43" i="142" a="1"/>
  <c r="P13" i="159" a="1"/>
  <c r="J25" i="142" a="1"/>
  <c r="K16" i="159" a="1"/>
  <c r="C38" i="159" a="1"/>
  <c r="D48" i="142" a="1"/>
  <c r="E23" i="162" a="1"/>
  <c r="H29" i="161" a="1"/>
  <c r="J31" i="159" a="1"/>
  <c r="C3" i="160" a="1"/>
  <c r="I23" i="162" a="1"/>
  <c r="H39" i="158" a="1"/>
  <c r="H49" i="163" a="1"/>
  <c r="N23" i="161" a="1"/>
  <c r="C44" i="158" a="1"/>
  <c r="Q22" i="163" a="1"/>
  <c r="AQ77" i="163" a="1"/>
  <c r="Q36" i="163" a="1"/>
  <c r="I13" i="160" a="1"/>
  <c r="AP205" i="160" a="1"/>
  <c r="Q38" i="162" a="1"/>
  <c r="D20" i="159" a="1"/>
  <c r="AL77" i="162" a="1"/>
  <c r="F38" i="162" a="1"/>
  <c r="E21" i="142" a="1"/>
  <c r="J25" i="160" a="1"/>
  <c r="P3" i="158" a="1"/>
  <c r="AP14" i="159" a="1"/>
  <c r="AL10" i="163" a="1"/>
  <c r="P14" i="162" a="1"/>
  <c r="L18" i="163" a="1"/>
  <c r="K6" i="162" a="1"/>
  <c r="N41" i="163" a="1"/>
  <c r="D40" i="163" a="1"/>
  <c r="AQ80" i="158" a="1"/>
  <c r="N48" i="162" a="1"/>
  <c r="N38" i="163" a="1"/>
  <c r="P32" i="162" a="1"/>
  <c r="M17" i="160" a="1"/>
  <c r="C31" i="158" a="1"/>
  <c r="Q33" i="159" a="1"/>
  <c r="D19" i="163" a="1"/>
  <c r="F20" i="159" a="1"/>
  <c r="L31" i="158" a="1"/>
  <c r="P12" i="162" a="1"/>
  <c r="D42" i="142" a="1"/>
  <c r="K30" i="163" a="1"/>
  <c r="AL137" i="159" a="1"/>
  <c r="AP5" i="162" a="1"/>
  <c r="M44" i="160" a="1"/>
  <c r="Q15" i="161" a="1"/>
  <c r="M49" i="158" a="1"/>
  <c r="J10" i="158" a="1"/>
  <c r="G36" i="160" a="1"/>
  <c r="N42" i="158" a="1"/>
  <c r="N46" i="160" a="1"/>
  <c r="C5" i="159" a="1"/>
  <c r="F34" i="163" a="1"/>
  <c r="K46" i="161" a="1"/>
  <c r="M11" i="158" a="1"/>
  <c r="F19" i="160" a="1"/>
  <c r="N48" i="158" a="1"/>
  <c r="L11" i="160" a="1"/>
  <c r="N11" i="160" a="1"/>
  <c r="F14" i="158" a="1"/>
  <c r="G37" i="163" a="1"/>
  <c r="E16" i="159" a="1"/>
  <c r="P23" i="142" a="1"/>
  <c r="J28" i="162" a="1"/>
  <c r="G12" i="142" a="1"/>
  <c r="M40" i="163" a="1"/>
  <c r="AJ72" i="162" a="1"/>
  <c r="AQ202" i="160" a="1"/>
  <c r="D17" i="158" a="1"/>
  <c r="Q44" i="159" a="1"/>
  <c r="AR71" i="162" a="1"/>
  <c r="D33" i="158" a="1"/>
  <c r="AL7" i="162" a="1"/>
  <c r="H10" i="159" a="1"/>
  <c r="J49" i="160" a="1"/>
  <c r="H7" i="159" a="1"/>
  <c r="H37" i="158" a="1"/>
  <c r="F10" i="142" a="1"/>
  <c r="H29" i="160" a="1"/>
  <c r="D24" i="160" a="1"/>
  <c r="E32" i="142" a="1"/>
  <c r="Q14" i="158" a="1"/>
  <c r="K41" i="161" a="1"/>
  <c r="E40" i="159" a="1"/>
  <c r="C3" i="142" a="1"/>
  <c r="D5" i="161" a="1"/>
  <c r="I11" i="159" a="1"/>
  <c r="L44" i="159" a="1"/>
  <c r="H21" i="163" a="1"/>
  <c r="L8" i="158" a="1"/>
  <c r="AR137" i="142" a="1"/>
  <c r="J29" i="159" a="1"/>
  <c r="M16" i="163" a="1"/>
  <c r="E25" i="160" a="1"/>
  <c r="G17" i="159" a="1"/>
  <c r="Q39" i="163" a="1"/>
  <c r="N20" i="158" a="1"/>
  <c r="H45" i="161" a="1"/>
  <c r="G16" i="159" a="1"/>
  <c r="I14" i="162" a="1"/>
  <c r="P14" i="160" a="1"/>
  <c r="I40" i="159" a="1"/>
  <c r="AP6" i="159" a="1"/>
  <c r="E35" i="163" a="1"/>
  <c r="AL5" i="162" a="1"/>
  <c r="D40" i="161" a="1"/>
  <c r="H41" i="160" a="1"/>
  <c r="Q35" i="163" a="1"/>
  <c r="L3" i="158" a="1"/>
  <c r="Q8" i="142" a="1"/>
  <c r="L22" i="163" a="1"/>
  <c r="D21" i="161" a="1"/>
  <c r="H23" i="163" a="1"/>
  <c r="F47" i="142" a="1"/>
  <c r="E36" i="161" a="1"/>
  <c r="D7" i="159" a="1"/>
  <c r="H27" i="158" a="1"/>
  <c r="L16" i="159" a="1"/>
  <c r="C16" i="142" a="1"/>
  <c r="P28" i="160" a="1"/>
  <c r="AQ200" i="160" a="1"/>
  <c r="I45" i="163" a="1"/>
  <c r="P22" i="160" a="1"/>
  <c r="E20" i="161" a="1"/>
  <c r="AO72" i="158" a="1"/>
  <c r="H10" i="161" a="1"/>
  <c r="C25" i="159" a="1"/>
  <c r="Q38" i="142" a="1"/>
  <c r="C51" i="158" a="1"/>
  <c r="Q23" i="158" a="1"/>
  <c r="E36" i="142" a="1"/>
  <c r="N27" i="163" a="1"/>
  <c r="D18" i="158" a="1"/>
  <c r="J50" i="161" a="1"/>
  <c r="AQ10" i="142" a="1"/>
  <c r="H13" i="158" a="1"/>
  <c r="C12" i="159" a="1"/>
  <c r="L38" i="163" a="1"/>
  <c r="C16" i="158" a="1"/>
  <c r="H24" i="158" a="1"/>
  <c r="Q49" i="162" a="1"/>
  <c r="N14" i="161" a="1"/>
  <c r="Q25" i="163" a="1"/>
  <c r="AL141" i="159" a="1"/>
  <c r="N36" i="162" a="1"/>
  <c r="AL77" i="158" a="1"/>
  <c r="N26" i="163" a="1"/>
  <c r="E29" i="158" a="1"/>
  <c r="K33" i="158" a="1"/>
  <c r="N33" i="163" a="1"/>
  <c r="C46" i="142" a="1"/>
  <c r="J15" i="162" a="1"/>
  <c r="D2" i="158" a="1"/>
  <c r="J32" i="160" a="1"/>
  <c r="M41" i="162" a="1"/>
  <c r="E45" i="162" a="1"/>
  <c r="Q30" i="158" a="1"/>
  <c r="N8" i="160" a="1"/>
  <c r="E27" i="161" a="1"/>
  <c r="G40" i="158" a="1"/>
  <c r="J36" i="161" a="1"/>
  <c r="K50" i="158" a="1"/>
  <c r="J39" i="142" a="1"/>
  <c r="L3" i="142" a="1"/>
  <c r="AR76" i="162" a="1"/>
  <c r="L36" i="160" a="1"/>
  <c r="H45" i="162" a="1"/>
  <c r="L5" i="159" a="1"/>
  <c r="L16" i="163" a="1"/>
  <c r="J28" i="142" a="1"/>
  <c r="G47" i="142" a="1"/>
  <c r="I40" i="142" a="1"/>
  <c r="I28" i="159" a="1"/>
  <c r="P12" i="161" a="1"/>
  <c r="H16" i="158" a="1"/>
  <c r="K40" i="159" a="1"/>
  <c r="J34" i="161" a="1"/>
  <c r="J11" i="162" a="1"/>
  <c r="I35" i="161" a="1"/>
  <c r="M6" i="162" a="1"/>
  <c r="AJ70" i="158" a="1"/>
  <c r="L9" i="161" a="1"/>
  <c r="Q8" i="162" a="1"/>
  <c r="L35" i="160" a="1"/>
  <c r="AL76" i="159" a="1"/>
  <c r="Q44" i="160" a="1"/>
  <c r="J37" i="158" a="1"/>
  <c r="I20" i="160" a="1"/>
  <c r="AL73" i="158" a="1"/>
  <c r="N20" i="162" a="1"/>
  <c r="M32" i="142" a="1"/>
  <c r="K14" i="142" a="1"/>
  <c r="H9" i="162" a="1"/>
  <c r="AO16" i="159" a="1"/>
  <c r="M16" i="159" a="1"/>
  <c r="K47" i="162" a="1"/>
  <c r="H17" i="160" a="1"/>
  <c r="AR210" i="160" a="1"/>
  <c r="L22" i="159" a="1"/>
  <c r="D16" i="161" a="1"/>
  <c r="M42" i="163" a="1"/>
  <c r="J22" i="163" a="1"/>
  <c r="H51" i="158" a="1"/>
  <c r="P33" i="163" a="1"/>
  <c r="AP135" i="159" a="1"/>
  <c r="E11" i="160" a="1"/>
  <c r="P27" i="162" a="1"/>
  <c r="M26" i="163" a="1"/>
  <c r="J30" i="163" a="1"/>
  <c r="K42" i="160" a="1"/>
  <c r="G48" i="160" a="1"/>
  <c r="F35" i="163" a="1"/>
  <c r="AJ73" i="160" a="1"/>
  <c r="E15" i="142" a="1"/>
  <c r="F29" i="158" a="1"/>
  <c r="K28" i="160" a="1"/>
  <c r="AJ70" i="142" a="1"/>
  <c r="E47" i="160" a="1"/>
  <c r="M31" i="163" a="1"/>
  <c r="AR73" i="163" a="1"/>
  <c r="L13" i="162" a="1"/>
  <c r="J36" i="142" a="1"/>
  <c r="E49" i="162" a="1"/>
  <c r="AO14" i="162" a="1"/>
  <c r="E49" i="159" a="1"/>
  <c r="Q45" i="162" a="1"/>
  <c r="J29" i="142" a="1"/>
  <c r="K37" i="158" a="1"/>
  <c r="P30" i="158" a="1"/>
  <c r="AP73" i="158" a="1"/>
  <c r="N39" i="159" a="1"/>
  <c r="E18" i="163" a="1"/>
  <c r="I26" i="163" a="1"/>
  <c r="C30" i="160" a="1"/>
  <c r="K8" i="158" a="1"/>
  <c r="P8" i="142" a="1"/>
  <c r="AQ6" i="142" a="1"/>
  <c r="AP135" i="142" a="1"/>
  <c r="Q17" i="162" a="1"/>
  <c r="C42" i="161" a="1"/>
  <c r="N9" i="160" a="1"/>
  <c r="AL136" i="160" a="1"/>
  <c r="P43" i="142" a="1"/>
  <c r="AO206" i="160" a="1"/>
  <c r="Q22" i="161" a="1"/>
  <c r="K32" i="160" a="1"/>
  <c r="AP79" i="159" a="1"/>
  <c r="F6" i="160" a="1"/>
  <c r="H18" i="160" a="1"/>
  <c r="C45" i="159" a="1"/>
  <c r="AJ76" i="142" a="1"/>
  <c r="AR7" i="142" a="1"/>
  <c r="C16" i="163" a="1"/>
  <c r="AQ7" i="162" a="1"/>
  <c r="AO141" i="159" a="1"/>
  <c r="J44" i="161" a="1"/>
  <c r="I37" i="161" a="1"/>
  <c r="F10" i="161" a="1"/>
  <c r="L34" i="161" a="1"/>
  <c r="J4" i="161" a="1"/>
  <c r="E8" i="142" a="1"/>
  <c r="I30" i="142" a="1"/>
  <c r="Q13" i="163" a="1"/>
  <c r="F23" i="161" a="1"/>
  <c r="G2" i="160" a="1"/>
  <c r="C16" i="160" a="1"/>
  <c r="C33" i="159" a="1"/>
  <c r="F4" i="163" a="1"/>
  <c r="N29" i="163" a="1"/>
  <c r="P17" i="161" a="1"/>
  <c r="F27" i="142" a="1"/>
  <c r="N51" i="158" a="1"/>
  <c r="L43" i="142" a="1"/>
  <c r="P20" i="160" a="1"/>
  <c r="J3" i="161" a="1"/>
  <c r="G22" i="160" a="1"/>
  <c r="AO11" i="158" a="1"/>
  <c r="J21" i="159" a="1"/>
  <c r="J13" i="158" a="1"/>
  <c r="E35" i="159" a="1"/>
  <c r="J18" i="159" a="1"/>
  <c r="M16" i="160" a="1"/>
  <c r="C18" i="159" a="1"/>
  <c r="D36" i="162" a="1"/>
  <c r="N44" i="160" a="1"/>
  <c r="AO72" i="142" a="1"/>
  <c r="E7" i="158" a="1"/>
  <c r="J34" i="158" a="1"/>
  <c r="J48" i="142" a="1"/>
  <c r="Q34" i="162" a="1"/>
  <c r="AQ72" i="159" a="1"/>
  <c r="J22" i="161" a="1"/>
  <c r="F3" i="159" a="1"/>
  <c r="M14" i="160" a="1"/>
  <c r="P23" i="163" a="1"/>
  <c r="I23" i="142" a="1"/>
  <c r="P28" i="142" a="1"/>
  <c r="M24" i="142" a="1"/>
  <c r="P34" i="142" a="1"/>
  <c r="L9" i="160" a="1"/>
  <c r="AL72" i="158" a="1"/>
  <c r="C32" i="161" a="1"/>
  <c r="AQ12" i="162" a="1"/>
  <c r="AP18" i="159" a="1"/>
  <c r="K48" i="158" a="1"/>
  <c r="L14" i="162" a="1"/>
  <c r="AL5" i="158" a="1"/>
  <c r="F32" i="161" a="1"/>
  <c r="K38" i="142" a="1"/>
  <c r="K23" i="142" a="1"/>
  <c r="F51" i="142" a="1"/>
  <c r="K8" i="159" a="1"/>
  <c r="AP83" i="159" a="1"/>
  <c r="AJ12" i="160" a="1"/>
  <c r="G13" i="161" a="1"/>
  <c r="P30" i="162" a="1"/>
  <c r="N11" i="142" a="1"/>
  <c r="D14" i="160" a="1"/>
  <c r="K29" i="142" a="1"/>
  <c r="E9" i="159" a="1"/>
  <c r="M2" i="163" a="1"/>
  <c r="G6" i="160" a="1"/>
  <c r="I5" i="159" a="1"/>
  <c r="L40" i="161" a="1"/>
  <c r="K17" i="160" a="1"/>
  <c r="G4" i="158" a="1"/>
  <c r="K31" i="158" a="1"/>
  <c r="K19" i="160" a="1"/>
  <c r="C4" i="161" a="1"/>
  <c r="Q33" i="160" a="1"/>
  <c r="L3" i="159" a="1"/>
  <c r="F35" i="158" a="1"/>
  <c r="C33" i="161" a="1"/>
  <c r="F22" i="162" a="1"/>
  <c r="AR73" i="162" a="1"/>
  <c r="D32" i="160" a="1"/>
  <c r="AL17" i="159" a="1"/>
  <c r="AJ75" i="162" a="1"/>
  <c r="J45" i="161" a="1"/>
  <c r="D22" i="160" a="1"/>
  <c r="AL74" i="160" a="1"/>
  <c r="M4" i="142" a="1"/>
  <c r="P50" i="158" a="1"/>
  <c r="AL139" i="159" a="1"/>
  <c r="Q28" i="161" a="1"/>
  <c r="L24" i="158" a="1"/>
  <c r="J13" i="162" a="1"/>
  <c r="D11" i="162" a="1"/>
  <c r="L15" i="158" a="1"/>
  <c r="C47" i="160" a="1"/>
  <c r="K25" i="161" a="1"/>
  <c r="K44" i="162" a="1"/>
  <c r="G45" i="159" a="1"/>
  <c r="N30" i="142" a="1"/>
  <c r="M36" i="160" a="1"/>
  <c r="Q8" i="160" a="1"/>
  <c r="F18" i="158" a="1"/>
  <c r="E17" i="159" a="1"/>
  <c r="P32" i="158" a="1"/>
  <c r="N32" i="161" a="1"/>
  <c r="C17" i="142" a="1"/>
  <c r="Q51" i="158" a="1"/>
  <c r="C28" i="162" a="1"/>
  <c r="M34" i="160" a="1"/>
  <c r="AP77" i="162" a="1"/>
  <c r="L32" i="142" a="1"/>
  <c r="AJ7" i="142" a="1"/>
  <c r="E16" i="158" a="1"/>
  <c r="M2" i="142" a="1"/>
  <c r="L20" i="142" a="1"/>
  <c r="G37" i="160" a="1"/>
  <c r="D25" i="163" a="1"/>
  <c r="N38" i="142" a="1"/>
  <c r="I50" i="161" a="1"/>
  <c r="AJ138" i="159" a="1"/>
  <c r="M50" i="161" a="1"/>
  <c r="K47" i="163" a="1"/>
  <c r="AP210" i="160" a="1"/>
  <c r="AP73" i="160" a="1"/>
  <c r="M10" i="142" a="1"/>
  <c r="K41" i="158" a="1"/>
  <c r="K4" i="163" a="1"/>
  <c r="L7" i="161" a="1"/>
  <c r="E11" i="161" a="1"/>
  <c r="K50" i="162" a="1"/>
  <c r="H51" i="163" a="1"/>
  <c r="D33" i="159" a="1"/>
  <c r="P27" i="161" a="1"/>
  <c r="N50" i="142" a="1"/>
  <c r="F9" i="160" a="1"/>
  <c r="L47" i="160" a="1"/>
  <c r="F46" i="158" a="1"/>
  <c r="E34" i="142" a="1"/>
  <c r="F30" i="163" a="1"/>
  <c r="P19" i="159" a="1"/>
  <c r="AP70" i="160" a="1"/>
  <c r="H47" i="162" a="1"/>
  <c r="AP13" i="163" a="1"/>
  <c r="P7" i="163" a="1"/>
  <c r="D18" i="161" a="1"/>
  <c r="L15" i="162" a="1"/>
  <c r="D15" i="163" a="1"/>
  <c r="H29" i="163" a="1"/>
  <c r="K20" i="160" a="1"/>
  <c r="AJ8" i="163" a="1"/>
  <c r="M36" i="161" a="1"/>
  <c r="F40" i="163" a="1"/>
  <c r="E30" i="163" a="1"/>
  <c r="P38" i="160" a="1"/>
  <c r="AL8" i="142" a="1"/>
  <c r="AO12" i="163" a="1"/>
  <c r="F27" i="163" a="1"/>
  <c r="K7" i="162" a="1"/>
  <c r="F22" i="142" a="1"/>
  <c r="N32" i="162" a="1"/>
  <c r="AP5" i="158" a="1"/>
  <c r="N49" i="162" a="1"/>
  <c r="E27" i="162" a="1"/>
  <c r="AJ75" i="159" a="1"/>
  <c r="AQ73" i="160" a="1"/>
  <c r="Q38" i="161" a="1"/>
  <c r="F24" i="159" a="1"/>
  <c r="C35" i="158" a="1"/>
  <c r="AR70" i="142" a="1"/>
  <c r="G43" i="159" a="1"/>
  <c r="C37" i="161" a="1"/>
  <c r="L14" i="159" a="1"/>
  <c r="K15" i="142" a="1"/>
  <c r="AO76" i="163" a="1"/>
  <c r="D19" i="162" a="1"/>
  <c r="Q31" i="159" a="1"/>
  <c r="N48" i="142" a="1"/>
  <c r="K46" i="162" a="1"/>
  <c r="K22" i="159" a="1"/>
  <c r="I12" i="159" a="1"/>
  <c r="AJ204" i="160" a="1"/>
  <c r="M4" i="161" a="1"/>
  <c r="N25" i="142" a="1"/>
  <c r="Q11" i="162" a="1"/>
  <c r="I46" i="142" a="1"/>
  <c r="E9" i="163" a="1"/>
  <c r="N26" i="162" a="1"/>
  <c r="C34" i="158" a="1"/>
  <c r="M12" i="162" a="1"/>
  <c r="AQ9" i="163" a="1"/>
  <c r="J3" i="162" a="1"/>
  <c r="F20" i="160" a="1"/>
  <c r="J4" i="158" a="1"/>
  <c r="E15" i="162" a="1"/>
  <c r="I50" i="162" a="1"/>
  <c r="N46" i="159" a="1"/>
  <c r="M4" i="159" a="1"/>
  <c r="L42" i="163" a="1"/>
  <c r="K29" i="161" a="1"/>
  <c r="J26" i="160" a="1"/>
  <c r="K7" i="158" a="1"/>
  <c r="AJ72" i="163" a="1"/>
  <c r="M50" i="158" a="1"/>
  <c r="C29" i="158" a="1"/>
  <c r="F3" i="160" a="1"/>
  <c r="L36" i="159" a="1"/>
  <c r="F44" i="142" a="1"/>
  <c r="AP71" i="160" a="1"/>
  <c r="L12" i="161" a="1"/>
  <c r="J8" i="162" a="1"/>
  <c r="P45" i="162" a="1"/>
  <c r="H47" i="158" a="1"/>
  <c r="AJ8" i="162" a="1"/>
  <c r="Q3" i="163" a="1"/>
  <c r="D44" i="142" a="1"/>
  <c r="N41" i="142" a="1"/>
  <c r="E27" i="159" a="1"/>
  <c r="K13" i="158" a="1"/>
  <c r="AO79" i="162" a="1"/>
  <c r="J29" i="161" a="1"/>
  <c r="AR76" i="158" a="1"/>
  <c r="D35" i="161" a="1"/>
  <c r="D39" i="160" a="1"/>
  <c r="P10" i="163" a="1"/>
  <c r="M4" i="162" a="1"/>
  <c r="D15" i="158" a="1"/>
  <c r="C2" i="163" a="1"/>
  <c r="D30" i="160" a="1"/>
  <c r="F43" i="142" a="1"/>
  <c r="C15" i="160" a="1"/>
  <c r="K39" i="163" a="1"/>
  <c r="I48" i="162" a="1"/>
  <c r="E27" i="158" a="1"/>
  <c r="F24" i="162" a="1"/>
  <c r="D47" i="158" a="1"/>
  <c r="M28" i="161" a="1"/>
  <c r="I8" i="162" a="1"/>
  <c r="G30" i="161" a="1"/>
  <c r="D44" i="161" a="1"/>
  <c r="Q10" i="162" a="1"/>
  <c r="M8" i="162" a="1"/>
  <c r="D35" i="162" a="1"/>
  <c r="G8" i="160" a="1"/>
  <c r="F7" i="161" a="1"/>
  <c r="Q6" i="142" a="1"/>
  <c r="M2" i="161" a="1"/>
  <c r="D33" i="162" a="1"/>
  <c r="G12" i="161" a="1"/>
  <c r="N38" i="160" a="1"/>
  <c r="C30" i="161" a="1"/>
  <c r="Q50" i="158" a="1"/>
  <c r="D21" i="158" a="1"/>
  <c r="D50" i="163" a="1"/>
  <c r="I15" i="163" a="1"/>
  <c r="AJ139" i="159" a="1"/>
  <c r="L17" i="161" a="1"/>
  <c r="AP70" i="142" a="1"/>
  <c r="H36" i="161" a="1"/>
  <c r="D11" i="160" a="1"/>
  <c r="M9" i="160" a="1"/>
  <c r="AQ203" i="160" a="1"/>
  <c r="E6" i="162" a="1"/>
  <c r="C30" i="163" a="1"/>
  <c r="M33" i="142" a="1"/>
  <c r="AQ78" i="162" a="1"/>
  <c r="F11" i="163" a="1"/>
  <c r="Q2" i="161" a="1"/>
  <c r="Q43" i="161" a="1"/>
  <c r="E47" i="163" a="1"/>
  <c r="M28" i="162" a="1"/>
  <c r="I38" i="162" a="1"/>
  <c r="N47" i="160" a="1"/>
  <c r="F2" i="159" a="1"/>
  <c r="L34" i="163" a="1"/>
  <c r="AP6" i="162" a="1"/>
  <c r="E8" i="163" a="1"/>
  <c r="P35" i="159" a="1"/>
  <c r="G44" i="158" a="1"/>
  <c r="M5" i="163" a="1"/>
  <c r="P20" i="162" a="1"/>
  <c r="E13" i="142" a="1"/>
  <c r="M24" i="162" a="1"/>
  <c r="F33" i="163" a="1"/>
  <c r="G22" i="163" a="1"/>
  <c r="P17" i="142" a="1"/>
  <c r="E19" i="158" a="1"/>
  <c r="C38" i="161" a="1"/>
  <c r="P2" i="158" a="1"/>
  <c r="P38" i="159" a="1"/>
  <c r="G48" i="158" a="1"/>
  <c r="M32" i="159" a="1"/>
  <c r="L34" i="160" a="1"/>
  <c r="M20" i="158" a="1"/>
  <c r="L8" i="159" a="1"/>
  <c r="P51" i="160" a="1"/>
  <c r="L20" i="160" a="1"/>
  <c r="C34" i="163" a="1"/>
  <c r="M22" i="159" a="1"/>
  <c r="F26" i="161" a="1"/>
  <c r="E28" i="142" a="1"/>
  <c r="G21" i="162" a="1"/>
  <c r="AP72" i="158" a="1"/>
  <c r="J39" i="160" a="1"/>
  <c r="E8" i="158" a="1"/>
  <c r="H25" i="158" a="1"/>
  <c r="Q24" i="161" a="1"/>
  <c r="P17" i="158" a="1"/>
  <c r="P42" i="158" a="1"/>
  <c r="L21" i="162" a="1"/>
  <c r="H8" i="159" a="1"/>
  <c r="H10" i="162" a="1"/>
  <c r="M18" i="163" a="1"/>
  <c r="D47" i="161" a="1"/>
  <c r="F29" i="159" a="1"/>
  <c r="P20" i="163" a="1"/>
  <c r="AR77" i="163" a="1"/>
  <c r="E49" i="163" a="1"/>
  <c r="G45" i="161" a="1"/>
  <c r="P43" i="159" a="1"/>
  <c r="F5" i="162" a="1"/>
  <c r="L50" i="158" a="1"/>
  <c r="L34" i="162" a="1"/>
  <c r="L19" i="162" a="1"/>
  <c r="D14" i="162" a="1"/>
  <c r="Q32" i="158" a="1"/>
  <c r="H17" i="159" a="1"/>
  <c r="AL8" i="163" a="1"/>
  <c r="D47" i="160" a="1"/>
  <c r="Q22" i="160" a="1"/>
  <c r="AP75" i="163" a="1"/>
  <c r="F17" i="162" a="1"/>
  <c r="J25" i="162" a="1"/>
  <c r="F25" i="163" a="1"/>
  <c r="J42" i="158" a="1"/>
  <c r="C35" i="142" a="1"/>
  <c r="C47" i="161" a="1"/>
  <c r="AP140" i="142" a="1"/>
  <c r="C38" i="163" a="1"/>
  <c r="L51" i="161" a="1"/>
  <c r="AQ70" i="160" a="1"/>
  <c r="G6" i="163" a="1"/>
  <c r="E35" i="160" a="1"/>
  <c r="Q24" i="158" a="1"/>
  <c r="P5" i="163" a="1"/>
  <c r="AP71" i="163" a="1"/>
  <c r="L34" i="158" a="1"/>
  <c r="M45" i="158" a="1"/>
  <c r="J19" i="161" a="1"/>
  <c r="G35" i="142" a="1"/>
  <c r="E41" i="159" a="1"/>
  <c r="I2" i="159" a="1"/>
  <c r="Q12" i="161" a="1"/>
  <c r="G30" i="160" a="1"/>
  <c r="K49" i="142" a="1"/>
  <c r="P15" i="163" a="1"/>
  <c r="AP5" i="159" a="1"/>
  <c r="AQ9" i="159" a="1"/>
  <c r="Q26" i="161" a="1"/>
  <c r="J30" i="158" a="1"/>
  <c r="F27" i="158" a="1"/>
  <c r="I8" i="158" a="1"/>
  <c r="J5" i="142" a="1"/>
  <c r="L39" i="159" a="1"/>
  <c r="C40" i="162" a="1"/>
  <c r="P43" i="162" a="1"/>
  <c r="C23" i="163" a="1"/>
  <c r="N40" i="162" a="1"/>
  <c r="H12" i="161" a="1"/>
  <c r="K13" i="163" a="1"/>
  <c r="K44" i="158" a="1"/>
  <c r="AJ8" i="159" a="1"/>
  <c r="C41" i="162" a="1"/>
  <c r="Q7" i="158" a="1"/>
  <c r="G32" i="160" a="1"/>
  <c r="G13" i="160" a="1"/>
  <c r="D24" i="161" a="1"/>
  <c r="G37" i="142" a="1"/>
  <c r="H7" i="163" a="1"/>
  <c r="M45" i="159" a="1"/>
  <c r="N13" i="161" a="1"/>
  <c r="L6" i="161" a="1"/>
  <c r="P11" i="163" a="1"/>
  <c r="H28" i="159" a="1"/>
  <c r="I33" i="159" a="1"/>
  <c r="N24" i="160" a="1"/>
  <c r="P2" i="161" a="1"/>
  <c r="P6" i="161" a="1"/>
  <c r="K3" i="158" a="1"/>
  <c r="J7" i="159" a="1"/>
  <c r="D5" i="158" a="1"/>
  <c r="D25" i="162" a="1"/>
  <c r="F7" i="158" a="1"/>
  <c r="L21" i="163" a="1"/>
  <c r="M25" i="142" a="1"/>
  <c r="E17" i="161" a="1"/>
  <c r="H44" i="142" a="1"/>
  <c r="C43" i="160" a="1"/>
  <c r="Q50" i="159" a="1"/>
  <c r="I51" i="158" a="1"/>
  <c r="G38" i="159" a="1"/>
  <c r="J4" i="163" a="1"/>
  <c r="M41" i="161" a="1"/>
  <c r="E32" i="159" a="1"/>
  <c r="M47" i="158" a="1"/>
  <c r="AJ135" i="159" a="1"/>
  <c r="G28" i="163" a="1"/>
  <c r="K19" i="142" a="1"/>
  <c r="AL9" i="162" a="1"/>
  <c r="K20" i="159" a="1"/>
  <c r="L2" i="159" a="1"/>
  <c r="M31" i="142" a="1"/>
  <c r="AQ137" i="159" a="1"/>
  <c r="I18" i="163" a="1"/>
  <c r="P25" i="162" a="1"/>
  <c r="AJ139" i="142" a="1"/>
  <c r="M21" i="163" a="1"/>
  <c r="AL71" i="158" a="1"/>
  <c r="K35" i="162" a="1"/>
  <c r="AL8" i="159" a="1"/>
  <c r="K24" i="142" a="1"/>
  <c r="AL9" i="160" a="1"/>
  <c r="K28" i="161" a="1"/>
  <c r="I19" i="142" a="1"/>
  <c r="K43" i="142" a="1"/>
  <c r="G46" i="161" a="1"/>
  <c r="N24" i="163" a="1"/>
  <c r="AQ72" i="158" a="1"/>
  <c r="L4" i="160" a="1"/>
  <c r="N27" i="160" a="1"/>
  <c r="L35" i="161" a="1"/>
  <c r="J46" i="160" a="1"/>
  <c r="Q32" i="163" a="1"/>
  <c r="D24" i="162" a="1"/>
  <c r="G48" i="161" a="1"/>
  <c r="E38" i="163" a="1"/>
  <c r="F3" i="162" a="1"/>
  <c r="Q25" i="160" a="1"/>
  <c r="N21" i="159" a="1"/>
  <c r="F8" i="158" a="1"/>
  <c r="M39" i="163" a="1"/>
  <c r="F44" i="162" a="1"/>
  <c r="AO74" i="158" a="1"/>
  <c r="H41" i="142" a="1"/>
  <c r="D7" i="163" a="1"/>
  <c r="AR6" i="160" a="1"/>
  <c r="E14" i="163" a="1"/>
  <c r="I20" i="161" a="1"/>
  <c r="Q46" i="160" a="1"/>
  <c r="L32" i="161" a="1"/>
  <c r="J46" i="162" a="1"/>
  <c r="C34" i="159" a="1"/>
  <c r="J36" i="162" a="1"/>
  <c r="Q20" i="158" a="1"/>
  <c r="M24" i="160" a="1"/>
  <c r="AJ77" i="162" a="1"/>
  <c r="G5" i="163" a="1"/>
  <c r="G17" i="142" a="1"/>
  <c r="H13" i="163" a="1"/>
  <c r="G32" i="158" a="1"/>
  <c r="H32" i="161" a="1"/>
  <c r="L12" i="158" a="1"/>
  <c r="F14" i="160" a="1"/>
  <c r="J20" i="163" a="1"/>
  <c r="P31" i="159" a="1"/>
  <c r="I11" i="162" a="1"/>
  <c r="H36" i="162" a="1"/>
  <c r="P30" i="142" a="1"/>
  <c r="E38" i="158" a="1"/>
  <c r="G29" i="163" a="1"/>
  <c r="G50" i="159" a="1"/>
  <c r="C15" i="161" a="1"/>
  <c r="M17" i="142" a="1"/>
  <c r="F5" i="159" a="1"/>
  <c r="H46" i="162" a="1"/>
  <c r="AL208" i="160" a="1"/>
  <c r="AO202" i="160" a="1"/>
  <c r="D24" i="159" a="1"/>
  <c r="H40" i="160" a="1"/>
  <c r="I37" i="162" a="1"/>
  <c r="N33" i="159" a="1"/>
  <c r="E44" i="162" a="1"/>
  <c r="H10" i="163" a="1"/>
  <c r="H33" i="163" a="1"/>
  <c r="J5" i="161" a="1"/>
  <c r="AJ7" i="160" a="1"/>
  <c r="H18" i="163" a="1"/>
  <c r="AQ70" i="158" a="1"/>
  <c r="H18" i="162" a="1"/>
  <c r="I44" i="158" a="1"/>
  <c r="Q42" i="162" a="1"/>
  <c r="D15" i="161" a="1"/>
  <c r="M49" i="160" a="1"/>
  <c r="M28" i="142" a="1"/>
  <c r="E23" i="142" a="1"/>
  <c r="D18" i="160" a="1"/>
  <c r="J26" i="162" a="1"/>
  <c r="C44" i="162" a="1"/>
  <c r="AO78" i="163" a="1"/>
  <c r="P28" i="163" a="1"/>
  <c r="I41" i="163" a="1"/>
  <c r="AP9" i="159" a="1"/>
  <c r="L26" i="161" a="1"/>
  <c r="J35" i="142" a="1"/>
  <c r="L43" i="160" a="1"/>
  <c r="Q18" i="160" a="1"/>
  <c r="N43" i="159" a="1"/>
  <c r="H28" i="163" a="1"/>
  <c r="AR71" i="159" a="1"/>
  <c r="M38" i="163" a="1"/>
  <c r="F11" i="159" a="1"/>
  <c r="H28" i="161" a="1"/>
  <c r="L10" i="159" a="1"/>
  <c r="D18" i="142" a="1"/>
  <c r="D13" i="163" a="1"/>
  <c r="G36" i="163" a="1"/>
  <c r="L5" i="163" a="1"/>
  <c r="AQ70" i="142" a="1"/>
  <c r="N6" i="163" a="1"/>
  <c r="I26" i="162" a="1"/>
  <c r="I34" i="163" a="1"/>
  <c r="J30" i="162" a="1"/>
  <c r="P35" i="158" a="1"/>
  <c r="K9" i="142" a="1"/>
  <c r="E9" i="160" a="1"/>
  <c r="P44" i="160" a="1"/>
  <c r="N41" i="159" a="1"/>
  <c r="AJ74" i="162" a="1"/>
  <c r="I45" i="158" a="1"/>
  <c r="G27" i="161" a="1"/>
  <c r="N8" i="163" a="1"/>
  <c r="AQ209" i="160" a="1"/>
  <c r="M8" i="159" a="1"/>
  <c r="N31" i="163" a="1"/>
  <c r="G13" i="162" a="1"/>
  <c r="F35" i="162" a="1"/>
  <c r="AO5" i="142" a="1"/>
  <c r="AL72" i="163" a="1"/>
  <c r="P39" i="142" a="1"/>
  <c r="M33" i="158" a="1"/>
  <c r="L39" i="158" a="1"/>
  <c r="D11" i="142" a="1"/>
  <c r="L36" i="163" a="1"/>
  <c r="F49" i="162" a="1"/>
  <c r="AL75" i="162" a="1"/>
  <c r="J46" i="161" a="1"/>
  <c r="C9" i="158" a="1"/>
  <c r="H15" i="160" a="1"/>
  <c r="AL70" i="159" a="1"/>
  <c r="M8" i="161" a="1"/>
  <c r="D31" i="160" a="1"/>
  <c r="C2" i="142" a="1"/>
  <c r="H37" i="159" a="1"/>
  <c r="P13" i="160" a="1"/>
  <c r="AJ207" i="160" a="1"/>
  <c r="H40" i="161" a="1"/>
  <c r="I39" i="163" a="1"/>
  <c r="D46" i="142" a="1"/>
  <c r="L22" i="161" a="1"/>
  <c r="K15" i="162" a="1"/>
  <c r="AL11" i="160" a="1"/>
  <c r="C49" i="159" a="1"/>
  <c r="M9" i="142" a="1"/>
  <c r="H43" i="142" a="1"/>
  <c r="F23" i="162" a="1"/>
  <c r="AL76" i="163" a="1"/>
  <c r="C21" i="162" a="1"/>
  <c r="G14" i="159" a="1"/>
  <c r="K5" i="158" a="1"/>
  <c r="K16" i="160" a="1"/>
  <c r="H17" i="158" a="1"/>
  <c r="J22" i="159" a="1"/>
  <c r="L47" i="163" a="1"/>
  <c r="H6" i="162" a="1"/>
  <c r="Q9" i="163" a="1"/>
  <c r="K2" i="159" a="1"/>
  <c r="D24" i="163" a="1"/>
  <c r="C51" i="142" a="1"/>
  <c r="AJ10" i="160" a="1"/>
  <c r="P43" i="158" a="1"/>
  <c r="E39" i="142" a="1"/>
  <c r="AQ8" i="163" a="1"/>
  <c r="D34" i="162" a="1"/>
  <c r="J24" i="158" a="1"/>
  <c r="Q3" i="160" a="1"/>
  <c r="K44" i="142" a="1"/>
  <c r="K15" i="163" a="1"/>
  <c r="C15" i="162" a="1"/>
  <c r="AQ10" i="162" a="1"/>
  <c r="E33" i="162" a="1"/>
  <c r="G41" i="159" a="1"/>
  <c r="J11" i="159" a="1"/>
  <c r="M45" i="161" a="1"/>
  <c r="K41" i="142" a="1"/>
  <c r="J35" i="158" a="1"/>
  <c r="K8" i="162" a="1"/>
  <c r="G12" i="163" a="1"/>
  <c r="D41" i="163" a="1"/>
  <c r="F3" i="142" a="1"/>
  <c r="C51" i="161" a="1"/>
  <c r="Q45" i="160" a="1"/>
  <c r="H25" i="142" a="1"/>
  <c r="L42" i="142" a="1"/>
  <c r="Q50" i="163" a="1"/>
  <c r="K11" i="163" a="1"/>
  <c r="L27" i="158" a="1"/>
  <c r="H11" i="159" a="1"/>
  <c r="L49" i="142" a="1"/>
  <c r="J5" i="160" a="1"/>
  <c r="L21" i="158" a="1"/>
  <c r="AO76" i="159" a="1"/>
  <c r="H9" i="159" a="1"/>
  <c r="AJ79" i="158" a="1"/>
  <c r="D27" i="160" a="1"/>
  <c r="Q28" i="159" a="1"/>
  <c r="P5" i="159" a="1"/>
  <c r="E39" i="163" a="1"/>
  <c r="N22" i="161" a="1"/>
  <c r="AR78" i="159" a="1"/>
  <c r="H29" i="158" a="1"/>
  <c r="I29" i="161" a="1"/>
  <c r="AR72" i="159" a="1"/>
  <c r="C45" i="163" a="1"/>
  <c r="M27" i="160" a="1"/>
  <c r="I49" i="158" a="1"/>
  <c r="N7" i="162" a="1"/>
  <c r="J40" i="163" a="1"/>
  <c r="E37" i="159" a="1"/>
  <c r="AR80" i="159" a="1"/>
  <c r="F28" i="158" a="1"/>
  <c r="P6" i="162" a="1"/>
  <c r="C13" i="163" a="1"/>
  <c r="J14" i="158" a="1"/>
  <c r="K37" i="161" a="1"/>
  <c r="J15" i="142" a="1"/>
  <c r="N19" i="142" a="1"/>
  <c r="G4" i="159" a="1"/>
  <c r="I13" i="142" a="1"/>
  <c r="J5" i="158" a="1"/>
  <c r="L2" i="162" a="1"/>
  <c r="D41" i="142" a="1"/>
  <c r="C45" i="142" a="1"/>
  <c r="F20" i="163" a="1"/>
  <c r="F6" i="163" a="1"/>
  <c r="M13" i="162" a="1"/>
  <c r="M20" i="159" a="1"/>
  <c r="Q43" i="142" a="1"/>
  <c r="AO82" i="159" a="1"/>
  <c r="J38" i="163" a="1"/>
  <c r="AO74" i="142" a="1"/>
  <c r="I22" i="142" a="1"/>
  <c r="N29" i="158" a="1"/>
  <c r="L35" i="159" a="1"/>
  <c r="M37" i="160" a="1"/>
  <c r="AR141" i="142" a="1"/>
  <c r="G26" i="158" a="1"/>
  <c r="K50" i="142" a="1"/>
  <c r="N49" i="159" a="1"/>
  <c r="Q11" i="160" a="1"/>
  <c r="G5" i="158" a="1"/>
  <c r="G40" i="160" a="1"/>
  <c r="M34" i="163" a="1"/>
  <c r="E20" i="163" a="1"/>
  <c r="N30" i="163" a="1"/>
  <c r="AJ78" i="162" a="1"/>
  <c r="F39" i="163" a="1"/>
  <c r="F50" i="159" a="1"/>
  <c r="AP8" i="160" a="1"/>
  <c r="H26" i="158" a="1"/>
  <c r="E23" i="159" a="1"/>
  <c r="F39" i="142" a="1"/>
  <c r="J18" i="160" a="1"/>
  <c r="AR139" i="142" a="1"/>
  <c r="L44" i="160" a="1"/>
  <c r="F37" i="159" a="1"/>
  <c r="E32" i="158" a="1"/>
  <c r="H51" i="160" a="1"/>
  <c r="E47" i="161" a="1"/>
  <c r="N5" i="158" a="1"/>
  <c r="F30" i="161" a="1"/>
  <c r="F30" i="142" a="1"/>
  <c r="I20" i="162" a="1"/>
  <c r="G18" i="160" a="1"/>
  <c r="L46" i="159" a="1"/>
  <c r="N37" i="159" a="1"/>
  <c r="C27" i="161" a="1"/>
  <c r="N25" i="163" a="1"/>
  <c r="C49" i="142" a="1"/>
  <c r="K6" i="160" a="1"/>
  <c r="E19" i="161" a="1"/>
  <c r="AJ9" i="142" a="1"/>
  <c r="E29" i="161" a="1"/>
  <c r="F32" i="160" a="1"/>
  <c r="C34" i="142" a="1"/>
  <c r="K38" i="158" a="1"/>
  <c r="D10" i="162" a="1"/>
  <c r="L44" i="163" a="1"/>
  <c r="AR10" i="162" a="1"/>
  <c r="H46" i="158" a="1"/>
  <c r="H21" i="142" a="1"/>
  <c r="AQ70" i="162" a="1"/>
  <c r="J47" i="163" a="1"/>
  <c r="F46" i="161" a="1"/>
  <c r="F46" i="160" a="1"/>
  <c r="H24" i="161" a="1"/>
  <c r="E35" i="158" a="1"/>
  <c r="F27" i="162" a="1"/>
  <c r="Q14" i="163" a="1"/>
  <c r="J27" i="142" a="1"/>
  <c r="E17" i="142" a="1"/>
  <c r="AP71" i="159" a="1"/>
  <c r="E34" i="161" a="1"/>
  <c r="H38" i="162" a="1"/>
  <c r="H15" i="158" a="1"/>
  <c r="AL70" i="142" a="1"/>
  <c r="L51" i="160" a="1"/>
  <c r="AP72" i="160" a="1"/>
  <c r="D20" i="142" a="1"/>
  <c r="N29" i="161" a="1"/>
  <c r="AL10" i="158" a="1"/>
  <c r="L28" i="158" a="1"/>
  <c r="H51" i="162" a="1"/>
  <c r="L33" i="142" a="1"/>
  <c r="J43" i="163" a="1"/>
  <c r="H36" i="160" a="1"/>
  <c r="I48" i="142" a="1"/>
  <c r="N18" i="160" a="1"/>
  <c r="AL74" i="162" a="1"/>
  <c r="D30" i="163" a="1"/>
  <c r="K27" i="158" a="1"/>
  <c r="G31" i="158" a="1"/>
  <c r="E26" i="162" a="1"/>
  <c r="J47" i="142" a="1"/>
  <c r="H33" i="142" a="1"/>
  <c r="K11" i="160" a="1"/>
  <c r="AJ73" i="163" a="1"/>
  <c r="F51" i="160" a="1"/>
  <c r="M45" i="160" a="1"/>
  <c r="M4" i="160" a="1"/>
  <c r="M28" i="160" a="1"/>
  <c r="P29" i="163" a="1"/>
  <c r="K11" i="161" a="1"/>
  <c r="P47" i="161" a="1"/>
  <c r="M46" i="162" a="1"/>
  <c r="K16" i="142" a="1"/>
  <c r="AJ7" i="158" a="1"/>
  <c r="G42" i="163" a="1"/>
  <c r="AL206" i="160" a="1"/>
  <c r="E8" i="160" a="1"/>
  <c r="AP70" i="159" a="1"/>
  <c r="M21" i="161" a="1"/>
  <c r="P24" i="159" a="1"/>
  <c r="N6" i="160" a="1"/>
  <c r="Q39" i="162" a="1"/>
  <c r="F17" i="142" a="1"/>
  <c r="G19" i="163" a="1"/>
  <c r="N21" i="160" a="1"/>
  <c r="C32" i="160" a="1"/>
  <c r="J51" i="163" a="1"/>
  <c r="AP201" i="160" a="1"/>
  <c r="Q11" i="159" a="1"/>
  <c r="F12" i="161" a="1"/>
  <c r="K18" i="162" a="1"/>
  <c r="H36" i="163" a="1"/>
  <c r="H45" i="160" a="1"/>
  <c r="P11" i="162" a="1"/>
  <c r="H31" i="159" a="1"/>
  <c r="G8" i="163" a="1"/>
  <c r="F6" i="158" a="1"/>
  <c r="G7" i="159" a="1"/>
  <c r="N34" i="161" a="1"/>
  <c r="Q46" i="159" a="1"/>
  <c r="G33" i="162" a="1"/>
  <c r="E48" i="142" a="1"/>
  <c r="C50" i="160" a="1"/>
  <c r="C12" i="158" a="1"/>
  <c r="Q7" i="163" a="1"/>
  <c r="F41" i="161" a="1"/>
  <c r="C3" i="161" a="1"/>
  <c r="F18" i="162" a="1"/>
  <c r="I41" i="142" a="1"/>
  <c r="J45" i="160" a="1"/>
  <c r="K17" i="162" a="1"/>
  <c r="F12" i="159" a="1"/>
  <c r="Q6" i="159" a="1"/>
  <c r="I13" i="158" a="1"/>
  <c r="AO70" i="160" a="1"/>
  <c r="G6" i="158" a="1"/>
  <c r="D16" i="158" a="1"/>
  <c r="D23" i="160" a="1"/>
  <c r="N12" i="160" a="1"/>
  <c r="I9" i="158" a="1"/>
  <c r="J33" i="163" a="1"/>
  <c r="AJ74" i="163" a="1"/>
  <c r="C36" i="161" a="1"/>
  <c r="K41" i="162" a="1"/>
  <c r="C26" i="163" a="1"/>
  <c r="N5" i="160" a="1"/>
  <c r="AP6" i="142" a="1"/>
  <c r="F49" i="161" a="1"/>
  <c r="J37" i="163" a="1"/>
  <c r="AP139" i="142" a="1"/>
  <c r="K3" i="160" a="1"/>
  <c r="K44" i="161" a="1"/>
  <c r="N15" i="162" a="1"/>
  <c r="F38" i="158" a="1"/>
  <c r="F9" i="159" a="1"/>
  <c r="H3" i="159" a="1"/>
  <c r="J12" i="142" a="1"/>
  <c r="I24" i="142" a="1"/>
  <c r="M13" i="159" a="1"/>
  <c r="AJ76" i="160" a="1"/>
  <c r="K45" i="161" a="1"/>
  <c r="AO18" i="159" a="1"/>
  <c r="L27" i="163" a="1"/>
  <c r="I26" i="159" a="1"/>
  <c r="Q43" i="163" a="1"/>
  <c r="AL7" i="142" a="1"/>
  <c r="C18" i="142" a="1"/>
  <c r="AL81" i="159" a="1"/>
  <c r="I4" i="158" a="1"/>
  <c r="M29" i="142" a="1"/>
  <c r="H11" i="163" a="1"/>
  <c r="P22" i="161" a="1"/>
  <c r="N13" i="162" a="1"/>
  <c r="E4" i="163" a="1"/>
  <c r="L2" i="163" a="1"/>
  <c r="K15" i="160" a="1"/>
  <c r="G28" i="160" a="1"/>
  <c r="Q40" i="162" a="1"/>
  <c r="D8" i="162" a="1"/>
  <c r="F29" i="161" a="1"/>
  <c r="J2" i="162" a="1"/>
  <c r="Q42" i="159" a="1"/>
  <c r="F38" i="142" a="1"/>
  <c r="E16" i="160" a="1"/>
  <c r="F8" i="160" a="1"/>
  <c r="I3" i="161" a="1"/>
  <c r="L33" i="158" a="1"/>
  <c r="G38" i="142" a="1"/>
  <c r="F44" i="159" a="1"/>
  <c r="E48" i="161" a="1"/>
  <c r="F39" i="162" a="1"/>
  <c r="M11" i="142" a="1"/>
  <c r="J33" i="158" a="1"/>
  <c r="H35" i="159" a="1"/>
  <c r="F39" i="161" a="1"/>
  <c r="C18" i="160" a="1"/>
  <c r="F30" i="160" a="1"/>
  <c r="AO135" i="142" a="1"/>
  <c r="AP7" i="162" a="1"/>
  <c r="L41" i="142" a="1"/>
  <c r="M35" i="158" a="1"/>
  <c r="E16" i="163" a="1"/>
  <c r="L19" i="159" a="1"/>
  <c r="AO78" i="162" a="1"/>
  <c r="I19" i="161" a="1"/>
  <c r="K23" i="160" a="1"/>
  <c r="K51" i="163" a="1"/>
  <c r="I21" i="142" a="1"/>
  <c r="H26" i="162" a="1"/>
  <c r="P28" i="159" a="1"/>
  <c r="K12" i="160" a="1"/>
  <c r="H38" i="142" a="1"/>
  <c r="J48" i="158" a="1"/>
  <c r="K30" i="162" a="1"/>
  <c r="D46" i="163" a="1"/>
  <c r="C24" i="158" a="1"/>
  <c r="L38" i="161" a="1"/>
  <c r="H48" i="158" a="1"/>
  <c r="M29" i="163" a="1"/>
  <c r="M30" i="159" a="1"/>
  <c r="Q48" i="163" a="1"/>
  <c r="P48" i="159" a="1"/>
  <c r="J48" i="160" a="1"/>
  <c r="AP74" i="159" a="1"/>
  <c r="C41" i="158" a="1"/>
  <c r="H19" i="159" a="1"/>
  <c r="P30" i="161" a="1"/>
  <c r="I7" i="159" a="1"/>
  <c r="J30" i="160" a="1"/>
  <c r="M20" i="160" a="1"/>
  <c r="P7" i="159" a="1"/>
  <c r="AJ11" i="160" a="1"/>
  <c r="C42" i="159" a="1"/>
  <c r="AP5" i="163" a="1"/>
  <c r="AL142" i="159" a="1"/>
  <c r="I28" i="160" a="1"/>
  <c r="P36" i="159" a="1"/>
  <c r="P27" i="159" a="1"/>
  <c r="F21" i="161" a="1"/>
  <c r="N8" i="161" a="1"/>
  <c r="P4" i="162" a="1"/>
  <c r="G34" i="163" a="1"/>
  <c r="G28" i="162" a="1"/>
  <c r="D34" i="163" a="1"/>
  <c r="G17" i="158" a="1"/>
  <c r="L33" i="163" a="1"/>
  <c r="L19" i="161" a="1"/>
  <c r="G21" i="161" a="1"/>
  <c r="C46" i="161" a="1"/>
  <c r="AJ6" i="162" a="1"/>
  <c r="H50" i="158" a="1"/>
  <c r="H18" i="159" a="1"/>
  <c r="F17" i="160" a="1"/>
  <c r="K30" i="160" a="1"/>
  <c r="K7" i="142" a="1"/>
  <c r="P39" i="162" a="1"/>
  <c r="N25" i="161" a="1"/>
  <c r="L14" i="161" a="1"/>
  <c r="P8" i="159" a="1"/>
  <c r="P35" i="161" a="1"/>
  <c r="M6" i="158" a="1"/>
  <c r="K46" i="158" a="1"/>
  <c r="M41" i="158" a="1"/>
  <c r="E37" i="160" a="1"/>
  <c r="L48" i="142" a="1"/>
  <c r="N18" i="158" a="1"/>
  <c r="L13" i="142" a="1"/>
  <c r="M11" i="163" a="1"/>
  <c r="F29" i="142" a="1"/>
  <c r="AR138" i="160" a="1"/>
  <c r="AO9" i="162" a="1"/>
  <c r="H47" i="142" a="1"/>
  <c r="AR74" i="142" a="1"/>
  <c r="AJ8" i="142" a="1"/>
  <c r="F24" i="160" a="1"/>
  <c r="H43" i="163" a="1"/>
  <c r="J14" i="160" a="1"/>
  <c r="F43" i="163" a="1"/>
  <c r="AO9" i="159" a="1"/>
  <c r="K34" i="161" a="1"/>
  <c r="F51" i="159" a="1"/>
  <c r="D32" i="158" a="1"/>
  <c r="G27" i="142" a="1"/>
  <c r="C4" i="142" a="1"/>
  <c r="E42" i="161" a="1"/>
  <c r="J11" i="142" a="1"/>
  <c r="Q40" i="159" a="1"/>
  <c r="K16" i="161" a="1"/>
  <c r="E26" i="161" a="1"/>
  <c r="N40" i="163" a="1"/>
  <c r="J45" i="163" a="1"/>
  <c r="E31" i="158" a="1"/>
  <c r="H34" i="163" a="1"/>
  <c r="E33" i="161" a="1"/>
  <c r="K50" i="161" a="1"/>
  <c r="H31" i="158" a="1"/>
  <c r="I8" i="142" a="1"/>
  <c r="J40" i="162" a="1"/>
  <c r="P35" i="142" a="1"/>
  <c r="E43" i="158" a="1"/>
  <c r="C21" i="158" a="1"/>
  <c r="J43" i="158" a="1"/>
  <c r="D42" i="162" a="1"/>
  <c r="L20" i="163" a="1"/>
  <c r="K27" i="160" a="1"/>
  <c r="J8" i="159" a="1"/>
  <c r="N26" i="158" a="1"/>
  <c r="L21" i="160" a="1"/>
  <c r="D14" i="163" a="1"/>
  <c r="E50" i="142" a="1"/>
  <c r="AR74" i="160" a="1"/>
  <c r="AR13" i="162" a="1"/>
  <c r="AR143" i="159" a="1"/>
  <c r="L39" i="161" a="1"/>
  <c r="D26" i="163" a="1"/>
  <c r="J12" i="158" a="1"/>
  <c r="N48" i="163" a="1"/>
  <c r="K32" i="163" a="1"/>
  <c r="G17" i="162" a="1"/>
  <c r="AJ9" i="163" a="1"/>
  <c r="H2" i="161" a="1"/>
  <c r="D10" i="160" a="1"/>
  <c r="AJ210" i="160" a="1"/>
  <c r="F46" i="142" a="1"/>
  <c r="J10" i="161" a="1"/>
  <c r="H29" i="162" a="1"/>
  <c r="M27" i="142" a="1"/>
  <c r="L8" i="162" a="1"/>
  <c r="I48" i="161" a="1"/>
  <c r="K20" i="163" a="1"/>
  <c r="AQ71" i="163" a="1"/>
  <c r="N32" i="158" a="1"/>
  <c r="AO79" i="158" a="1"/>
  <c r="P2" i="142" a="1"/>
  <c r="H31" i="162" a="1"/>
  <c r="E6" i="159" a="1"/>
  <c r="AR203" i="160" a="1"/>
  <c r="I14" i="163" a="1"/>
  <c r="L18" i="142" a="1"/>
  <c r="F43" i="162" a="1"/>
  <c r="C28" i="160" a="1"/>
  <c r="M43" i="160" a="1"/>
  <c r="P28" i="161" a="1"/>
  <c r="H32" i="162" a="1"/>
  <c r="L8" i="161" a="1"/>
  <c r="AR74" i="158" a="1"/>
  <c r="N24" i="158" a="1"/>
  <c r="C21" i="160" a="1"/>
  <c r="I8" i="163" a="1"/>
  <c r="E47" i="162" a="1"/>
  <c r="I14" i="142" a="1"/>
  <c r="Q20" i="160" a="1"/>
  <c r="I2" i="160" a="1"/>
  <c r="D41" i="158" a="1"/>
  <c r="M41" i="160" a="1"/>
  <c r="E44" i="158" a="1"/>
  <c r="K5" i="159" a="1"/>
  <c r="J28" i="160" a="1"/>
  <c r="N47" i="142" a="1"/>
  <c r="M43" i="158" a="1"/>
  <c r="P45" i="158" a="1"/>
  <c r="N12" i="159" a="1"/>
  <c r="I37" i="159" a="1"/>
  <c r="AL75" i="159" a="1"/>
  <c r="AQ70" i="163" a="1"/>
  <c r="M4" i="158" a="1"/>
  <c r="F30" i="162" a="1"/>
  <c r="L16" i="142" a="1"/>
  <c r="M48" i="163" a="1"/>
  <c r="J36" i="158" a="1"/>
  <c r="G17" i="163" a="1"/>
  <c r="AR75" i="160" a="1"/>
  <c r="AP5" i="142" a="1"/>
  <c r="Q5" i="163" a="1"/>
  <c r="AP77" i="142" a="1"/>
  <c r="J43" i="161" a="1"/>
  <c r="G51" i="160" a="1"/>
  <c r="P40" i="142" a="1"/>
  <c r="D34" i="161" a="1"/>
  <c r="F36" i="163" a="1"/>
  <c r="M22" i="163" a="1"/>
  <c r="L14" i="142" a="1"/>
  <c r="N13" i="163" a="1"/>
  <c r="I32" i="160" a="1"/>
  <c r="F50" i="161" a="1"/>
  <c r="M38" i="162" a="1"/>
  <c r="P3" i="162" a="1"/>
  <c r="P15" i="142" a="1"/>
  <c r="E26" i="158" a="1"/>
  <c r="N44" i="158" a="1"/>
  <c r="K3" i="161" a="1"/>
  <c r="AL6" i="160" a="1"/>
  <c r="G34" i="161" a="1"/>
  <c r="AJ71" i="159" a="1"/>
  <c r="M14" i="161" a="1"/>
  <c r="E2" i="161" a="1"/>
  <c r="AR11" i="162" a="1"/>
  <c r="E9" i="162" a="1"/>
  <c r="C35" i="162" a="1"/>
  <c r="I43" i="158" a="1"/>
  <c r="P48" i="163" a="1"/>
  <c r="P45" i="159" a="1"/>
  <c r="Q48" i="162" a="1"/>
  <c r="K23" i="163" a="1"/>
  <c r="L9" i="142" a="1"/>
  <c r="G24" i="162" a="1"/>
  <c r="P10" i="162" a="1"/>
  <c r="J39" i="162" a="1"/>
  <c r="G47" i="160" a="1"/>
  <c r="G31" i="163" a="1"/>
  <c r="D25" i="161" a="1"/>
  <c r="J11" i="160" a="1"/>
  <c r="D35" i="142" a="1"/>
  <c r="E2" i="158" a="1"/>
  <c r="H31" i="160" a="1"/>
  <c r="M24" i="163" a="1"/>
  <c r="D7" i="162" a="1"/>
  <c r="L9" i="159" a="1"/>
  <c r="M38" i="161" a="1"/>
  <c r="J37" i="159" a="1"/>
  <c r="P37" i="159" a="1"/>
  <c r="C47" i="158" a="1"/>
  <c r="I49" i="159" a="1"/>
  <c r="E30" i="159" a="1"/>
  <c r="J32" i="161" a="1"/>
  <c r="F15" i="162" a="1"/>
  <c r="E32" i="163" a="1"/>
  <c r="N46" i="158" a="1"/>
  <c r="E36" i="159" a="1"/>
  <c r="P13" i="163" a="1"/>
  <c r="J31" i="142" a="1"/>
  <c r="F37" i="161" a="1"/>
  <c r="AO12" i="159" a="1"/>
  <c r="AQ75" i="159" a="1"/>
  <c r="M8" i="142" a="1"/>
  <c r="AJ201" i="160" a="1"/>
  <c r="F17" i="159" a="1"/>
  <c r="AP72" i="163" a="1"/>
  <c r="P33" i="162" a="1"/>
  <c r="G24" i="158" a="1"/>
  <c r="F5" i="160" a="1"/>
  <c r="L12" i="159" a="1"/>
  <c r="J2" i="142" a="1"/>
  <c r="E14" i="161" a="1"/>
  <c r="F12" i="162" a="1"/>
  <c r="N45" i="160" a="1"/>
  <c r="N11" i="163" a="1"/>
  <c r="I32" i="162" a="1"/>
  <c r="AQ140" i="159" a="1"/>
  <c r="H34" i="158" a="1"/>
  <c r="I16" i="158" a="1"/>
  <c r="Q31" i="163" a="1"/>
  <c r="AR205" i="160" a="1"/>
  <c r="C39" i="160" a="1"/>
  <c r="G39" i="158" a="1"/>
  <c r="N25" i="158" a="1"/>
  <c r="P37" i="158" a="1"/>
  <c r="G14" i="163" a="1"/>
  <c r="AJ137" i="160" a="1"/>
  <c r="C40" i="161" a="1"/>
  <c r="C19" i="160" a="1"/>
  <c r="C40" i="163" a="1"/>
  <c r="M42" i="142" a="1"/>
  <c r="H31" i="163" a="1"/>
  <c r="F48" i="163" a="1"/>
  <c r="P32" i="161" a="1"/>
  <c r="H4" i="161" a="1"/>
  <c r="G11" i="158" a="1"/>
  <c r="F40" i="161" a="1"/>
  <c r="M37" i="161" a="1"/>
  <c r="AJ71" i="160" a="1"/>
  <c r="D8" i="158" a="1"/>
  <c r="AO74" i="160" a="1"/>
  <c r="C40" i="142" a="1"/>
  <c r="C25" i="160" a="1"/>
  <c r="N11" i="161" a="1"/>
  <c r="AR135" i="142" a="1"/>
  <c r="I50" i="158" a="1"/>
  <c r="P29" i="161" a="1"/>
  <c r="I17" i="158" a="1"/>
  <c r="AR71" i="163" a="1"/>
  <c r="E49" i="160" a="1"/>
  <c r="F28" i="160" a="1"/>
  <c r="M49" i="163" a="1"/>
  <c r="L14" i="163" a="1"/>
  <c r="G23" i="159" a="1"/>
  <c r="K26" i="160" a="1"/>
  <c r="P39" i="160" a="1"/>
  <c r="E37" i="162" a="1"/>
  <c r="K10" i="160" a="1"/>
  <c r="H41" i="159" a="1"/>
  <c r="L49" i="163" a="1"/>
  <c r="AP10" i="158" a="1"/>
  <c r="D44" i="160" a="1"/>
  <c r="J46" i="159" a="1"/>
  <c r="E13" i="158" a="1"/>
  <c r="AR71" i="142" a="1"/>
  <c r="M40" i="142" a="1"/>
  <c r="G47" i="158" a="1"/>
  <c r="K27" i="159" a="1"/>
  <c r="G29" i="160" a="1"/>
  <c r="AJ70" i="162" a="1"/>
  <c r="K47" i="142" a="1"/>
  <c r="F36" i="162" a="1"/>
  <c r="C41" i="142" a="1"/>
  <c r="AL8" i="162" a="1"/>
  <c r="AP70" i="158" a="1"/>
  <c r="Q26" i="159" a="1"/>
  <c r="M29" i="158" a="1"/>
  <c r="P51" i="142" a="1"/>
  <c r="H44" i="159" a="1"/>
  <c r="K23" i="162" a="1"/>
  <c r="P37" i="142" a="1"/>
  <c r="H13" i="162" a="1"/>
  <c r="G35" i="161" a="1"/>
  <c r="F9" i="158" a="1"/>
  <c r="K36" i="142" a="1"/>
  <c r="N7" i="159" a="1"/>
  <c r="L12" i="162" a="1"/>
  <c r="C35" i="160" a="1"/>
  <c r="Q47" i="160" a="1"/>
  <c r="J51" i="161" a="1"/>
  <c r="AR10" i="159" a="1"/>
  <c r="E7" i="161" a="1"/>
  <c r="P6" i="142" a="1"/>
  <c r="AO8" i="142" a="1"/>
  <c r="N3" i="159" a="1"/>
  <c r="M35" i="160" a="1"/>
  <c r="L17" i="142" a="1"/>
  <c r="G26" i="163" a="1"/>
  <c r="Q25" i="159" a="1"/>
  <c r="K26" i="158" a="1"/>
  <c r="J43" i="142" a="1"/>
  <c r="C16" i="162" a="1"/>
  <c r="P41" i="159" a="1"/>
  <c r="AO72" i="162" a="1"/>
  <c r="P4" i="161" a="1"/>
  <c r="K17" i="159" a="1"/>
  <c r="G13" i="159" a="1"/>
  <c r="M12" i="142" a="1"/>
  <c r="L25" i="163" a="1"/>
  <c r="J5" i="163" a="1"/>
  <c r="K43" i="161" a="1"/>
  <c r="I30" i="159" a="1"/>
  <c r="AJ78" i="159" a="1"/>
  <c r="H27" i="161" a="1"/>
  <c r="H12" i="159" a="1"/>
  <c r="N45" i="159" a="1"/>
  <c r="H27" i="163" a="1"/>
  <c r="K13" i="161" a="1"/>
  <c r="G11" i="161" a="1"/>
  <c r="C7" i="161" a="1"/>
  <c r="I41" i="162" a="1"/>
  <c r="AQ72" i="142" a="1"/>
  <c r="AL12" i="160" a="1"/>
  <c r="C3" i="163" a="1"/>
  <c r="AJ75" i="160" a="1"/>
  <c r="AO75" i="158" a="1"/>
  <c r="L11" i="162" a="1"/>
  <c r="AQ71" i="159" a="1"/>
  <c r="G5" i="161" a="1"/>
  <c r="L5" i="142" a="1"/>
  <c r="AL72" i="159" a="1"/>
  <c r="C6" i="160" a="1"/>
  <c r="M48" i="142" a="1"/>
  <c r="C22" i="159" a="1"/>
  <c r="L6" i="163" a="1"/>
  <c r="M7" i="158" a="1"/>
  <c r="K28" i="163" a="1"/>
  <c r="H30" i="158" a="1"/>
  <c r="L35" i="158" a="1"/>
  <c r="C41" i="160" a="1"/>
  <c r="Q48" i="160" a="1"/>
  <c r="P21" i="160" a="1"/>
  <c r="H27" i="160" a="1"/>
  <c r="K51" i="142" a="1"/>
  <c r="C18" i="163" a="1"/>
  <c r="L7" i="159" a="1"/>
  <c r="F26" i="162" a="1"/>
  <c r="P24" i="161" a="1"/>
  <c r="C14" i="142" a="1"/>
  <c r="D49" i="158" a="1"/>
  <c r="J9" i="162" a="1"/>
  <c r="AJ202" i="160" a="1"/>
  <c r="P32" i="142" a="1"/>
  <c r="H42" i="142" a="1"/>
  <c r="I2" i="162" a="1"/>
  <c r="AP77" i="159" a="1"/>
  <c r="AO77" i="158" a="1"/>
  <c r="P16" i="163" a="1"/>
  <c r="AR136" i="160" a="1"/>
  <c r="N46" i="161" a="1"/>
  <c r="H22" i="159" a="1"/>
  <c r="H16" i="163" a="1"/>
  <c r="P33" i="158" a="1"/>
  <c r="AJ141" i="142" a="1"/>
  <c r="G42" i="158" a="1"/>
  <c r="E37" i="142" a="1"/>
  <c r="Q18" i="159" a="1"/>
  <c r="N44" i="162" a="1"/>
  <c r="H30" i="160" a="1"/>
  <c r="AJ74" i="160" a="1"/>
  <c r="Q50" i="142" a="1"/>
  <c r="C22" i="158" a="1"/>
  <c r="M33" i="163" a="1"/>
  <c r="L50" i="142" a="1"/>
  <c r="K6" i="142" a="1"/>
  <c r="H17" i="161" a="1"/>
  <c r="D18" i="162" a="1"/>
  <c r="AL205" i="160" a="1"/>
  <c r="AR72" i="142" a="1"/>
  <c r="I42" i="160" a="1"/>
  <c r="E45" i="159" a="1"/>
  <c r="AR83" i="159" a="1"/>
  <c r="C41" i="163" a="1"/>
  <c r="C8" i="159" a="1"/>
  <c r="C9" i="162" a="1"/>
  <c r="I8" i="159" a="1"/>
  <c r="AQ5" i="161" a="1"/>
  <c r="M38" i="159" a="1"/>
  <c r="C17" i="158" a="1"/>
  <c r="L43" i="163" a="1"/>
  <c r="Q48" i="142" a="1"/>
  <c r="K26" i="162" a="1"/>
  <c r="L15" i="161" a="1"/>
  <c r="M46" i="142" a="1"/>
  <c r="C49" i="163" a="1"/>
  <c r="L51" i="163" a="1"/>
  <c r="G18" i="142" a="1"/>
  <c r="N38" i="159" a="1"/>
  <c r="J23" i="159" a="1"/>
  <c r="AR72" i="158" a="1"/>
  <c r="E46" i="159" a="1"/>
  <c r="F6" i="142" a="1"/>
  <c r="H44" i="158" a="1"/>
  <c r="M47" i="163" a="1"/>
  <c r="P48" i="160" a="1"/>
  <c r="P15" i="161" a="1"/>
  <c r="H5" i="161" a="1"/>
  <c r="AP138" i="160" a="1"/>
  <c r="Q41" i="160" a="1"/>
  <c r="AQ12" i="159" a="1"/>
  <c r="E23" i="163" a="1"/>
  <c r="AJ137" i="142" a="1"/>
  <c r="AJ11" i="159" a="1"/>
  <c r="AR10" i="142" a="1"/>
  <c r="D33" i="142" a="1"/>
  <c r="Q19" i="159" a="1"/>
  <c r="K12" i="163" a="1"/>
  <c r="AL77" i="159" a="1"/>
  <c r="Q19" i="163" a="1"/>
  <c r="AL74" i="142" a="1"/>
  <c r="N51" i="160" a="1"/>
  <c r="AJ5" i="161" a="1"/>
  <c r="K15" i="161" a="1"/>
  <c r="I5" i="160" a="1"/>
  <c r="H6" i="161" a="1"/>
  <c r="F15" i="161" a="1"/>
  <c r="E45" i="158" a="1"/>
  <c r="K42" i="158" a="1"/>
  <c r="F33" i="161" a="1"/>
  <c r="F13" i="159" a="1"/>
  <c r="D43" i="160" a="1"/>
  <c r="Q28" i="160" a="1"/>
  <c r="Q10" i="158" a="1"/>
  <c r="P9" i="158" a="1"/>
  <c r="E38" i="161" a="1"/>
  <c r="Q43" i="162" a="1"/>
  <c r="D22" i="142" a="1"/>
  <c r="H14" i="159" a="1"/>
  <c r="AL137" i="142" a="1"/>
  <c r="P17" i="159" a="1"/>
  <c r="AR5" i="159" a="1"/>
  <c r="G23" i="161" a="1"/>
  <c r="P16" i="159" a="1"/>
  <c r="C32" i="159" a="1"/>
  <c r="AQ12" i="160" a="1"/>
  <c r="N38" i="158" a="1"/>
  <c r="E23" i="161" a="1"/>
  <c r="F49" i="142" a="1"/>
  <c r="K39" i="162" a="1"/>
  <c r="D13" i="161" a="1"/>
  <c r="I48" i="158" a="1"/>
  <c r="F43" i="161" a="1"/>
  <c r="P22" i="159" a="1"/>
  <c r="J44" i="163" a="1"/>
  <c r="J34" i="159" a="1"/>
  <c r="N32" i="160" a="1"/>
  <c r="J41" i="163" a="1"/>
  <c r="N25" i="159" a="1"/>
  <c r="H51" i="159" a="1"/>
  <c r="E46" i="161" a="1"/>
  <c r="H16" i="161" a="1"/>
  <c r="G36" i="161" a="1"/>
  <c r="E22" i="158" a="1"/>
  <c r="F17" i="163" a="1"/>
  <c r="AO74" i="162" a="1"/>
  <c r="J19" i="158" a="1"/>
  <c r="M3" i="161" a="1"/>
  <c r="P50" i="161" a="1"/>
  <c r="Q43" i="159" a="1"/>
  <c r="AP13" i="162" a="1"/>
  <c r="P29" i="159" a="1"/>
  <c r="N36" i="159" a="1"/>
  <c r="D6" i="160" a="1"/>
  <c r="L39" i="160" a="1"/>
  <c r="N29" i="162" a="1"/>
  <c r="H23" i="158" a="1"/>
  <c r="E13" i="162" a="1"/>
  <c r="AQ141" i="142" a="1"/>
  <c r="J40" i="160" a="1"/>
  <c r="D6" i="162" a="1"/>
  <c r="N35" i="159" a="1"/>
  <c r="F39" i="159" a="1"/>
  <c r="AQ136" i="159" a="1"/>
  <c r="M24" i="159" a="1"/>
  <c r="L32" i="162" a="1"/>
  <c r="J13" i="160" a="1"/>
  <c r="M29" i="160" a="1"/>
  <c r="I40" i="160" a="1"/>
  <c r="H13" i="142" a="1"/>
  <c r="AJ73" i="162" a="1"/>
  <c r="M21" i="158" a="1"/>
  <c r="J14" i="163" a="1"/>
  <c r="I42" i="161" a="1"/>
  <c r="E39" i="159" a="1"/>
  <c r="AQ5" i="163" a="1"/>
  <c r="P3" i="161" a="1"/>
  <c r="C45" i="158" a="1"/>
  <c r="H50" i="161" a="1"/>
  <c r="L24" i="163" a="1"/>
  <c r="J27" i="158" a="1"/>
  <c r="AL82" i="159" a="1"/>
  <c r="AL135" i="160" a="1"/>
  <c r="AL140" i="159" a="1"/>
  <c r="I37" i="160" a="1"/>
  <c r="H16" i="160" a="1"/>
  <c r="M51" i="159" a="1"/>
  <c r="M2" i="159" a="1"/>
  <c r="K6" i="161" a="1"/>
  <c r="AO9" i="142" a="1"/>
  <c r="F7" i="142" a="1"/>
  <c r="C46" i="158" a="1"/>
  <c r="C34" i="160" a="1"/>
  <c r="Q50" i="162" a="1"/>
  <c r="D36" i="163" a="1"/>
  <c r="AQ5" i="159" a="1"/>
  <c r="C27" i="159" a="1"/>
  <c r="L19" i="163" a="1"/>
  <c r="Q49" i="161" a="1"/>
  <c r="E29" i="163" a="1"/>
  <c r="H4" i="163" a="1"/>
  <c r="P40" i="160" a="1"/>
  <c r="E31" i="142" a="1"/>
  <c r="F36" i="158" a="1"/>
  <c r="AL15" i="159" a="1"/>
  <c r="I26" i="142" a="1"/>
  <c r="P33" i="159" a="1"/>
  <c r="C22" i="142" a="1"/>
  <c r="Q24" i="142" a="1"/>
  <c r="H50" i="162" a="1"/>
  <c r="K17" i="161" a="1"/>
  <c r="J25" i="159" a="1"/>
  <c r="Q29" i="158" a="1"/>
  <c r="F42" i="160" a="1"/>
  <c r="C50" i="159" a="1"/>
  <c r="AL202" i="159" a="1"/>
  <c r="L8" i="163" a="1"/>
  <c r="I22" i="161" a="1"/>
  <c r="J49" i="158" a="1"/>
  <c r="C31" i="162" a="1"/>
  <c r="M43" i="142" a="1"/>
  <c r="AQ7" i="163" a="1"/>
  <c r="H12" i="160" a="1"/>
  <c r="M33" i="159" a="1"/>
  <c r="I42" i="162" a="1"/>
  <c r="D39" i="163" a="1"/>
  <c r="E11" i="142" a="1"/>
  <c r="C7" i="163" a="1"/>
  <c r="AR11" i="159" a="1"/>
  <c r="AR10" i="158" a="1"/>
  <c r="I31" i="161" a="1"/>
  <c r="L29" i="162" a="1"/>
  <c r="AQ74" i="160" a="1"/>
  <c r="E38" i="162" a="1"/>
  <c r="D13" i="142" a="1"/>
  <c r="J32" i="163" a="1"/>
  <c r="L18" i="159" a="1"/>
  <c r="AL12" i="159" a="1"/>
  <c r="AL9" i="159" a="1"/>
  <c r="AP75" i="159" a="1"/>
  <c r="Q28" i="158" a="1"/>
  <c r="D23" i="162" a="1"/>
  <c r="AR5" i="163" a="1"/>
  <c r="I25" i="158" a="1"/>
  <c r="C18" i="158" a="1"/>
  <c r="AR6" i="163" a="1"/>
  <c r="J48" i="162" a="1"/>
  <c r="E14" i="159" a="1"/>
  <c r="AL78" i="158" a="1"/>
  <c r="Q34" i="161" a="1"/>
  <c r="K18" i="159" a="1"/>
  <c r="E7" i="159" a="1"/>
  <c r="AO12" i="162" a="1"/>
  <c r="E40" i="142" a="1"/>
  <c r="F29" i="160" a="1"/>
  <c r="D22" i="158" a="1"/>
  <c r="AR72" i="162" a="1"/>
  <c r="I8" i="160" a="1"/>
  <c r="E19" i="160" a="1"/>
  <c r="D27" i="142" a="1"/>
  <c r="G25" i="161" a="1"/>
  <c r="L39" i="162" a="1"/>
  <c r="J49" i="163" a="1"/>
  <c r="J42" i="159" a="1"/>
  <c r="Q36" i="159" a="1"/>
  <c r="F22" i="158" a="1"/>
  <c r="C14" i="160" a="1"/>
  <c r="N24" i="162" a="1"/>
  <c r="AQ81" i="159" a="1"/>
  <c r="J17" i="161" a="1"/>
  <c r="C36" i="160" a="1"/>
  <c r="P32" i="163" a="1"/>
  <c r="J27" i="162" a="1"/>
  <c r="G30" i="158" a="1"/>
  <c r="AL75" i="142" a="1"/>
  <c r="G11" i="162" a="1"/>
  <c r="L48" i="163" a="1"/>
  <c r="E30" i="162" a="1"/>
  <c r="L2" i="158" a="1"/>
  <c r="D3" i="142" a="1"/>
  <c r="D29" i="161" a="1"/>
  <c r="AQ14" i="162" a="1"/>
  <c r="P15" i="158" a="1"/>
  <c r="I48" i="159" a="1"/>
  <c r="H28" i="158" a="1"/>
  <c r="D30" i="161" a="1"/>
  <c r="K34" i="160" a="1"/>
  <c r="G38" i="163" a="1"/>
  <c r="Q51" i="162" a="1"/>
  <c r="N50" i="163" a="1"/>
  <c r="H38" i="161" a="1"/>
  <c r="G51" i="158" a="1"/>
  <c r="D47" i="159" a="1"/>
  <c r="N44" i="163" a="1"/>
  <c r="L51" i="162" a="1"/>
  <c r="AL139" i="142" a="1"/>
  <c r="H36" i="159" a="1"/>
  <c r="K21" i="162" a="1"/>
  <c r="N48" i="159" a="1"/>
  <c r="F5" i="163" a="1"/>
  <c r="Q6" i="162" a="1"/>
  <c r="C12" i="162" a="1"/>
  <c r="F49" i="159" a="1"/>
  <c r="E10" i="162" a="1"/>
  <c r="H49" i="158" a="1"/>
  <c r="J3" i="159" a="1"/>
  <c r="AR9" i="162" a="1"/>
  <c r="L40" i="158" a="1"/>
  <c r="Q47" i="158" a="1"/>
  <c r="P14" i="161" a="1"/>
  <c r="J27" i="163" a="1"/>
  <c r="C23" i="162" a="1"/>
  <c r="H41" i="163" a="1"/>
  <c r="AJ6" i="160" a="1"/>
  <c r="G41" i="142" a="1"/>
  <c r="P4" i="158" a="1"/>
  <c r="C37" i="162" a="1"/>
  <c r="AP140" i="159" a="1"/>
  <c r="AJ203" i="160" a="1"/>
  <c r="J38" i="162" a="1"/>
  <c r="D9" i="161" a="1"/>
  <c r="I27" i="161" a="1"/>
  <c r="Q44" i="158" a="1"/>
  <c r="AJ5" i="158" a="1"/>
  <c r="N30" i="161" a="1"/>
  <c r="E42" i="160" a="1"/>
  <c r="L4" i="142" a="1"/>
  <c r="E16" i="161" a="1"/>
  <c r="P42" i="162" a="1"/>
  <c r="AP138" i="142" a="1"/>
  <c r="H42" i="160" a="1"/>
  <c r="G49" i="142" a="1"/>
  <c r="J12" i="162" a="1"/>
  <c r="I45" i="159" a="1"/>
  <c r="I29" i="163" a="1"/>
  <c r="E6" i="160" a="1"/>
  <c r="D31" i="163" a="1"/>
  <c r="P22" i="162" a="1"/>
  <c r="AL73" i="159" a="1"/>
  <c r="Q51" i="159" a="1"/>
  <c r="AL79" i="159" a="1"/>
  <c r="AP7" i="160" a="1"/>
  <c r="P24" i="142" a="1"/>
  <c r="J34" i="160" a="1"/>
  <c r="C33" i="163" a="1"/>
  <c r="I14" i="160" a="1"/>
  <c r="N4" i="162" a="1"/>
  <c r="N23" i="142" a="1"/>
  <c r="F50" i="163" a="1"/>
  <c r="J9" i="142" a="1"/>
  <c r="G51" i="159" a="1"/>
  <c r="AO75" i="163" a="1"/>
  <c r="J18" i="163" a="1"/>
  <c r="J16" i="162" a="1"/>
  <c r="P35" i="163" a="1"/>
  <c r="M18" i="159" a="1"/>
  <c r="P31" i="142" a="1"/>
  <c r="Q36" i="161" a="1"/>
  <c r="Q42" i="142" a="1"/>
  <c r="H42" i="158" a="1"/>
  <c r="J5" i="162" a="1"/>
  <c r="M14" i="159" a="1"/>
  <c r="AO80" i="159" a="1"/>
  <c r="AQ136" i="142" a="1"/>
  <c r="H4" i="162" a="1"/>
  <c r="P7" i="160" a="1"/>
  <c r="G12" i="158" a="1"/>
  <c r="K45" i="163" a="1"/>
  <c r="I48" i="160" a="1"/>
  <c r="AQ72" i="160" a="1"/>
  <c r="G10" i="163" a="1"/>
  <c r="E10" i="163" a="1"/>
  <c r="AO77" i="163" a="1"/>
  <c r="K22" i="163" a="1"/>
  <c r="K32" i="159" a="1"/>
  <c r="E24" i="160" a="1"/>
  <c r="D30" i="142" a="1"/>
  <c r="J6" i="142" a="1"/>
  <c r="M17" i="163" a="1"/>
  <c r="N33" i="160" a="1"/>
  <c r="Q35" i="142" a="1"/>
  <c r="H15" i="163" a="1"/>
  <c r="N47" i="159" a="1"/>
  <c r="H38" i="160" a="1"/>
  <c r="AJ8" i="160" a="1"/>
  <c r="E4" i="158" a="1"/>
  <c r="L7" i="163" a="1"/>
  <c r="AO9" i="158" a="1"/>
  <c r="F45" i="161" a="1"/>
  <c r="AL78" i="162" a="1"/>
  <c r="E4" i="161" a="1"/>
  <c r="G31" i="142" a="1"/>
  <c r="AL81" i="158" a="1"/>
  <c r="AL201" i="159" a="1"/>
  <c r="AR73" i="158" a="1"/>
  <c r="AL135" i="159" a="1"/>
  <c r="I10" i="162" a="1"/>
  <c r="P18" i="162" a="1"/>
  <c r="F40" i="158" a="1"/>
  <c r="E22" i="142" a="1"/>
  <c r="K46" i="142" a="1"/>
  <c r="AO10" i="163" a="1"/>
  <c r="H47" i="163" a="1"/>
  <c r="AP16" i="159" a="1"/>
  <c r="Q47" i="161" a="1"/>
  <c r="P6" i="160" a="1"/>
  <c r="D36" i="142" a="1"/>
  <c r="I49" i="142" a="1"/>
  <c r="D33" i="161" a="1"/>
  <c r="L46" i="158" a="1"/>
  <c r="AJ77" i="159" a="1"/>
  <c r="N47" i="163" a="1"/>
  <c r="N2" i="160" a="1"/>
  <c r="G4" i="162" a="1"/>
  <c r="I25" i="159" a="1"/>
  <c r="AQ6" i="160" a="1"/>
  <c r="Q12" i="163" a="1"/>
  <c r="P28" i="162" a="1"/>
  <c r="N21" i="142" a="1"/>
  <c r="J51" i="162" a="1"/>
  <c r="E44" i="159" a="1"/>
  <c r="G24" i="159" a="1"/>
  <c r="H48" i="142" a="1"/>
  <c r="N28" i="160" a="1"/>
  <c r="M46" i="159" a="1"/>
  <c r="I2" i="158" a="1"/>
  <c r="D8" i="160" a="1"/>
  <c r="N20" i="163" a="1"/>
  <c r="J13" i="159" a="1"/>
  <c r="AO135" i="160" a="1"/>
  <c r="D12" i="160" a="1"/>
  <c r="AL6" i="162" a="1"/>
  <c r="L30" i="162" a="1"/>
  <c r="H10" i="160" a="1"/>
  <c r="F12" i="158" a="1"/>
  <c r="H49" i="142" a="1"/>
  <c r="P41" i="142" a="1"/>
  <c r="L24" i="160" a="1"/>
  <c r="N45" i="162" a="1"/>
  <c r="AJ5" i="163" a="1"/>
  <c r="AJ136" i="159" a="1"/>
  <c r="D12" i="162" a="1"/>
  <c r="G26" i="160" a="1"/>
  <c r="J48" i="159" a="1"/>
  <c r="AR70" i="158" a="1"/>
  <c r="AL76" i="142" a="1"/>
  <c r="P12" i="163" a="1"/>
  <c r="P47" i="162" a="1"/>
  <c r="AP9" i="160" a="1"/>
  <c r="J35" i="162" a="1"/>
  <c r="E31" i="161" a="1"/>
  <c r="AJ135" i="142" a="1"/>
  <c r="AR71" i="158" a="1"/>
  <c r="D50" i="142" a="1"/>
  <c r="M34" i="161" a="1"/>
  <c r="Q12" i="142" a="1"/>
  <c r="AO205" i="160" a="1"/>
  <c r="I15" i="161" a="1"/>
  <c r="D11" i="161" a="1"/>
  <c r="AP70" i="162" a="1"/>
  <c r="J11" i="161" a="1"/>
  <c r="H23" i="160" a="1"/>
  <c r="AQ75" i="163" a="1"/>
  <c r="G18" i="161" a="1"/>
  <c r="I50" i="142" a="1"/>
  <c r="C35" i="159" a="1"/>
  <c r="K22" i="158" a="1"/>
  <c r="AL5" i="159" a="1"/>
  <c r="Q37" i="158" a="1"/>
  <c r="K33" i="163" a="1"/>
  <c r="I3" i="159" a="1"/>
  <c r="G7" i="160" a="1"/>
  <c r="P3" i="163" a="1"/>
  <c r="J51" i="160" a="1"/>
  <c r="N11" i="159" a="1"/>
  <c r="F51" i="161" a="1"/>
  <c r="D28" i="162" a="1"/>
  <c r="K40" i="163" a="1"/>
  <c r="M37" i="162" a="1"/>
  <c r="AQ75" i="142" a="1"/>
  <c r="N23" i="162" a="1"/>
  <c r="J28" i="159" a="1"/>
  <c r="N14" i="142" a="1"/>
  <c r="E45" i="160" a="1"/>
  <c r="F4" i="158" a="1"/>
  <c r="M36" i="162" a="1"/>
  <c r="C51" i="160" a="1"/>
  <c r="L44" i="162" a="1"/>
  <c r="F10" i="163" a="1"/>
  <c r="I10" i="159" a="1"/>
  <c r="G3" i="158" a="1"/>
  <c r="E27" i="142" a="1"/>
  <c r="M22" i="158" a="1"/>
  <c r="K34" i="159" a="1"/>
  <c r="H39" i="142" a="1"/>
  <c r="D37" i="161" a="1"/>
  <c r="AQ71" i="162" a="1"/>
  <c r="K22" i="162" a="1"/>
  <c r="AQ139" i="159" a="1"/>
  <c r="E7" i="163" a="1"/>
  <c r="K50" i="163" a="1"/>
  <c r="D12" i="161" a="1"/>
  <c r="N4" i="158" a="1"/>
  <c r="Q14" i="161" a="1"/>
  <c r="F43" i="160" a="1"/>
  <c r="AP13" i="159" a="1"/>
  <c r="Q9" i="162" a="1"/>
  <c r="F8" i="142" a="1"/>
  <c r="C43" i="163" a="1"/>
  <c r="N51" i="161" a="1"/>
  <c r="J18" i="158" a="1"/>
  <c r="AR12" i="159" a="1"/>
  <c r="AJ77" i="158" a="1"/>
  <c r="M17" i="159" a="1"/>
  <c r="AQ73" i="158" a="1"/>
  <c r="AL75" i="158" a="1"/>
  <c r="AR78" i="162" a="1"/>
  <c r="N24" i="142" a="1"/>
  <c r="F45" i="160" a="1"/>
  <c r="C16" i="161" a="1"/>
  <c r="C10" i="163" a="1"/>
  <c r="D37" i="162" a="1"/>
  <c r="K35" i="163" a="1"/>
  <c r="AO79" i="159" a="1"/>
  <c r="D34" i="160" a="1"/>
  <c r="K49" i="158" a="1"/>
  <c r="G50" i="142" a="1"/>
  <c r="J26" i="161" a="1"/>
  <c r="L11" i="142" a="1"/>
  <c r="I21" i="158" a="1"/>
  <c r="N35" i="158" a="1"/>
  <c r="L41" i="159" a="1"/>
  <c r="K45" i="142" a="1"/>
  <c r="C13" i="162" a="1"/>
  <c r="H18" i="142" a="1"/>
  <c r="I23" i="159" a="1"/>
  <c r="AQ74" i="142" a="1"/>
  <c r="L20" i="161" a="1"/>
  <c r="P18" i="142" a="1"/>
  <c r="D38" i="161" a="1"/>
  <c r="E47" i="142" a="1"/>
  <c r="G11" i="142" a="1"/>
  <c r="I43" i="159" a="1"/>
  <c r="AL202" i="160" a="1"/>
  <c r="H42" i="162" a="1"/>
  <c r="J50" i="159" a="1"/>
  <c r="N34" i="162" a="1"/>
  <c r="AJ10" i="142" a="1"/>
  <c r="AR8" i="159" a="1"/>
  <c r="K45" i="162" a="1"/>
  <c r="C14" i="163" a="1"/>
  <c r="I18" i="161" a="1"/>
  <c r="L36" i="158" a="1"/>
  <c r="D25" i="158" a="1"/>
  <c r="L30" i="158" a="1"/>
  <c r="F42" i="162" a="1"/>
  <c r="J45" i="159" a="1"/>
  <c r="G22" i="142" a="1"/>
  <c r="K36" i="163" a="1"/>
  <c r="L9" i="163" a="1"/>
  <c r="P36" i="142" a="1"/>
  <c r="H17" i="163" a="1"/>
  <c r="I7" i="158" a="1"/>
  <c r="J38" i="161" a="1"/>
  <c r="K15" i="158" a="1"/>
  <c r="AL14" i="162" a="1"/>
  <c r="P44" i="142" a="1"/>
  <c r="F22" i="159" a="1"/>
  <c r="F3" i="161" a="1"/>
  <c r="G35" i="159" a="1"/>
  <c r="H39" i="163" a="1"/>
  <c r="H30" i="142" a="1"/>
  <c r="C27" i="158" a="1"/>
  <c r="P42" i="161" a="1"/>
  <c r="M47" i="160" a="1"/>
  <c r="AJ138" i="160" a="1"/>
  <c r="N7" i="163" a="1"/>
  <c r="AL6" i="159" a="1"/>
  <c r="Q5" i="158" a="1"/>
  <c r="H33" i="162" a="1"/>
  <c r="H7" i="162" a="1"/>
  <c r="I21" i="160" a="1"/>
  <c r="M30" i="161" a="1"/>
  <c r="L2" i="160" a="1"/>
  <c r="L49" i="161" a="1"/>
  <c r="H2" i="162" a="1"/>
  <c r="G40" i="162" a="1"/>
  <c r="D12" i="158" a="1"/>
  <c r="G49" i="160" a="1"/>
  <c r="AR137" i="160" a="1"/>
  <c r="M33" i="161" a="1"/>
  <c r="AJ81" i="159" a="1"/>
  <c r="J41" i="159" a="1"/>
  <c r="H32" i="158" a="1"/>
  <c r="E40" i="162" a="1"/>
  <c r="C46" i="162" a="1"/>
  <c r="K24" i="160" a="1"/>
  <c r="H11" i="158" a="1"/>
  <c r="I42" i="158" a="1"/>
  <c r="I49" i="160" a="1"/>
  <c r="H3" i="160" a="1"/>
  <c r="N19" i="159" a="1"/>
  <c r="L48" i="161" a="1"/>
  <c r="AO142" i="159" a="1"/>
  <c r="I45" i="142" a="1"/>
  <c r="H20" i="161" a="1"/>
  <c r="I7" i="162" a="1"/>
  <c r="H6" i="142" a="1"/>
  <c r="M2" i="158" a="1"/>
  <c r="J6" i="160" a="1"/>
  <c r="N10" i="142" a="1"/>
  <c r="AQ11" i="159" a="1"/>
  <c r="I11" i="158" a="1"/>
  <c r="Q23" i="159" a="1"/>
  <c r="C44" i="161" a="1"/>
  <c r="L26" i="158" a="1"/>
  <c r="H7" i="158" a="1"/>
  <c r="I44" i="161" a="1"/>
  <c r="H33" i="159" a="1"/>
  <c r="N12" i="158" a="1"/>
  <c r="K22" i="142" a="1"/>
  <c r="P46" i="160" a="1"/>
  <c r="E36" i="158" a="1"/>
  <c r="L43" i="159" a="1"/>
  <c r="M26" i="162" a="1"/>
  <c r="Q42" i="161" a="1"/>
  <c r="AQ76" i="142" a="1"/>
  <c r="AP139" i="159" a="1"/>
  <c r="P15" i="162" a="1"/>
  <c r="K7" i="163" a="1"/>
  <c r="AL6" i="163" a="1"/>
  <c r="K48" i="159" a="1"/>
  <c r="M26" i="161" a="1"/>
  <c r="D46" i="161" a="1"/>
  <c r="C7" i="142" a="1"/>
  <c r="P34" i="158" a="1"/>
  <c r="L12" i="160" a="1"/>
  <c r="Q5" i="162" a="1"/>
  <c r="AO10" i="142" a="1"/>
  <c r="E51" i="159" a="1"/>
  <c r="AR140" i="159" a="1"/>
  <c r="AJ11" i="158" a="1"/>
  <c r="K5" i="163" a="1"/>
  <c r="H30" i="163" a="1"/>
  <c r="H32" i="160" a="1"/>
  <c r="D49" i="163" a="1"/>
  <c r="K11" i="162" a="1"/>
  <c r="J4" i="160" a="1"/>
  <c r="N21" i="158" a="1"/>
  <c r="F4" i="160" a="1"/>
  <c r="D2" i="160" a="1"/>
  <c r="M45" i="163" a="1"/>
  <c r="D32" i="162" a="1"/>
  <c r="AJ74" i="159" a="1"/>
  <c r="AP142" i="159" a="1"/>
  <c r="E14" i="158" a="1"/>
  <c r="L11" i="161" a="1"/>
  <c r="J35" i="160" a="1"/>
  <c r="E26" i="142" a="1"/>
  <c r="P19" i="161" a="1"/>
  <c r="H18" i="161" a="1"/>
  <c r="L29" i="161" a="1"/>
  <c r="P20" i="158" a="1"/>
  <c r="H13" i="159" a="1"/>
  <c r="AO17" i="159" a="1"/>
  <c r="I26" i="161" a="1"/>
  <c r="N17" i="159" a="1"/>
  <c r="E34" i="163" a="1"/>
  <c r="Q27" i="161" a="1"/>
  <c r="L4" i="162" a="1"/>
  <c r="AJ9" i="160" a="1"/>
  <c r="D32" i="161" a="1"/>
  <c r="F19" i="162" a="1"/>
  <c r="AP80" i="158" a="1"/>
  <c r="E29" i="160" a="1"/>
  <c r="D42" i="159" a="1"/>
  <c r="L30" i="160" a="1"/>
  <c r="H6" i="163" a="1"/>
  <c r="G6" i="161" a="1"/>
  <c r="C23" i="158" a="1"/>
  <c r="P16" i="162" a="1"/>
  <c r="L46" i="161" a="1"/>
  <c r="Q49" i="142" a="1"/>
  <c r="D44" i="159" a="1"/>
  <c r="G20" i="163" a="1"/>
  <c r="H42" i="163" a="1"/>
  <c r="H43" i="162" a="1"/>
  <c r="E28" i="158" a="1"/>
  <c r="G24" i="160" a="1"/>
  <c r="J48" i="161" a="1"/>
  <c r="E34" i="160" a="1"/>
  <c r="Q29" i="162" a="1"/>
  <c r="AQ81" i="158" a="1"/>
  <c r="G35" i="163" a="1"/>
  <c r="AP81" i="158" a="1"/>
  <c r="P8" i="158" a="1"/>
  <c r="P49" i="160" a="1"/>
  <c r="G7" i="161" a="1"/>
  <c r="AO77" i="162" a="1"/>
  <c r="G23" i="162" a="1"/>
  <c r="Q14" i="162" a="1"/>
  <c r="L12" i="163" a="1"/>
  <c r="AP141" i="159" a="1"/>
  <c r="P5" i="142" a="1"/>
  <c r="G11" i="160" a="1"/>
  <c r="C50" i="142" a="1"/>
  <c r="E17" i="158" a="1"/>
  <c r="P19" i="158" a="1"/>
  <c r="AP71" i="162" a="1"/>
  <c r="D12" i="142" a="1"/>
  <c r="Q33" i="163" a="1"/>
  <c r="AQ135" i="160" a="1"/>
  <c r="C51" i="162" a="1"/>
  <c r="D4" i="158" a="1"/>
  <c r="AR11" i="160" a="1"/>
  <c r="J18" i="161" a="1"/>
  <c r="D35" i="158" a="1"/>
  <c r="AR8" i="158" a="1"/>
  <c r="J15" i="159" a="1"/>
  <c r="I39" i="142" a="1"/>
  <c r="Q14" i="159" a="1"/>
  <c r="F25" i="160" a="1"/>
  <c r="M10" i="159" a="1"/>
  <c r="D39" i="162" a="1"/>
  <c r="G3" i="160" a="1"/>
  <c r="N19" i="162" a="1"/>
  <c r="P40" i="159" a="1"/>
  <c r="C11" i="159" a="1"/>
  <c r="H50" i="160" a="1"/>
  <c r="F13" i="142" a="1"/>
  <c r="AP73" i="159" a="1"/>
  <c r="Q29" i="160" a="1"/>
  <c r="N43" i="163" a="1"/>
  <c r="M26" i="158" a="1"/>
  <c r="AR204" i="160" a="1"/>
  <c r="P26" i="159" a="1"/>
  <c r="M15" i="142" a="1"/>
  <c r="K28" i="142" a="1"/>
  <c r="I47" i="163" a="1"/>
  <c r="K34" i="163" a="1"/>
  <c r="K38" i="163" a="1"/>
  <c r="AO138" i="159" a="1"/>
  <c r="H4" i="142" a="1"/>
  <c r="M21" i="142" a="1"/>
  <c r="P30" i="160" a="1"/>
  <c r="G34" i="159" a="1"/>
  <c r="P27" i="142" a="1"/>
  <c r="K26" i="163" a="1"/>
  <c r="M51" i="163" a="1"/>
  <c r="H27" i="162" a="1"/>
  <c r="K32" i="162" a="1"/>
  <c r="H22" i="160" a="1"/>
  <c r="L49" i="162" a="1"/>
  <c r="Q27" i="142" a="1"/>
  <c r="AQ141" i="159" a="1"/>
  <c r="C29" i="163" a="1"/>
  <c r="G31" i="160" a="1"/>
  <c r="AP6" i="160" a="1"/>
  <c r="AL13" i="162" a="1"/>
  <c r="Q33" i="162" a="1"/>
  <c r="AL200" i="160" a="1"/>
  <c r="N7" i="158" a="1"/>
  <c r="I31" i="162" a="1"/>
  <c r="I6" i="160" a="1"/>
  <c r="H13" i="161" a="1"/>
  <c r="H2" i="163" a="1"/>
  <c r="AO8" i="159" a="1"/>
  <c r="P14" i="163" a="1"/>
  <c r="G50" i="160" a="1"/>
  <c r="F31" i="159" a="1"/>
  <c r="D45" i="159" a="1"/>
  <c r="C32" i="142" a="1"/>
  <c r="Q26" i="142" a="1"/>
  <c r="C19" i="161" a="1"/>
  <c r="C29" i="159" a="1"/>
  <c r="M10" i="158" a="1"/>
  <c r="AR81" i="159" a="1"/>
  <c r="D22" i="162" a="1"/>
  <c r="C25" i="142" a="1"/>
  <c r="D38" i="162" a="1"/>
  <c r="J41" i="161" a="1"/>
  <c r="K40" i="161" a="1"/>
  <c r="D15" i="160" a="1"/>
  <c r="AO5" i="159" a="1"/>
  <c r="G9" i="161" a="1"/>
  <c r="M50" i="142" a="1"/>
  <c r="P24" i="163" a="1"/>
  <c r="P38" i="158" a="1"/>
  <c r="P10" i="142" a="1"/>
  <c r="G21" i="158" a="1"/>
  <c r="E3" i="158" a="1"/>
  <c r="G42" i="161" a="1"/>
  <c r="Q14" i="160" a="1"/>
  <c r="E13" i="159" a="1"/>
  <c r="I36" i="161" a="1"/>
  <c r="J24" i="159" a="1"/>
  <c r="AO203" i="160" a="1"/>
  <c r="AP9" i="162" a="1"/>
  <c r="AJ72" i="142" a="1"/>
  <c r="P20" i="142" a="1"/>
  <c r="D34" i="158" a="1"/>
  <c r="L45" i="142" a="1"/>
  <c r="AO210" i="160" a="1"/>
  <c r="M48" i="158" a="1"/>
  <c r="N13" i="159" a="1"/>
  <c r="E45" i="163" a="1"/>
  <c r="N17" i="163" a="1"/>
  <c r="M39" i="161" a="1"/>
  <c r="K23" i="161" a="1"/>
  <c r="J46" i="163" a="1"/>
  <c r="AO5" i="161" a="1"/>
  <c r="C41" i="159" a="1"/>
  <c r="J16" i="163" a="1"/>
  <c r="G7" i="142" a="1"/>
  <c r="AR80" i="158" a="1"/>
  <c r="N6" i="158" a="1"/>
  <c r="G8" i="158" a="1"/>
  <c r="M40" i="162" a="1"/>
  <c r="AP78" i="159" a="1"/>
  <c r="E21" i="161" a="1"/>
  <c r="L5" i="161" a="1"/>
  <c r="P24" i="158" a="1"/>
  <c r="P19" i="163" a="1"/>
  <c r="D27" i="159" a="1"/>
  <c r="F19" i="161" a="1"/>
  <c r="AO5" i="162" a="1"/>
  <c r="AJ141" i="159" a="1"/>
  <c r="M43" i="162" a="1"/>
  <c r="M5" i="142" a="1"/>
  <c r="F2" i="162" a="1"/>
  <c r="C28" i="142" a="1"/>
  <c r="L31" i="160" a="1"/>
  <c r="H12" i="163" a="1"/>
  <c r="F19" i="158" a="1"/>
  <c r="M35" i="159" a="1"/>
  <c r="Q33" i="161" a="1"/>
  <c r="L27" i="161" a="1"/>
  <c r="Q30" i="163" a="1"/>
  <c r="G24" i="163" a="1"/>
  <c r="N10" i="162" a="1"/>
  <c r="F26" i="159" a="1"/>
  <c r="C50" i="163" a="1"/>
  <c r="Q33" i="142" a="1"/>
  <c r="AJ72" i="159" a="1"/>
  <c r="AJ76" i="158" a="1"/>
  <c r="AR137" i="159" a="1"/>
  <c r="K42" i="142" a="1"/>
  <c r="N34" i="160" a="1"/>
  <c r="L43" i="161" a="1"/>
  <c r="E13" i="161" a="1"/>
  <c r="Q32" i="142" a="1"/>
  <c r="AR5" i="142" a="1"/>
  <c r="G18" i="163" a="1"/>
  <c r="N11" i="158" a="1"/>
  <c r="C2" i="162" a="1"/>
  <c r="AO140" i="159" a="1"/>
  <c r="M36" i="159" a="1"/>
  <c r="F22" i="163" a="1"/>
  <c r="AR6" i="162" a="1"/>
  <c r="L4" i="161" a="1"/>
  <c r="AR6" i="159" a="1"/>
  <c r="AR200" i="160" a="1"/>
  <c r="D10" i="161" a="1"/>
  <c r="I41" i="160" a="1"/>
  <c r="D9" i="160" a="1"/>
  <c r="I40" i="158" a="1"/>
  <c r="L51" i="142" a="1"/>
  <c r="AQ7" i="160" a="1"/>
  <c r="J19" i="160" a="1"/>
  <c r="G13" i="163" a="1"/>
  <c r="E49" i="158" a="1"/>
  <c r="AP76" i="159" a="1"/>
  <c r="D21" i="142" a="1"/>
  <c r="L38" i="159" a="1"/>
  <c r="M40" i="158" a="1"/>
  <c r="H29" i="142" a="1"/>
  <c r="N20" i="142" a="1"/>
  <c r="K38" i="160" a="1"/>
  <c r="AL203" i="160" a="1"/>
  <c r="N16" i="159" a="1"/>
  <c r="M39" i="158" a="1"/>
  <c r="K9" i="162" a="1"/>
  <c r="Q41" i="163" a="1"/>
  <c r="AO77" i="160" a="1"/>
  <c r="J9" i="160" a="1"/>
  <c r="N23" i="158" a="1"/>
  <c r="AP5" i="161" a="1"/>
  <c r="C11" i="158" a="1"/>
  <c r="J21" i="160" a="1"/>
  <c r="F49" i="160" a="1"/>
  <c r="D20" i="162" a="1"/>
  <c r="P26" i="163" a="1"/>
  <c r="N4" i="161" a="1"/>
  <c r="M29" i="162" a="1"/>
  <c r="G39" i="159" a="1"/>
  <c r="Q12" i="160" a="1"/>
  <c r="Q46" i="142" a="1"/>
  <c r="H35" i="142" a="1"/>
  <c r="Q47" i="163" a="1"/>
  <c r="M18" i="160" a="1"/>
  <c r="N18" i="142" a="1"/>
  <c r="G45" i="142" a="1"/>
  <c r="G22" i="162" a="1"/>
  <c r="F12" i="163" a="1"/>
  <c r="N44" i="159" a="1"/>
  <c r="AR75" i="142" a="1"/>
  <c r="I22" i="162" a="1"/>
  <c r="D3" i="162" a="1"/>
  <c r="D4" i="142" a="1"/>
  <c r="N42" i="160" a="1"/>
  <c r="D40" i="142" a="1"/>
  <c r="C25" i="162" a="1"/>
  <c r="E12" i="160" a="1"/>
  <c r="M19" i="142" a="1"/>
  <c r="P19" i="142" a="1"/>
  <c r="D23" i="161" a="1"/>
  <c r="C20" i="158" a="1"/>
  <c r="D35" i="160" a="1"/>
  <c r="C30" i="159" a="1"/>
  <c r="Q22" i="159" a="1"/>
  <c r="I39" i="160" a="1"/>
  <c r="F3" i="163" a="1"/>
  <c r="K41" i="163" a="1"/>
  <c r="AR5" i="160" a="1"/>
  <c r="M21" i="159" a="1"/>
  <c r="AO10" i="162" a="1"/>
  <c r="N49" i="160" a="1"/>
  <c r="AR201" i="160" a="1"/>
  <c r="AL10" i="142" a="1"/>
  <c r="D16" i="162" a="1"/>
  <c r="D20" i="158" a="1"/>
  <c r="C4" i="159" a="1"/>
  <c r="E20" i="159" a="1"/>
  <c r="L7" i="160" a="1"/>
  <c r="P37" i="161" a="1"/>
  <c r="H14" i="163" a="1"/>
  <c r="AP17" i="159" a="1"/>
  <c r="L10" i="142" a="1"/>
  <c r="P17" i="163" a="1"/>
  <c r="L28" i="160" a="1"/>
  <c r="H43" i="160" a="1"/>
  <c r="L3" i="160" a="1"/>
  <c r="E17" i="160" a="1"/>
  <c r="P14" i="159" a="1"/>
  <c r="F38" i="159" a="1"/>
  <c r="AL79" i="158" a="1"/>
  <c r="D12" i="163" a="1"/>
  <c r="D9" i="159" a="1"/>
  <c r="K18" i="142" a="1"/>
  <c r="E28" i="162" a="1"/>
  <c r="Q2" i="163" a="1"/>
  <c r="F38" i="160" a="1"/>
  <c r="F40" i="142" a="1"/>
  <c r="F40" i="142" l="1"/>
  <c r="F38" i="160"/>
  <c r="Q2" i="163"/>
  <c r="E28" i="162"/>
  <c r="K18" i="142"/>
  <c r="D9" i="159"/>
  <c r="D12" i="163"/>
  <c r="AL79" i="158"/>
  <c r="AM79" i="158" s="1"/>
  <c r="F38" i="159"/>
  <c r="P14" i="159"/>
  <c r="E17" i="160"/>
  <c r="L3" i="160"/>
  <c r="H43" i="160"/>
  <c r="L28" i="160"/>
  <c r="P17" i="163"/>
  <c r="L10" i="142"/>
  <c r="AP17" i="159"/>
  <c r="H14" i="163"/>
  <c r="P37" i="161"/>
  <c r="L7" i="160"/>
  <c r="E20" i="159"/>
  <c r="C4" i="159"/>
  <c r="D20" i="158"/>
  <c r="D16" i="162"/>
  <c r="AL10" i="142"/>
  <c r="AM10" i="142" s="1"/>
  <c r="AR201" i="160"/>
  <c r="N49" i="160"/>
  <c r="AO10" i="162"/>
  <c r="M21" i="159"/>
  <c r="AR5" i="160"/>
  <c r="K41" i="163"/>
  <c r="F3" i="163"/>
  <c r="I39" i="160"/>
  <c r="Q22" i="159"/>
  <c r="C30" i="159"/>
  <c r="D35" i="160"/>
  <c r="C20" i="158"/>
  <c r="D23" i="161"/>
  <c r="P19" i="142"/>
  <c r="M19" i="142"/>
  <c r="E12" i="160"/>
  <c r="C25" i="162"/>
  <c r="D40" i="142"/>
  <c r="N42" i="160"/>
  <c r="D4" i="142"/>
  <c r="D3" i="162"/>
  <c r="I22" i="162"/>
  <c r="AR75" i="142"/>
  <c r="N44" i="159"/>
  <c r="F12" i="163"/>
  <c r="G22" i="162"/>
  <c r="G45" i="142"/>
  <c r="N18" i="142"/>
  <c r="M18" i="160"/>
  <c r="Q47" i="163"/>
  <c r="H35" i="142"/>
  <c r="Q46" i="142"/>
  <c r="Q12" i="160"/>
  <c r="G39" i="159"/>
  <c r="M29" i="162"/>
  <c r="N4" i="161"/>
  <c r="P26" i="163"/>
  <c r="D20" i="162"/>
  <c r="F49" i="160"/>
  <c r="J21" i="160"/>
  <c r="C11" i="158"/>
  <c r="AP5" i="161"/>
  <c r="N23" i="158"/>
  <c r="J9" i="160"/>
  <c r="AO77" i="160"/>
  <c r="Q41" i="163"/>
  <c r="K9" i="162"/>
  <c r="M39" i="158"/>
  <c r="N16" i="159"/>
  <c r="AL203" i="160"/>
  <c r="AM203" i="160" s="1"/>
  <c r="K38" i="160"/>
  <c r="N20" i="142"/>
  <c r="H29" i="142"/>
  <c r="M40" i="158"/>
  <c r="L38" i="159"/>
  <c r="D21" i="142"/>
  <c r="AP76" i="159"/>
  <c r="E49" i="158"/>
  <c r="G13" i="163"/>
  <c r="J19" i="160"/>
  <c r="AQ7" i="160"/>
  <c r="L51" i="142"/>
  <c r="I40" i="158"/>
  <c r="D9" i="160"/>
  <c r="I41" i="160"/>
  <c r="D10" i="161"/>
  <c r="AR200" i="160"/>
  <c r="AR6" i="159"/>
  <c r="L4" i="161"/>
  <c r="AR6" i="162"/>
  <c r="F22" i="163"/>
  <c r="M36" i="159"/>
  <c r="AO140" i="159"/>
  <c r="C2" i="162"/>
  <c r="N11" i="158"/>
  <c r="G18" i="163"/>
  <c r="AR5" i="142"/>
  <c r="Q32" i="142"/>
  <c r="E13" i="161"/>
  <c r="L43" i="161"/>
  <c r="N34" i="160"/>
  <c r="K42" i="142"/>
  <c r="AR137" i="159"/>
  <c r="AJ76" i="158"/>
  <c r="AK76" i="158" s="1"/>
  <c r="AJ72" i="159"/>
  <c r="AK72" i="159" s="1"/>
  <c r="Q33" i="142"/>
  <c r="C50" i="163"/>
  <c r="F26" i="159"/>
  <c r="N10" i="162"/>
  <c r="G24" i="163"/>
  <c r="Q30" i="163"/>
  <c r="L27" i="161"/>
  <c r="Q33" i="161"/>
  <c r="M35" i="159"/>
  <c r="F19" i="158"/>
  <c r="H12" i="163"/>
  <c r="L31" i="160"/>
  <c r="C28" i="142"/>
  <c r="F2" i="162"/>
  <c r="M5" i="142"/>
  <c r="M43" i="162"/>
  <c r="AJ141" i="159"/>
  <c r="AK141" i="159" s="1"/>
  <c r="AO5" i="162"/>
  <c r="F19" i="161"/>
  <c r="D27" i="159"/>
  <c r="P19" i="163"/>
  <c r="P24" i="158"/>
  <c r="L5" i="161"/>
  <c r="E21" i="161"/>
  <c r="AP78" i="159"/>
  <c r="M40" i="162"/>
  <c r="G8" i="158"/>
  <c r="N6" i="158"/>
  <c r="AR80" i="158"/>
  <c r="G7" i="142"/>
  <c r="J16" i="163"/>
  <c r="C41" i="159"/>
  <c r="AO5" i="161"/>
  <c r="J46" i="163"/>
  <c r="K23" i="161"/>
  <c r="M39" i="161"/>
  <c r="N17" i="163"/>
  <c r="E45" i="163"/>
  <c r="N13" i="159"/>
  <c r="M48" i="158"/>
  <c r="AO210" i="160"/>
  <c r="L45" i="142"/>
  <c r="D34" i="158"/>
  <c r="P20" i="142"/>
  <c r="AJ72" i="142"/>
  <c r="AK72" i="142" s="1"/>
  <c r="AP9" i="162"/>
  <c r="AO203" i="160"/>
  <c r="J24" i="159"/>
  <c r="I36" i="161"/>
  <c r="E13" i="159"/>
  <c r="Q14" i="160"/>
  <c r="G42" i="161"/>
  <c r="E3" i="158"/>
  <c r="G21" i="158"/>
  <c r="P10" i="142"/>
  <c r="P38" i="158"/>
  <c r="P24" i="163"/>
  <c r="M50" i="142"/>
  <c r="G9" i="161"/>
  <c r="AO5" i="159"/>
  <c r="D15" i="160"/>
  <c r="K40" i="161"/>
  <c r="J41" i="161"/>
  <c r="D38" i="162"/>
  <c r="C25" i="142"/>
  <c r="D22" i="162"/>
  <c r="AR81" i="159"/>
  <c r="M10" i="158"/>
  <c r="C29" i="159"/>
  <c r="C19" i="161"/>
  <c r="Q26" i="142"/>
  <c r="C32" i="142"/>
  <c r="D45" i="159"/>
  <c r="F31" i="159"/>
  <c r="G50" i="160"/>
  <c r="P14" i="163"/>
  <c r="AO8" i="159"/>
  <c r="H2" i="163"/>
  <c r="H13" i="161"/>
  <c r="I6" i="160"/>
  <c r="I31" i="162"/>
  <c r="N7" i="158"/>
  <c r="AL200" i="160"/>
  <c r="AM200" i="160" s="1"/>
  <c r="Q33" i="162"/>
  <c r="AL13" i="162"/>
  <c r="AM13" i="162" s="1"/>
  <c r="AP6" i="160"/>
  <c r="G31" i="160"/>
  <c r="C29" i="163"/>
  <c r="AQ141" i="159"/>
  <c r="Q27" i="142"/>
  <c r="L49" i="162"/>
  <c r="H22" i="160"/>
  <c r="K32" i="162"/>
  <c r="H27" i="162"/>
  <c r="M51" i="163"/>
  <c r="K26" i="163"/>
  <c r="P27" i="142"/>
  <c r="G34" i="159"/>
  <c r="P30" i="160"/>
  <c r="M21" i="142"/>
  <c r="H4" i="142"/>
  <c r="AO138" i="159"/>
  <c r="K38" i="163"/>
  <c r="K34" i="163"/>
  <c r="I47" i="163"/>
  <c r="K28" i="142"/>
  <c r="M15" i="142"/>
  <c r="P26" i="159"/>
  <c r="AR204" i="160"/>
  <c r="M26" i="158"/>
  <c r="N43" i="163"/>
  <c r="Q29" i="160"/>
  <c r="AP73" i="159"/>
  <c r="F13" i="142"/>
  <c r="H50" i="160"/>
  <c r="C11" i="159"/>
  <c r="P40" i="159"/>
  <c r="N19" i="162"/>
  <c r="G3" i="160"/>
  <c r="D39" i="162"/>
  <c r="M10" i="159"/>
  <c r="F25" i="160"/>
  <c r="Q14" i="159"/>
  <c r="I39" i="142"/>
  <c r="J15" i="159"/>
  <c r="AR8" i="158"/>
  <c r="D35" i="158"/>
  <c r="J18" i="161"/>
  <c r="AR11" i="160"/>
  <c r="D4" i="158"/>
  <c r="C51" i="162"/>
  <c r="AQ135" i="160"/>
  <c r="Q33" i="163"/>
  <c r="D12" i="142"/>
  <c r="AP71" i="162"/>
  <c r="P19" i="158"/>
  <c r="E17" i="158"/>
  <c r="C50" i="142"/>
  <c r="G11" i="160"/>
  <c r="P5" i="142"/>
  <c r="AP141" i="159"/>
  <c r="L12" i="163"/>
  <c r="Q14" i="162"/>
  <c r="G23" i="162"/>
  <c r="AO77" i="162"/>
  <c r="G7" i="161"/>
  <c r="P49" i="160"/>
  <c r="P8" i="158"/>
  <c r="AP81" i="158"/>
  <c r="G35" i="163"/>
  <c r="AQ81" i="158"/>
  <c r="Q29" i="162"/>
  <c r="E34" i="160"/>
  <c r="J48" i="161"/>
  <c r="G24" i="160"/>
  <c r="E28" i="158"/>
  <c r="H43" i="162"/>
  <c r="H42" i="163"/>
  <c r="G20" i="163"/>
  <c r="D44" i="159"/>
  <c r="Q49" i="142"/>
  <c r="L46" i="161"/>
  <c r="P16" i="162"/>
  <c r="C23" i="158"/>
  <c r="G6" i="161"/>
  <c r="H6" i="163"/>
  <c r="L30" i="160"/>
  <c r="D42" i="159"/>
  <c r="E29" i="160"/>
  <c r="AP80" i="158"/>
  <c r="F19" i="162"/>
  <c r="D32" i="161"/>
  <c r="AJ9" i="160"/>
  <c r="AK9" i="160" s="1"/>
  <c r="L4" i="162"/>
  <c r="Q27" i="161"/>
  <c r="E34" i="163"/>
  <c r="N17" i="159"/>
  <c r="I26" i="161"/>
  <c r="AO17" i="159"/>
  <c r="H13" i="159"/>
  <c r="P20" i="158"/>
  <c r="L29" i="161"/>
  <c r="H18" i="161"/>
  <c r="P19" i="161"/>
  <c r="E26" i="142"/>
  <c r="J35" i="160"/>
  <c r="L11" i="161"/>
  <c r="E14" i="158"/>
  <c r="AP142" i="159"/>
  <c r="AJ74" i="159"/>
  <c r="AK74" i="159" s="1"/>
  <c r="D32" i="162"/>
  <c r="M45" i="163"/>
  <c r="D2" i="160"/>
  <c r="F4" i="160"/>
  <c r="N21" i="158"/>
  <c r="J4" i="160"/>
  <c r="K11" i="162"/>
  <c r="D49" i="163"/>
  <c r="H32" i="160"/>
  <c r="H30" i="163"/>
  <c r="K5" i="163"/>
  <c r="AJ11" i="158"/>
  <c r="AK11" i="158" s="1"/>
  <c r="AR140" i="159"/>
  <c r="E51" i="159"/>
  <c r="AO10" i="142"/>
  <c r="Q5" i="162"/>
  <c r="L12" i="160"/>
  <c r="P34" i="158"/>
  <c r="C7" i="142"/>
  <c r="D46" i="161"/>
  <c r="M26" i="161"/>
  <c r="K48" i="159"/>
  <c r="AL6" i="163"/>
  <c r="AM6" i="163" s="1"/>
  <c r="K7" i="163"/>
  <c r="P15" i="162"/>
  <c r="AP139" i="159"/>
  <c r="AQ76" i="142"/>
  <c r="Q42" i="161"/>
  <c r="M26" i="162"/>
  <c r="L43" i="159"/>
  <c r="E36" i="158"/>
  <c r="P46" i="160"/>
  <c r="K22" i="142"/>
  <c r="N12" i="158"/>
  <c r="H33" i="159"/>
  <c r="I44" i="161"/>
  <c r="H7" i="158"/>
  <c r="L26" i="158"/>
  <c r="C44" i="161"/>
  <c r="Q23" i="159"/>
  <c r="I11" i="158"/>
  <c r="AQ11" i="159"/>
  <c r="N10" i="142"/>
  <c r="J6" i="160"/>
  <c r="M2" i="158"/>
  <c r="H6" i="142"/>
  <c r="I7" i="162"/>
  <c r="H20" i="161"/>
  <c r="I45" i="142"/>
  <c r="AO142" i="159"/>
  <c r="L48" i="161"/>
  <c r="N19" i="159"/>
  <c r="H3" i="160"/>
  <c r="I49" i="160"/>
  <c r="I42" i="158"/>
  <c r="H11" i="158"/>
  <c r="K24" i="160"/>
  <c r="C46" i="162"/>
  <c r="E40" i="162"/>
  <c r="H32" i="158"/>
  <c r="J41" i="159"/>
  <c r="AJ81" i="159"/>
  <c r="AK81" i="159" s="1"/>
  <c r="M33" i="161"/>
  <c r="AR137" i="160"/>
  <c r="G49" i="160"/>
  <c r="D12" i="158"/>
  <c r="G40" i="162"/>
  <c r="H2" i="162"/>
  <c r="L49" i="161"/>
  <c r="L2" i="160"/>
  <c r="M30" i="161"/>
  <c r="I21" i="160"/>
  <c r="H7" i="162"/>
  <c r="H33" i="162"/>
  <c r="Q5" i="158"/>
  <c r="AL6" i="159"/>
  <c r="AM6" i="159" s="1"/>
  <c r="N7" i="163"/>
  <c r="AJ138" i="160"/>
  <c r="AK138" i="160" s="1"/>
  <c r="M47" i="160"/>
  <c r="P42" i="161"/>
  <c r="C27" i="158"/>
  <c r="H30" i="142"/>
  <c r="H39" i="163"/>
  <c r="G35" i="159"/>
  <c r="F3" i="161"/>
  <c r="F22" i="159"/>
  <c r="P44" i="142"/>
  <c r="AL14" i="162"/>
  <c r="AM14" i="162" s="1"/>
  <c r="K15" i="158"/>
  <c r="J38" i="161"/>
  <c r="I7" i="158"/>
  <c r="H17" i="163"/>
  <c r="P36" i="142"/>
  <c r="L9" i="163"/>
  <c r="K36" i="163"/>
  <c r="G22" i="142"/>
  <c r="J45" i="159"/>
  <c r="F42" i="162"/>
  <c r="L30" i="158"/>
  <c r="D25" i="158"/>
  <c r="L36" i="158"/>
  <c r="I18" i="161"/>
  <c r="C14" i="163"/>
  <c r="K45" i="162"/>
  <c r="AR8" i="159"/>
  <c r="AJ10" i="142"/>
  <c r="AK10" i="142" s="1"/>
  <c r="N34" i="162"/>
  <c r="J50" i="159"/>
  <c r="H42" i="162"/>
  <c r="AL202" i="160"/>
  <c r="AM202" i="160" s="1"/>
  <c r="I43" i="159"/>
  <c r="G11" i="142"/>
  <c r="E47" i="142"/>
  <c r="D38" i="161"/>
  <c r="P18" i="142"/>
  <c r="L20" i="161"/>
  <c r="AQ74" i="142"/>
  <c r="I23" i="159"/>
  <c r="H18" i="142"/>
  <c r="C13" i="162"/>
  <c r="K45" i="142"/>
  <c r="L41" i="159"/>
  <c r="N35" i="158"/>
  <c r="I21" i="158"/>
  <c r="L11" i="142"/>
  <c r="J26" i="161"/>
  <c r="G50" i="142"/>
  <c r="K49" i="158"/>
  <c r="D34" i="160"/>
  <c r="AO79" i="159"/>
  <c r="K35" i="163"/>
  <c r="D37" i="162"/>
  <c r="C10" i="163"/>
  <c r="C16" i="161"/>
  <c r="F45" i="160"/>
  <c r="N24" i="142"/>
  <c r="AR78" i="162"/>
  <c r="AL75" i="158"/>
  <c r="AM75" i="158" s="1"/>
  <c r="AQ73" i="158"/>
  <c r="M17" i="159"/>
  <c r="AJ77" i="158"/>
  <c r="AK77" i="158" s="1"/>
  <c r="AR12" i="159"/>
  <c r="J18" i="158"/>
  <c r="N51" i="161"/>
  <c r="C43" i="163"/>
  <c r="F8" i="142"/>
  <c r="Q9" i="162"/>
  <c r="AP13" i="159"/>
  <c r="F43" i="160"/>
  <c r="Q14" i="161"/>
  <c r="N4" i="158"/>
  <c r="D12" i="161"/>
  <c r="K50" i="163"/>
  <c r="E7" i="163"/>
  <c r="AQ139" i="159"/>
  <c r="K22" i="162"/>
  <c r="AQ71" i="162"/>
  <c r="D37" i="161"/>
  <c r="H39" i="142"/>
  <c r="K34" i="159"/>
  <c r="M22" i="158"/>
  <c r="E27" i="142"/>
  <c r="G3" i="158"/>
  <c r="I10" i="159"/>
  <c r="F10" i="163"/>
  <c r="L44" i="162"/>
  <c r="C51" i="160"/>
  <c r="M36" i="162"/>
  <c r="F4" i="158"/>
  <c r="E45" i="160"/>
  <c r="N14" i="142"/>
  <c r="J28" i="159"/>
  <c r="N23" i="162"/>
  <c r="AQ75" i="142"/>
  <c r="M37" i="162"/>
  <c r="K40" i="163"/>
  <c r="D28" i="162"/>
  <c r="F51" i="161"/>
  <c r="N11" i="159"/>
  <c r="J51" i="160"/>
  <c r="P3" i="163"/>
  <c r="G7" i="160"/>
  <c r="I3" i="159"/>
  <c r="K33" i="163"/>
  <c r="Q37" i="158"/>
  <c r="AL5" i="159"/>
  <c r="AM5" i="159" s="1"/>
  <c r="K22" i="158"/>
  <c r="C35" i="159"/>
  <c r="I50" i="142"/>
  <c r="G18" i="161"/>
  <c r="AQ75" i="163"/>
  <c r="H23" i="160"/>
  <c r="J11" i="161"/>
  <c r="AP70" i="162"/>
  <c r="D11" i="161"/>
  <c r="I15" i="161"/>
  <c r="AO205" i="160"/>
  <c r="Q12" i="142"/>
  <c r="M34" i="161"/>
  <c r="D50" i="142"/>
  <c r="AR71" i="158"/>
  <c r="AJ135" i="142"/>
  <c r="AK135" i="142" s="1"/>
  <c r="E31" i="161"/>
  <c r="J35" i="162"/>
  <c r="AP9" i="160"/>
  <c r="P47" i="162"/>
  <c r="P12" i="163"/>
  <c r="AL76" i="142"/>
  <c r="AM76" i="142" s="1"/>
  <c r="AR70" i="158"/>
  <c r="J48" i="159"/>
  <c r="G26" i="160"/>
  <c r="D12" i="162"/>
  <c r="AJ136" i="159"/>
  <c r="AK136" i="159" s="1"/>
  <c r="AJ5" i="163"/>
  <c r="AK5" i="163" s="1"/>
  <c r="N45" i="162"/>
  <c r="L24" i="160"/>
  <c r="P41" i="142"/>
  <c r="H49" i="142"/>
  <c r="F12" i="158"/>
  <c r="H10" i="160"/>
  <c r="L30" i="162"/>
  <c r="AL6" i="162"/>
  <c r="AM6" i="162" s="1"/>
  <c r="D12" i="160"/>
  <c r="AO135" i="160"/>
  <c r="J13" i="159"/>
  <c r="N20" i="163"/>
  <c r="D8" i="160"/>
  <c r="I2" i="158"/>
  <c r="M46" i="159"/>
  <c r="N28" i="160"/>
  <c r="H48" i="142"/>
  <c r="G24" i="159"/>
  <c r="E44" i="159"/>
  <c r="J51" i="162"/>
  <c r="N21" i="142"/>
  <c r="P28" i="162"/>
  <c r="Q12" i="163"/>
  <c r="AQ6" i="160"/>
  <c r="I25" i="159"/>
  <c r="G4" i="162"/>
  <c r="N2" i="160"/>
  <c r="N47" i="163"/>
  <c r="AJ77" i="159"/>
  <c r="AK77" i="159" s="1"/>
  <c r="L46" i="158"/>
  <c r="D33" i="161"/>
  <c r="I49" i="142"/>
  <c r="D36" i="142"/>
  <c r="P6" i="160"/>
  <c r="Q47" i="161"/>
  <c r="AP16" i="159"/>
  <c r="H47" i="163"/>
  <c r="AO10" i="163"/>
  <c r="K46" i="142"/>
  <c r="E22" i="142"/>
  <c r="F40" i="158"/>
  <c r="P18" i="162"/>
  <c r="I10" i="162"/>
  <c r="AL135" i="159"/>
  <c r="AM135" i="159" s="1"/>
  <c r="AR73" i="158"/>
  <c r="AL201" i="159"/>
  <c r="AM201" i="159" s="1"/>
  <c r="AL81" i="158"/>
  <c r="AM81" i="158" s="1"/>
  <c r="G31" i="142"/>
  <c r="E4" i="161"/>
  <c r="AL78" i="162"/>
  <c r="AM78" i="162" s="1"/>
  <c r="F45" i="161"/>
  <c r="AO9" i="158"/>
  <c r="L7" i="163"/>
  <c r="E4" i="158"/>
  <c r="AJ8" i="160"/>
  <c r="AK8" i="160" s="1"/>
  <c r="H38" i="160"/>
  <c r="N47" i="159"/>
  <c r="H15" i="163"/>
  <c r="Q35" i="142"/>
  <c r="N33" i="160"/>
  <c r="M17" i="163"/>
  <c r="J6" i="142"/>
  <c r="D30" i="142"/>
  <c r="E24" i="160"/>
  <c r="K32" i="159"/>
  <c r="K22" i="163"/>
  <c r="AO77" i="163"/>
  <c r="E10" i="163"/>
  <c r="G10" i="163"/>
  <c r="AQ72" i="160"/>
  <c r="I48" i="160"/>
  <c r="K45" i="163"/>
  <c r="G12" i="158"/>
  <c r="P7" i="160"/>
  <c r="H4" i="162"/>
  <c r="AQ136" i="142"/>
  <c r="AO80" i="159"/>
  <c r="M14" i="159"/>
  <c r="J5" i="162"/>
  <c r="H42" i="158"/>
  <c r="Q42" i="142"/>
  <c r="Q36" i="161"/>
  <c r="P31" i="142"/>
  <c r="M18" i="159"/>
  <c r="P35" i="163"/>
  <c r="J16" i="162"/>
  <c r="J18" i="163"/>
  <c r="AO75" i="163"/>
  <c r="G51" i="159"/>
  <c r="J9" i="142"/>
  <c r="F50" i="163"/>
  <c r="N23" i="142"/>
  <c r="N4" i="162"/>
  <c r="I14" i="160"/>
  <c r="C33" i="163"/>
  <c r="J34" i="160"/>
  <c r="P24" i="142"/>
  <c r="AP7" i="160"/>
  <c r="AL79" i="159"/>
  <c r="AM79" i="159" s="1"/>
  <c r="Q51" i="159"/>
  <c r="AL73" i="159"/>
  <c r="AM73" i="159" s="1"/>
  <c r="P22" i="162"/>
  <c r="D31" i="163"/>
  <c r="E6" i="160"/>
  <c r="I29" i="163"/>
  <c r="I45" i="159"/>
  <c r="J12" i="162"/>
  <c r="G49" i="142"/>
  <c r="H42" i="160"/>
  <c r="AP138" i="142"/>
  <c r="P42" i="162"/>
  <c r="E16" i="161"/>
  <c r="L4" i="142"/>
  <c r="E42" i="160"/>
  <c r="N30" i="161"/>
  <c r="AJ5" i="158"/>
  <c r="AK5" i="158" s="1"/>
  <c r="Q44" i="158"/>
  <c r="I27" i="161"/>
  <c r="D9" i="161"/>
  <c r="J38" i="162"/>
  <c r="AJ203" i="160"/>
  <c r="AK203" i="160" s="1"/>
  <c r="AP140" i="159"/>
  <c r="C37" i="162"/>
  <c r="P4" i="158"/>
  <c r="G41" i="142"/>
  <c r="AJ6" i="160"/>
  <c r="AK6" i="160" s="1"/>
  <c r="H41" i="163"/>
  <c r="C23" i="162"/>
  <c r="J27" i="163"/>
  <c r="P14" i="161"/>
  <c r="Q47" i="158"/>
  <c r="L40" i="158"/>
  <c r="AR9" i="162"/>
  <c r="J3" i="159"/>
  <c r="H49" i="158"/>
  <c r="E10" i="162"/>
  <c r="F49" i="159"/>
  <c r="C12" i="162"/>
  <c r="Q6" i="162"/>
  <c r="F5" i="163"/>
  <c r="N48" i="159"/>
  <c r="K21" i="162"/>
  <c r="H36" i="159"/>
  <c r="AL139" i="142"/>
  <c r="AM139" i="142" s="1"/>
  <c r="L51" i="162"/>
  <c r="N44" i="163"/>
  <c r="D47" i="159"/>
  <c r="G51" i="158"/>
  <c r="H38" i="161"/>
  <c r="N50" i="163"/>
  <c r="Q51" i="162"/>
  <c r="G38" i="163"/>
  <c r="K34" i="160"/>
  <c r="D30" i="161"/>
  <c r="H28" i="158"/>
  <c r="I48" i="159"/>
  <c r="P15" i="158"/>
  <c r="AQ14" i="162"/>
  <c r="D29" i="161"/>
  <c r="D3" i="142"/>
  <c r="L2" i="158"/>
  <c r="E30" i="162"/>
  <c r="L48" i="163"/>
  <c r="G11" i="162"/>
  <c r="AL75" i="142"/>
  <c r="AM75" i="142" s="1"/>
  <c r="G30" i="158"/>
  <c r="J27" i="162"/>
  <c r="P32" i="163"/>
  <c r="C36" i="160"/>
  <c r="J17" i="161"/>
  <c r="AQ81" i="159"/>
  <c r="N24" i="162"/>
  <c r="C14" i="160"/>
  <c r="F22" i="158"/>
  <c r="Q36" i="159"/>
  <c r="J42" i="159"/>
  <c r="J49" i="163"/>
  <c r="L39" i="162"/>
  <c r="G25" i="161"/>
  <c r="D27" i="142"/>
  <c r="E19" i="160"/>
  <c r="I8" i="160"/>
  <c r="AR72" i="162"/>
  <c r="D22" i="158"/>
  <c r="F29" i="160"/>
  <c r="E40" i="142"/>
  <c r="AO12" i="162"/>
  <c r="E7" i="159"/>
  <c r="K18" i="159"/>
  <c r="Q34" i="161"/>
  <c r="AL78" i="158"/>
  <c r="AM78" i="158" s="1"/>
  <c r="E14" i="159"/>
  <c r="J48" i="162"/>
  <c r="AR6" i="163"/>
  <c r="C18" i="158"/>
  <c r="I25" i="158"/>
  <c r="AR5" i="163"/>
  <c r="D23" i="162"/>
  <c r="Q28" i="158"/>
  <c r="AP75" i="159"/>
  <c r="AL9" i="159"/>
  <c r="AM9" i="159" s="1"/>
  <c r="AL12" i="159"/>
  <c r="AM12" i="159" s="1"/>
  <c r="L18" i="159"/>
  <c r="J32" i="163"/>
  <c r="D13" i="142"/>
  <c r="E38" i="162"/>
  <c r="AQ74" i="160"/>
  <c r="L29" i="162"/>
  <c r="I31" i="161"/>
  <c r="AR10" i="158"/>
  <c r="AR11" i="159"/>
  <c r="C7" i="163"/>
  <c r="E11" i="142"/>
  <c r="D39" i="163"/>
  <c r="I42" i="162"/>
  <c r="M33" i="159"/>
  <c r="H12" i="160"/>
  <c r="AQ7" i="163"/>
  <c r="M43" i="142"/>
  <c r="C31" i="162"/>
  <c r="J49" i="158"/>
  <c r="I22" i="161"/>
  <c r="L8" i="163"/>
  <c r="AL202" i="159"/>
  <c r="AM202" i="159" s="1"/>
  <c r="C50" i="159"/>
  <c r="F42" i="160"/>
  <c r="Q29" i="158"/>
  <c r="J25" i="159"/>
  <c r="K17" i="161"/>
  <c r="H50" i="162"/>
  <c r="Q24" i="142"/>
  <c r="C22" i="142"/>
  <c r="P33" i="159"/>
  <c r="I26" i="142"/>
  <c r="AL15" i="159"/>
  <c r="AM15" i="159" s="1"/>
  <c r="F36" i="158"/>
  <c r="E31" i="142"/>
  <c r="P40" i="160"/>
  <c r="H4" i="163"/>
  <c r="E29" i="163"/>
  <c r="Q49" i="161"/>
  <c r="L19" i="163"/>
  <c r="C27" i="159"/>
  <c r="AQ5" i="159"/>
  <c r="D36" i="163"/>
  <c r="Q50" i="162"/>
  <c r="C34" i="160"/>
  <c r="C46" i="158"/>
  <c r="F7" i="142"/>
  <c r="AO9" i="142"/>
  <c r="K6" i="161"/>
  <c r="M2" i="159"/>
  <c r="M51" i="159"/>
  <c r="H16" i="160"/>
  <c r="I37" i="160"/>
  <c r="AL140" i="159"/>
  <c r="AM140" i="159" s="1"/>
  <c r="AL135" i="160"/>
  <c r="AM135" i="160" s="1"/>
  <c r="AL82" i="159"/>
  <c r="AM82" i="159" s="1"/>
  <c r="J27" i="158"/>
  <c r="L24" i="163"/>
  <c r="H50" i="161"/>
  <c r="C45" i="158"/>
  <c r="P3" i="161"/>
  <c r="AQ5" i="163"/>
  <c r="E39" i="159"/>
  <c r="I42" i="161"/>
  <c r="J14" i="163"/>
  <c r="M21" i="158"/>
  <c r="AJ73" i="162"/>
  <c r="AK73" i="162" s="1"/>
  <c r="H13" i="142"/>
  <c r="I40" i="160"/>
  <c r="M29" i="160"/>
  <c r="J13" i="160"/>
  <c r="L32" i="162"/>
  <c r="M24" i="159"/>
  <c r="AQ136" i="159"/>
  <c r="F39" i="159"/>
  <c r="N35" i="159"/>
  <c r="D6" i="162"/>
  <c r="J40" i="160"/>
  <c r="AQ141" i="142"/>
  <c r="E13" i="162"/>
  <c r="H23" i="158"/>
  <c r="N29" i="162"/>
  <c r="L39" i="160"/>
  <c r="D6" i="160"/>
  <c r="N36" i="159"/>
  <c r="P29" i="159"/>
  <c r="AP13" i="162"/>
  <c r="Q43" i="159"/>
  <c r="P50" i="161"/>
  <c r="M3" i="161"/>
  <c r="J19" i="158"/>
  <c r="AO74" i="162"/>
  <c r="F17" i="163"/>
  <c r="E22" i="158"/>
  <c r="G36" i="161"/>
  <c r="H16" i="161"/>
  <c r="E46" i="161"/>
  <c r="H51" i="159"/>
  <c r="N25" i="159"/>
  <c r="J41" i="163"/>
  <c r="N32" i="160"/>
  <c r="J34" i="159"/>
  <c r="J44" i="163"/>
  <c r="P22" i="159"/>
  <c r="F43" i="161"/>
  <c r="I48" i="158"/>
  <c r="D13" i="161"/>
  <c r="K39" i="162"/>
  <c r="F49" i="142"/>
  <c r="E23" i="161"/>
  <c r="N38" i="158"/>
  <c r="AQ12" i="160"/>
  <c r="C32" i="159"/>
  <c r="P16" i="159"/>
  <c r="G23" i="161"/>
  <c r="AR5" i="159"/>
  <c r="P17" i="159"/>
  <c r="AL137" i="142"/>
  <c r="AM137" i="142" s="1"/>
  <c r="H14" i="159"/>
  <c r="D22" i="142"/>
  <c r="Q43" i="162"/>
  <c r="E38" i="161"/>
  <c r="P9" i="158"/>
  <c r="Q10" i="158"/>
  <c r="Q28" i="160"/>
  <c r="D43" i="160"/>
  <c r="F13" i="159"/>
  <c r="F33" i="161"/>
  <c r="K42" i="158"/>
  <c r="E45" i="158"/>
  <c r="F15" i="161"/>
  <c r="H6" i="161"/>
  <c r="I5" i="160"/>
  <c r="K15" i="161"/>
  <c r="AJ5" i="161"/>
  <c r="AK5" i="161" s="1"/>
  <c r="N51" i="160"/>
  <c r="AL74" i="142"/>
  <c r="AM74" i="142" s="1"/>
  <c r="Q19" i="163"/>
  <c r="AL77" i="159"/>
  <c r="AM77" i="159" s="1"/>
  <c r="K12" i="163"/>
  <c r="Q19" i="159"/>
  <c r="D33" i="142"/>
  <c r="AR10" i="142"/>
  <c r="AJ11" i="159"/>
  <c r="AK11" i="159" s="1"/>
  <c r="AJ137" i="142"/>
  <c r="AK137" i="142" s="1"/>
  <c r="E23" i="163"/>
  <c r="AQ12" i="159"/>
  <c r="Q41" i="160"/>
  <c r="AP138" i="160"/>
  <c r="H5" i="161"/>
  <c r="P15" i="161"/>
  <c r="P48" i="160"/>
  <c r="M47" i="163"/>
  <c r="H44" i="158"/>
  <c r="F6" i="142"/>
  <c r="E46" i="159"/>
  <c r="AR72" i="158"/>
  <c r="J23" i="159"/>
  <c r="N38" i="159"/>
  <c r="G18" i="142"/>
  <c r="L51" i="163"/>
  <c r="C49" i="163"/>
  <c r="M46" i="142"/>
  <c r="L15" i="161"/>
  <c r="K26" i="162"/>
  <c r="Q48" i="142"/>
  <c r="L43" i="163"/>
  <c r="C17" i="158"/>
  <c r="M38" i="159"/>
  <c r="AQ5" i="161"/>
  <c r="I8" i="159"/>
  <c r="C9" i="162"/>
  <c r="C8" i="159"/>
  <c r="C41" i="163"/>
  <c r="AR83" i="159"/>
  <c r="E45" i="159"/>
  <c r="I42" i="160"/>
  <c r="AR72" i="142"/>
  <c r="AL205" i="160"/>
  <c r="AM205" i="160" s="1"/>
  <c r="D18" i="162"/>
  <c r="H17" i="161"/>
  <c r="K6" i="142"/>
  <c r="L50" i="142"/>
  <c r="M33" i="163"/>
  <c r="C22" i="158"/>
  <c r="Q50" i="142"/>
  <c r="AJ74" i="160"/>
  <c r="AK74" i="160" s="1"/>
  <c r="H30" i="160"/>
  <c r="N44" i="162"/>
  <c r="Q18" i="159"/>
  <c r="E37" i="142"/>
  <c r="G42" i="158"/>
  <c r="AJ141" i="142"/>
  <c r="AK141" i="142" s="1"/>
  <c r="P33" i="158"/>
  <c r="H16" i="163"/>
  <c r="H22" i="159"/>
  <c r="N46" i="161"/>
  <c r="AR136" i="160"/>
  <c r="P16" i="163"/>
  <c r="AO77" i="158"/>
  <c r="AP77" i="159"/>
  <c r="I2" i="162"/>
  <c r="H42" i="142"/>
  <c r="P32" i="142"/>
  <c r="AJ202" i="160"/>
  <c r="AK202" i="160" s="1"/>
  <c r="J9" i="162"/>
  <c r="D49" i="158"/>
  <c r="C14" i="142"/>
  <c r="P24" i="161"/>
  <c r="F26" i="162"/>
  <c r="L7" i="159"/>
  <c r="C18" i="163"/>
  <c r="K51" i="142"/>
  <c r="H27" i="160"/>
  <c r="P21" i="160"/>
  <c r="Q48" i="160"/>
  <c r="C41" i="160"/>
  <c r="L35" i="158"/>
  <c r="H30" i="158"/>
  <c r="K28" i="163"/>
  <c r="M7" i="158"/>
  <c r="L6" i="163"/>
  <c r="C22" i="159"/>
  <c r="M48" i="142"/>
  <c r="C6" i="160"/>
  <c r="AL72" i="159"/>
  <c r="AM72" i="159" s="1"/>
  <c r="L5" i="142"/>
  <c r="G5" i="161"/>
  <c r="AQ71" i="159"/>
  <c r="L11" i="162"/>
  <c r="AO75" i="158"/>
  <c r="AJ75" i="160"/>
  <c r="AK75" i="160" s="1"/>
  <c r="C3" i="163"/>
  <c r="AL12" i="160"/>
  <c r="AM12" i="160" s="1"/>
  <c r="AQ72" i="142"/>
  <c r="I41" i="162"/>
  <c r="C7" i="161"/>
  <c r="G11" i="161"/>
  <c r="K13" i="161"/>
  <c r="H27" i="163"/>
  <c r="N45" i="159"/>
  <c r="H12" i="159"/>
  <c r="H27" i="161"/>
  <c r="AJ78" i="159"/>
  <c r="AK78" i="159" s="1"/>
  <c r="I30" i="159"/>
  <c r="K43" i="161"/>
  <c r="J5" i="163"/>
  <c r="L25" i="163"/>
  <c r="M12" i="142"/>
  <c r="G13" i="159"/>
  <c r="K17" i="159"/>
  <c r="P4" i="161"/>
  <c r="AO72" i="162"/>
  <c r="P41" i="159"/>
  <c r="C16" i="162"/>
  <c r="J43" i="142"/>
  <c r="K26" i="158"/>
  <c r="Q25" i="159"/>
  <c r="G26" i="163"/>
  <c r="L17" i="142"/>
  <c r="M35" i="160"/>
  <c r="N3" i="159"/>
  <c r="AO8" i="142"/>
  <c r="P6" i="142"/>
  <c r="E7" i="161"/>
  <c r="AR10" i="159"/>
  <c r="J51" i="161"/>
  <c r="Q47" i="160"/>
  <c r="C35" i="160"/>
  <c r="L12" i="162"/>
  <c r="N7" i="159"/>
  <c r="K36" i="142"/>
  <c r="F9" i="158"/>
  <c r="G35" i="161"/>
  <c r="H13" i="162"/>
  <c r="P37" i="142"/>
  <c r="K23" i="162"/>
  <c r="H44" i="159"/>
  <c r="P51" i="142"/>
  <c r="M29" i="158"/>
  <c r="Q26" i="159"/>
  <c r="AP70" i="158"/>
  <c r="AL8" i="162"/>
  <c r="AM8" i="162" s="1"/>
  <c r="C41" i="142"/>
  <c r="F36" i="162"/>
  <c r="K47" i="142"/>
  <c r="AJ70" i="162"/>
  <c r="AK70" i="162" s="1"/>
  <c r="G29" i="160"/>
  <c r="K27" i="159"/>
  <c r="G47" i="158"/>
  <c r="M40" i="142"/>
  <c r="AR71" i="142"/>
  <c r="E13" i="158"/>
  <c r="J46" i="159"/>
  <c r="D44" i="160"/>
  <c r="AP10" i="158"/>
  <c r="L49" i="163"/>
  <c r="H41" i="159"/>
  <c r="K10" i="160"/>
  <c r="E37" i="162"/>
  <c r="P39" i="160"/>
  <c r="K26" i="160"/>
  <c r="G23" i="159"/>
  <c r="L14" i="163"/>
  <c r="M49" i="163"/>
  <c r="F28" i="160"/>
  <c r="E49" i="160"/>
  <c r="AR71" i="163"/>
  <c r="I17" i="158"/>
  <c r="P29" i="161"/>
  <c r="I50" i="158"/>
  <c r="AR135" i="142"/>
  <c r="N11" i="161"/>
  <c r="C25" i="160"/>
  <c r="C40" i="142"/>
  <c r="AO74" i="160"/>
  <c r="D8" i="158"/>
  <c r="AJ71" i="160"/>
  <c r="AK71" i="160" s="1"/>
  <c r="M37" i="161"/>
  <c r="F40" i="161"/>
  <c r="G11" i="158"/>
  <c r="H4" i="161"/>
  <c r="P32" i="161"/>
  <c r="F48" i="163"/>
  <c r="H31" i="163"/>
  <c r="M42" i="142"/>
  <c r="C40" i="163"/>
  <c r="C19" i="160"/>
  <c r="C40" i="161"/>
  <c r="AJ137" i="160"/>
  <c r="AK137" i="160" s="1"/>
  <c r="G14" i="163"/>
  <c r="P37" i="158"/>
  <c r="N25" i="158"/>
  <c r="G39" i="158"/>
  <c r="C39" i="160"/>
  <c r="AR205" i="160"/>
  <c r="Q31" i="163"/>
  <c r="I16" i="158"/>
  <c r="H34" i="158"/>
  <c r="AQ140" i="159"/>
  <c r="I32" i="162"/>
  <c r="N11" i="163"/>
  <c r="N45" i="160"/>
  <c r="F12" i="162"/>
  <c r="E14" i="161"/>
  <c r="J2" i="142"/>
  <c r="L12" i="159"/>
  <c r="F5" i="160"/>
  <c r="G24" i="158"/>
  <c r="P33" i="162"/>
  <c r="AP72" i="163"/>
  <c r="F17" i="159"/>
  <c r="AJ201" i="160"/>
  <c r="AK201" i="160" s="1"/>
  <c r="M8" i="142"/>
  <c r="AQ75" i="159"/>
  <c r="AO12" i="159"/>
  <c r="F37" i="161"/>
  <c r="J31" i="142"/>
  <c r="P13" i="163"/>
  <c r="E36" i="159"/>
  <c r="N46" i="158"/>
  <c r="E32" i="163"/>
  <c r="F15" i="162"/>
  <c r="J32" i="161"/>
  <c r="E30" i="159"/>
  <c r="I49" i="159"/>
  <c r="C47" i="158"/>
  <c r="P37" i="159"/>
  <c r="J37" i="159"/>
  <c r="M38" i="161"/>
  <c r="L9" i="159"/>
  <c r="D7" i="162"/>
  <c r="M24" i="163"/>
  <c r="H31" i="160"/>
  <c r="E2" i="158"/>
  <c r="D35" i="142"/>
  <c r="J11" i="160"/>
  <c r="D25" i="161"/>
  <c r="G31" i="163"/>
  <c r="G47" i="160"/>
  <c r="J39" i="162"/>
  <c r="P10" i="162"/>
  <c r="G24" i="162"/>
  <c r="L9" i="142"/>
  <c r="K23" i="163"/>
  <c r="Q48" i="162"/>
  <c r="P45" i="159"/>
  <c r="P48" i="163"/>
  <c r="I43" i="158"/>
  <c r="C35" i="162"/>
  <c r="E9" i="162"/>
  <c r="AR11" i="162"/>
  <c r="E2" i="161"/>
  <c r="M14" i="161"/>
  <c r="AJ71" i="159"/>
  <c r="AK71" i="159" s="1"/>
  <c r="G34" i="161"/>
  <c r="AL6" i="160"/>
  <c r="AM6" i="160" s="1"/>
  <c r="K3" i="161"/>
  <c r="N44" i="158"/>
  <c r="E26" i="158"/>
  <c r="P15" i="142"/>
  <c r="P3" i="162"/>
  <c r="M38" i="162"/>
  <c r="F50" i="161"/>
  <c r="I32" i="160"/>
  <c r="N13" i="163"/>
  <c r="L14" i="142"/>
  <c r="M22" i="163"/>
  <c r="F36" i="163"/>
  <c r="D34" i="161"/>
  <c r="P40" i="142"/>
  <c r="G51" i="160"/>
  <c r="J43" i="161"/>
  <c r="AP77" i="142"/>
  <c r="Q5" i="163"/>
  <c r="AP5" i="142"/>
  <c r="AR75" i="160"/>
  <c r="G17" i="163"/>
  <c r="J36" i="158"/>
  <c r="M48" i="163"/>
  <c r="L16" i="142"/>
  <c r="F30" i="162"/>
  <c r="M4" i="158"/>
  <c r="AQ70" i="163"/>
  <c r="AL75" i="159"/>
  <c r="AM75" i="159" s="1"/>
  <c r="I37" i="159"/>
  <c r="N12" i="159"/>
  <c r="P45" i="158"/>
  <c r="M43" i="158"/>
  <c r="N47" i="142"/>
  <c r="J28" i="160"/>
  <c r="K5" i="159"/>
  <c r="E44" i="158"/>
  <c r="M41" i="160"/>
  <c r="D41" i="158"/>
  <c r="I2" i="160"/>
  <c r="Q20" i="160"/>
  <c r="I14" i="142"/>
  <c r="E47" i="162"/>
  <c r="I8" i="163"/>
  <c r="C21" i="160"/>
  <c r="N24" i="158"/>
  <c r="AR74" i="158"/>
  <c r="L8" i="161"/>
  <c r="H32" i="162"/>
  <c r="P28" i="161"/>
  <c r="M43" i="160"/>
  <c r="C28" i="160"/>
  <c r="F43" i="162"/>
  <c r="L18" i="142"/>
  <c r="I14" i="163"/>
  <c r="AR203" i="160"/>
  <c r="E6" i="159"/>
  <c r="H31" i="162"/>
  <c r="P2" i="142"/>
  <c r="AO79" i="158"/>
  <c r="N32" i="158"/>
  <c r="AQ71" i="163"/>
  <c r="K20" i="163"/>
  <c r="I48" i="161"/>
  <c r="L8" i="162"/>
  <c r="M27" i="142"/>
  <c r="H29" i="162"/>
  <c r="J10" i="161"/>
  <c r="F46" i="142"/>
  <c r="AJ210" i="160"/>
  <c r="AK210" i="160" s="1"/>
  <c r="D10" i="160"/>
  <c r="H2" i="161"/>
  <c r="AJ9" i="163"/>
  <c r="AK9" i="163" s="1"/>
  <c r="G17" i="162"/>
  <c r="K32" i="163"/>
  <c r="N48" i="163"/>
  <c r="J12" i="158"/>
  <c r="D26" i="163"/>
  <c r="L39" i="161"/>
  <c r="AR143" i="159"/>
  <c r="AR13" i="162"/>
  <c r="AR74" i="160"/>
  <c r="E50" i="142"/>
  <c r="D14" i="163"/>
  <c r="L21" i="160"/>
  <c r="N26" i="158"/>
  <c r="J8" i="159"/>
  <c r="K27" i="160"/>
  <c r="L20" i="163"/>
  <c r="D42" i="162"/>
  <c r="J43" i="158"/>
  <c r="C21" i="158"/>
  <c r="E43" i="158"/>
  <c r="P35" i="142"/>
  <c r="J40" i="162"/>
  <c r="I8" i="142"/>
  <c r="H31" i="158"/>
  <c r="K50" i="161"/>
  <c r="E33" i="161"/>
  <c r="H34" i="163"/>
  <c r="E31" i="158"/>
  <c r="J45" i="163"/>
  <c r="N40" i="163"/>
  <c r="E26" i="161"/>
  <c r="K16" i="161"/>
  <c r="Q40" i="159"/>
  <c r="J11" i="142"/>
  <c r="E42" i="161"/>
  <c r="C4" i="142"/>
  <c r="G27" i="142"/>
  <c r="D32" i="158"/>
  <c r="F51" i="159"/>
  <c r="K34" i="161"/>
  <c r="AO9" i="159"/>
  <c r="F43" i="163"/>
  <c r="J14" i="160"/>
  <c r="H43" i="163"/>
  <c r="F24" i="160"/>
  <c r="AJ8" i="142"/>
  <c r="AK8" i="142" s="1"/>
  <c r="AR74" i="142"/>
  <c r="H47" i="142"/>
  <c r="AO9" i="162"/>
  <c r="AR138" i="160"/>
  <c r="F29" i="142"/>
  <c r="M11" i="163"/>
  <c r="L13" i="142"/>
  <c r="N18" i="158"/>
  <c r="L48" i="142"/>
  <c r="E37" i="160"/>
  <c r="M41" i="158"/>
  <c r="K46" i="158"/>
  <c r="M6" i="158"/>
  <c r="P35" i="161"/>
  <c r="P8" i="159"/>
  <c r="L14" i="161"/>
  <c r="N25" i="161"/>
  <c r="P39" i="162"/>
  <c r="K7" i="142"/>
  <c r="K30" i="160"/>
  <c r="F17" i="160"/>
  <c r="H18" i="159"/>
  <c r="H50" i="158"/>
  <c r="AJ6" i="162"/>
  <c r="AK6" i="162" s="1"/>
  <c r="C46" i="161"/>
  <c r="G21" i="161"/>
  <c r="L19" i="161"/>
  <c r="L33" i="163"/>
  <c r="G17" i="158"/>
  <c r="D34" i="163"/>
  <c r="G28" i="162"/>
  <c r="G34" i="163"/>
  <c r="P4" i="162"/>
  <c r="N8" i="161"/>
  <c r="F21" i="161"/>
  <c r="P27" i="159"/>
  <c r="P36" i="159"/>
  <c r="I28" i="160"/>
  <c r="AL142" i="159"/>
  <c r="AM142" i="159" s="1"/>
  <c r="AP5" i="163"/>
  <c r="C42" i="159"/>
  <c r="AJ11" i="160"/>
  <c r="AK11" i="160" s="1"/>
  <c r="P7" i="159"/>
  <c r="M20" i="160"/>
  <c r="J30" i="160"/>
  <c r="I7" i="159"/>
  <c r="P30" i="161"/>
  <c r="H19" i="159"/>
  <c r="C41" i="158"/>
  <c r="AP74" i="159"/>
  <c r="J48" i="160"/>
  <c r="P48" i="159"/>
  <c r="Q48" i="163"/>
  <c r="M30" i="159"/>
  <c r="M29" i="163"/>
  <c r="H48" i="158"/>
  <c r="L38" i="161"/>
  <c r="C24" i="158"/>
  <c r="D46" i="163"/>
  <c r="K30" i="162"/>
  <c r="J48" i="158"/>
  <c r="H38" i="142"/>
  <c r="K12" i="160"/>
  <c r="P28" i="159"/>
  <c r="H26" i="162"/>
  <c r="I21" i="142"/>
  <c r="K51" i="163"/>
  <c r="K23" i="160"/>
  <c r="I19" i="161"/>
  <c r="AO78" i="162"/>
  <c r="L19" i="159"/>
  <c r="E16" i="163"/>
  <c r="M35" i="158"/>
  <c r="L41" i="142"/>
  <c r="AP7" i="162"/>
  <c r="AO135" i="142"/>
  <c r="F30" i="160"/>
  <c r="C18" i="160"/>
  <c r="F39" i="161"/>
  <c r="H35" i="159"/>
  <c r="J33" i="158"/>
  <c r="M11" i="142"/>
  <c r="F39" i="162"/>
  <c r="E48" i="161"/>
  <c r="F44" i="159"/>
  <c r="G38" i="142"/>
  <c r="L33" i="158"/>
  <c r="I3" i="161"/>
  <c r="F8" i="160"/>
  <c r="E16" i="160"/>
  <c r="F38" i="142"/>
  <c r="Q42" i="159"/>
  <c r="J2" i="162"/>
  <c r="F29" i="161"/>
  <c r="D8" i="162"/>
  <c r="Q40" i="162"/>
  <c r="G28" i="160"/>
  <c r="K15" i="160"/>
  <c r="L2" i="163"/>
  <c r="E4" i="163"/>
  <c r="N13" i="162"/>
  <c r="P22" i="161"/>
  <c r="H11" i="163"/>
  <c r="M29" i="142"/>
  <c r="I4" i="158"/>
  <c r="AL81" i="159"/>
  <c r="AM81" i="159" s="1"/>
  <c r="C18" i="142"/>
  <c r="AL7" i="142"/>
  <c r="AM7" i="142" s="1"/>
  <c r="Q43" i="163"/>
  <c r="I26" i="159"/>
  <c r="L27" i="163"/>
  <c r="AO18" i="159"/>
  <c r="K45" i="161"/>
  <c r="AJ76" i="160"/>
  <c r="AK76" i="160" s="1"/>
  <c r="M13" i="159"/>
  <c r="I24" i="142"/>
  <c r="J12" i="142"/>
  <c r="H3" i="159"/>
  <c r="F9" i="159"/>
  <c r="F38" i="158"/>
  <c r="N15" i="162"/>
  <c r="K44" i="161"/>
  <c r="K3" i="160"/>
  <c r="AP139" i="142"/>
  <c r="J37" i="163"/>
  <c r="F49" i="161"/>
  <c r="AP6" i="142"/>
  <c r="N5" i="160"/>
  <c r="C26" i="163"/>
  <c r="K41" i="162"/>
  <c r="C36" i="161"/>
  <c r="AJ74" i="163"/>
  <c r="AK74" i="163" s="1"/>
  <c r="J33" i="163"/>
  <c r="I9" i="158"/>
  <c r="N12" i="160"/>
  <c r="D23" i="160"/>
  <c r="D16" i="158"/>
  <c r="G6" i="158"/>
  <c r="AO70" i="160"/>
  <c r="I13" i="158"/>
  <c r="Q6" i="159"/>
  <c r="F12" i="159"/>
  <c r="K17" i="162"/>
  <c r="J45" i="160"/>
  <c r="I41" i="142"/>
  <c r="F18" i="162"/>
  <c r="C3" i="161"/>
  <c r="F41" i="161"/>
  <c r="Q7" i="163"/>
  <c r="C12" i="158"/>
  <c r="C50" i="160"/>
  <c r="E48" i="142"/>
  <c r="G33" i="162"/>
  <c r="Q46" i="159"/>
  <c r="N34" i="161"/>
  <c r="G7" i="159"/>
  <c r="F6" i="158"/>
  <c r="G8" i="163"/>
  <c r="H31" i="159"/>
  <c r="P11" i="162"/>
  <c r="H45" i="160"/>
  <c r="H36" i="163"/>
  <c r="K18" i="162"/>
  <c r="F12" i="161"/>
  <c r="Q11" i="159"/>
  <c r="AP201" i="160"/>
  <c r="J51" i="163"/>
  <c r="C32" i="160"/>
  <c r="N21" i="160"/>
  <c r="G19" i="163"/>
  <c r="F17" i="142"/>
  <c r="Q39" i="162"/>
  <c r="N6" i="160"/>
  <c r="P24" i="159"/>
  <c r="M21" i="161"/>
  <c r="AP70" i="159"/>
  <c r="E8" i="160"/>
  <c r="AL206" i="160"/>
  <c r="AM206" i="160" s="1"/>
  <c r="G42" i="163"/>
  <c r="AJ7" i="158"/>
  <c r="AK7" i="158" s="1"/>
  <c r="K16" i="142"/>
  <c r="M46" i="162"/>
  <c r="P47" i="161"/>
  <c r="K11" i="161"/>
  <c r="P29" i="163"/>
  <c r="M28" i="160"/>
  <c r="M4" i="160"/>
  <c r="M45" i="160"/>
  <c r="F51" i="160"/>
  <c r="AJ73" i="163"/>
  <c r="AK73" i="163" s="1"/>
  <c r="K11" i="160"/>
  <c r="H33" i="142"/>
  <c r="J47" i="142"/>
  <c r="E26" i="162"/>
  <c r="G31" i="158"/>
  <c r="K27" i="158"/>
  <c r="D30" i="163"/>
  <c r="AL74" i="162"/>
  <c r="AM74" i="162" s="1"/>
  <c r="N18" i="160"/>
  <c r="I48" i="142"/>
  <c r="H36" i="160"/>
  <c r="J43" i="163"/>
  <c r="L33" i="142"/>
  <c r="H51" i="162"/>
  <c r="L28" i="158"/>
  <c r="AL10" i="158"/>
  <c r="AM10" i="158" s="1"/>
  <c r="N29" i="161"/>
  <c r="D20" i="142"/>
  <c r="AP72" i="160"/>
  <c r="L51" i="160"/>
  <c r="AL70" i="142"/>
  <c r="AM70" i="142" s="1"/>
  <c r="H15" i="158"/>
  <c r="H38" i="162"/>
  <c r="E34" i="161"/>
  <c r="AP71" i="159"/>
  <c r="E17" i="142"/>
  <c r="J27" i="142"/>
  <c r="Q14" i="163"/>
  <c r="F27" i="162"/>
  <c r="E35" i="158"/>
  <c r="H24" i="161"/>
  <c r="F46" i="160"/>
  <c r="F46" i="161"/>
  <c r="J47" i="163"/>
  <c r="AQ70" i="162"/>
  <c r="H21" i="142"/>
  <c r="H46" i="158"/>
  <c r="AR10" i="162"/>
  <c r="L44" i="163"/>
  <c r="D10" i="162"/>
  <c r="K38" i="158"/>
  <c r="C34" i="142"/>
  <c r="F32" i="160"/>
  <c r="E29" i="161"/>
  <c r="AJ9" i="142"/>
  <c r="AK9" i="142" s="1"/>
  <c r="E19" i="161"/>
  <c r="K6" i="160"/>
  <c r="C49" i="142"/>
  <c r="N25" i="163"/>
  <c r="C27" i="161"/>
  <c r="N37" i="159"/>
  <c r="L46" i="159"/>
  <c r="G18" i="160"/>
  <c r="I20" i="162"/>
  <c r="F30" i="142"/>
  <c r="F30" i="161"/>
  <c r="N5" i="158"/>
  <c r="E47" i="161"/>
  <c r="H51" i="160"/>
  <c r="E32" i="158"/>
  <c r="F37" i="159"/>
  <c r="L44" i="160"/>
  <c r="AR139" i="142"/>
  <c r="J18" i="160"/>
  <c r="F39" i="142"/>
  <c r="E23" i="159"/>
  <c r="H26" i="158"/>
  <c r="AP8" i="160"/>
  <c r="F50" i="159"/>
  <c r="F39" i="163"/>
  <c r="AJ78" i="162"/>
  <c r="AK78" i="162" s="1"/>
  <c r="N30" i="163"/>
  <c r="E20" i="163"/>
  <c r="M34" i="163"/>
  <c r="G40" i="160"/>
  <c r="G5" i="158"/>
  <c r="Q11" i="160"/>
  <c r="N49" i="159"/>
  <c r="K50" i="142"/>
  <c r="G26" i="158"/>
  <c r="AR141" i="142"/>
  <c r="M37" i="160"/>
  <c r="L35" i="159"/>
  <c r="N29" i="158"/>
  <c r="I22" i="142"/>
  <c r="AO74" i="142"/>
  <c r="J38" i="163"/>
  <c r="AO82" i="159"/>
  <c r="Q43" i="142"/>
  <c r="M20" i="159"/>
  <c r="M13" i="162"/>
  <c r="F6" i="163"/>
  <c r="F20" i="163"/>
  <c r="C45" i="142"/>
  <c r="D41" i="142"/>
  <c r="L2" i="162"/>
  <c r="J5" i="158"/>
  <c r="I13" i="142"/>
  <c r="G4" i="159"/>
  <c r="N19" i="142"/>
  <c r="J15" i="142"/>
  <c r="K37" i="161"/>
  <c r="J14" i="158"/>
  <c r="C13" i="163"/>
  <c r="P6" i="162"/>
  <c r="F28" i="158"/>
  <c r="AR80" i="159"/>
  <c r="E37" i="159"/>
  <c r="J40" i="163"/>
  <c r="N7" i="162"/>
  <c r="I49" i="158"/>
  <c r="M27" i="160"/>
  <c r="C45" i="163"/>
  <c r="AR72" i="159"/>
  <c r="I29" i="161"/>
  <c r="H29" i="158"/>
  <c r="AR78" i="159"/>
  <c r="N22" i="161"/>
  <c r="E39" i="163"/>
  <c r="P5" i="159"/>
  <c r="Q28" i="159"/>
  <c r="D27" i="160"/>
  <c r="AJ79" i="158"/>
  <c r="AK79" i="158" s="1"/>
  <c r="H9" i="159"/>
  <c r="AO76" i="159"/>
  <c r="L21" i="158"/>
  <c r="J5" i="160"/>
  <c r="L49" i="142"/>
  <c r="H11" i="159"/>
  <c r="L27" i="158"/>
  <c r="K11" i="163"/>
  <c r="Q50" i="163"/>
  <c r="L42" i="142"/>
  <c r="H25" i="142"/>
  <c r="Q45" i="160"/>
  <c r="C51" i="161"/>
  <c r="F3" i="142"/>
  <c r="D41" i="163"/>
  <c r="G12" i="163"/>
  <c r="K8" i="162"/>
  <c r="J35" i="158"/>
  <c r="K41" i="142"/>
  <c r="M45" i="161"/>
  <c r="J11" i="159"/>
  <c r="G41" i="159"/>
  <c r="E33" i="162"/>
  <c r="AQ10" i="162"/>
  <c r="C15" i="162"/>
  <c r="K15" i="163"/>
  <c r="K44" i="142"/>
  <c r="Q3" i="160"/>
  <c r="J24" i="158"/>
  <c r="D34" i="162"/>
  <c r="AQ8" i="163"/>
  <c r="E39" i="142"/>
  <c r="P43" i="158"/>
  <c r="AJ10" i="160"/>
  <c r="AK10" i="160" s="1"/>
  <c r="C51" i="142"/>
  <c r="D24" i="163"/>
  <c r="K2" i="159"/>
  <c r="Q9" i="163"/>
  <c r="H6" i="162"/>
  <c r="L47" i="163"/>
  <c r="J22" i="159"/>
  <c r="H17" i="158"/>
  <c r="K16" i="160"/>
  <c r="K5" i="158"/>
  <c r="G14" i="159"/>
  <c r="C21" i="162"/>
  <c r="AL76" i="163"/>
  <c r="AM76" i="163" s="1"/>
  <c r="F23" i="162"/>
  <c r="H43" i="142"/>
  <c r="M9" i="142"/>
  <c r="C49" i="159"/>
  <c r="AL11" i="160"/>
  <c r="AM11" i="160" s="1"/>
  <c r="K15" i="162"/>
  <c r="L22" i="161"/>
  <c r="D46" i="142"/>
  <c r="I39" i="163"/>
  <c r="H40" i="161"/>
  <c r="AJ207" i="160"/>
  <c r="AK207" i="160" s="1"/>
  <c r="P13" i="160"/>
  <c r="H37" i="159"/>
  <c r="C2" i="142"/>
  <c r="D31" i="160"/>
  <c r="M8" i="161"/>
  <c r="AL70" i="159"/>
  <c r="AM70" i="159" s="1"/>
  <c r="H15" i="160"/>
  <c r="C9" i="158"/>
  <c r="J46" i="161"/>
  <c r="AL75" i="162"/>
  <c r="AM75" i="162" s="1"/>
  <c r="F49" i="162"/>
  <c r="L36" i="163"/>
  <c r="D11" i="142"/>
  <c r="L39" i="158"/>
  <c r="M33" i="158"/>
  <c r="P39" i="142"/>
  <c r="AL72" i="163"/>
  <c r="AM72" i="163" s="1"/>
  <c r="AO5" i="142"/>
  <c r="F35" i="162"/>
  <c r="G13" i="162"/>
  <c r="N31" i="163"/>
  <c r="M8" i="159"/>
  <c r="AQ209" i="160"/>
  <c r="N8" i="163"/>
  <c r="G27" i="161"/>
  <c r="I45" i="158"/>
  <c r="AJ74" i="162"/>
  <c r="AK74" i="162" s="1"/>
  <c r="N41" i="159"/>
  <c r="P44" i="160"/>
  <c r="E9" i="160"/>
  <c r="K9" i="142"/>
  <c r="P35" i="158"/>
  <c r="J30" i="162"/>
  <c r="I34" i="163"/>
  <c r="I26" i="162"/>
  <c r="N6" i="163"/>
  <c r="AQ70" i="142"/>
  <c r="L5" i="163"/>
  <c r="G36" i="163"/>
  <c r="D13" i="163"/>
  <c r="D18" i="142"/>
  <c r="L10" i="159"/>
  <c r="H28" i="161"/>
  <c r="F11" i="159"/>
  <c r="M38" i="163"/>
  <c r="AR71" i="159"/>
  <c r="H28" i="163"/>
  <c r="N43" i="159"/>
  <c r="Q18" i="160"/>
  <c r="L43" i="160"/>
  <c r="J35" i="142"/>
  <c r="L26" i="161"/>
  <c r="AP9" i="159"/>
  <c r="I41" i="163"/>
  <c r="P28" i="163"/>
  <c r="AO78" i="163"/>
  <c r="C44" i="162"/>
  <c r="J26" i="162"/>
  <c r="D18" i="160"/>
  <c r="E23" i="142"/>
  <c r="M28" i="142"/>
  <c r="M49" i="160"/>
  <c r="D15" i="161"/>
  <c r="Q42" i="162"/>
  <c r="I44" i="158"/>
  <c r="H18" i="162"/>
  <c r="AQ70" i="158"/>
  <c r="H18" i="163"/>
  <c r="AJ7" i="160"/>
  <c r="AK7" i="160" s="1"/>
  <c r="J5" i="161"/>
  <c r="H33" i="163"/>
  <c r="H10" i="163"/>
  <c r="E44" i="162"/>
  <c r="N33" i="159"/>
  <c r="I37" i="162"/>
  <c r="H40" i="160"/>
  <c r="D24" i="159"/>
  <c r="AO202" i="160"/>
  <c r="AL208" i="160"/>
  <c r="AM208" i="160" s="1"/>
  <c r="H46" i="162"/>
  <c r="F5" i="159"/>
  <c r="M17" i="142"/>
  <c r="C15" i="161"/>
  <c r="G50" i="159"/>
  <c r="G29" i="163"/>
  <c r="E38" i="158"/>
  <c r="P30" i="142"/>
  <c r="H36" i="162"/>
  <c r="I11" i="162"/>
  <c r="P31" i="159"/>
  <c r="J20" i="163"/>
  <c r="F14" i="160"/>
  <c r="L12" i="158"/>
  <c r="H32" i="161"/>
  <c r="G32" i="158"/>
  <c r="H13" i="163"/>
  <c r="G17" i="142"/>
  <c r="G5" i="163"/>
  <c r="AJ77" i="162"/>
  <c r="AK77" i="162" s="1"/>
  <c r="M24" i="160"/>
  <c r="Q20" i="158"/>
  <c r="J36" i="162"/>
  <c r="C34" i="159"/>
  <c r="J46" i="162"/>
  <c r="L32" i="161"/>
  <c r="Q46" i="160"/>
  <c r="I20" i="161"/>
  <c r="E14" i="163"/>
  <c r="AR6" i="160"/>
  <c r="D7" i="163"/>
  <c r="H41" i="142"/>
  <c r="AO74" i="158"/>
  <c r="F44" i="162"/>
  <c r="M39" i="163"/>
  <c r="F8" i="158"/>
  <c r="N21" i="159"/>
  <c r="Q25" i="160"/>
  <c r="F3" i="162"/>
  <c r="E38" i="163"/>
  <c r="G48" i="161"/>
  <c r="D24" i="162"/>
  <c r="Q32" i="163"/>
  <c r="J46" i="160"/>
  <c r="L35" i="161"/>
  <c r="N27" i="160"/>
  <c r="L4" i="160"/>
  <c r="AQ72" i="158"/>
  <c r="N24" i="163"/>
  <c r="G46" i="161"/>
  <c r="K43" i="142"/>
  <c r="I19" i="142"/>
  <c r="K28" i="161"/>
  <c r="AL9" i="160"/>
  <c r="AM9" i="160" s="1"/>
  <c r="K24" i="142"/>
  <c r="AL8" i="159"/>
  <c r="AM8" i="159" s="1"/>
  <c r="K35" i="162"/>
  <c r="AL71" i="158"/>
  <c r="AM71" i="158" s="1"/>
  <c r="M21" i="163"/>
  <c r="AJ139" i="142"/>
  <c r="AK139" i="142" s="1"/>
  <c r="P25" i="162"/>
  <c r="I18" i="163"/>
  <c r="AQ137" i="159"/>
  <c r="M31" i="142"/>
  <c r="L2" i="159"/>
  <c r="K20" i="159"/>
  <c r="AL9" i="162"/>
  <c r="AM9" i="162" s="1"/>
  <c r="K19" i="142"/>
  <c r="G28" i="163"/>
  <c r="AJ135" i="159"/>
  <c r="AK135" i="159" s="1"/>
  <c r="M47" i="158"/>
  <c r="E32" i="159"/>
  <c r="M41" i="161"/>
  <c r="J4" i="163"/>
  <c r="G38" i="159"/>
  <c r="I51" i="158"/>
  <c r="Q50" i="159"/>
  <c r="C43" i="160"/>
  <c r="H44" i="142"/>
  <c r="E17" i="161"/>
  <c r="M25" i="142"/>
  <c r="L21" i="163"/>
  <c r="F7" i="158"/>
  <c r="D25" i="162"/>
  <c r="D5" i="158"/>
  <c r="J7" i="159"/>
  <c r="K3" i="158"/>
  <c r="P6" i="161"/>
  <c r="P2" i="161"/>
  <c r="N24" i="160"/>
  <c r="I33" i="159"/>
  <c r="H28" i="159"/>
  <c r="P11" i="163"/>
  <c r="L6" i="161"/>
  <c r="N13" i="161"/>
  <c r="M45" i="159"/>
  <c r="H7" i="163"/>
  <c r="G37" i="142"/>
  <c r="D24" i="161"/>
  <c r="G13" i="160"/>
  <c r="G32" i="160"/>
  <c r="Q7" i="158"/>
  <c r="C41" i="162"/>
  <c r="AJ8" i="159"/>
  <c r="AK8" i="159" s="1"/>
  <c r="K44" i="158"/>
  <c r="K13" i="163"/>
  <c r="H12" i="161"/>
  <c r="N40" i="162"/>
  <c r="C23" i="163"/>
  <c r="P43" i="162"/>
  <c r="C40" i="162"/>
  <c r="L39" i="159"/>
  <c r="J5" i="142"/>
  <c r="I8" i="158"/>
  <c r="F27" i="158"/>
  <c r="J30" i="158"/>
  <c r="Q26" i="161"/>
  <c r="AQ9" i="159"/>
  <c r="AP5" i="159"/>
  <c r="P15" i="163"/>
  <c r="K49" i="142"/>
  <c r="G30" i="160"/>
  <c r="Q12" i="161"/>
  <c r="I2" i="159"/>
  <c r="E41" i="159"/>
  <c r="G35" i="142"/>
  <c r="J19" i="161"/>
  <c r="M45" i="158"/>
  <c r="L34" i="158"/>
  <c r="AP71" i="163"/>
  <c r="P5" i="163"/>
  <c r="Q24" i="158"/>
  <c r="E35" i="160"/>
  <c r="G6" i="163"/>
  <c r="AQ70" i="160"/>
  <c r="L51" i="161"/>
  <c r="C38" i="163"/>
  <c r="AP140" i="142"/>
  <c r="C47" i="161"/>
  <c r="C35" i="142"/>
  <c r="J42" i="158"/>
  <c r="F25" i="163"/>
  <c r="J25" i="162"/>
  <c r="F17" i="162"/>
  <c r="AP75" i="163"/>
  <c r="Q22" i="160"/>
  <c r="D47" i="160"/>
  <c r="AL8" i="163"/>
  <c r="AM8" i="163" s="1"/>
  <c r="H17" i="159"/>
  <c r="Q32" i="158"/>
  <c r="D14" i="162"/>
  <c r="L19" i="162"/>
  <c r="L34" i="162"/>
  <c r="L50" i="158"/>
  <c r="F5" i="162"/>
  <c r="P43" i="159"/>
  <c r="G45" i="161"/>
  <c r="E49" i="163"/>
  <c r="AR77" i="163"/>
  <c r="P20" i="163"/>
  <c r="F29" i="159"/>
  <c r="D47" i="161"/>
  <c r="M18" i="163"/>
  <c r="H10" i="162"/>
  <c r="H8" i="159"/>
  <c r="L21" i="162"/>
  <c r="P42" i="158"/>
  <c r="P17" i="158"/>
  <c r="Q24" i="161"/>
  <c r="H25" i="158"/>
  <c r="E8" i="158"/>
  <c r="J39" i="160"/>
  <c r="AP72" i="158"/>
  <c r="G21" i="162"/>
  <c r="E28" i="142"/>
  <c r="F26" i="161"/>
  <c r="M22" i="159"/>
  <c r="C34" i="163"/>
  <c r="L20" i="160"/>
  <c r="P51" i="160"/>
  <c r="L8" i="159"/>
  <c r="M20" i="158"/>
  <c r="L34" i="160"/>
  <c r="M32" i="159"/>
  <c r="G48" i="158"/>
  <c r="P38" i="159"/>
  <c r="P2" i="158"/>
  <c r="C38" i="161"/>
  <c r="E19" i="158"/>
  <c r="P17" i="142"/>
  <c r="G22" i="163"/>
  <c r="F33" i="163"/>
  <c r="M24" i="162"/>
  <c r="E13" i="142"/>
  <c r="P20" i="162"/>
  <c r="M5" i="163"/>
  <c r="G44" i="158"/>
  <c r="P35" i="159"/>
  <c r="E8" i="163"/>
  <c r="AP6" i="162"/>
  <c r="L34" i="163"/>
  <c r="F2" i="159"/>
  <c r="N47" i="160"/>
  <c r="I38" i="162"/>
  <c r="M28" i="162"/>
  <c r="E47" i="163"/>
  <c r="Q43" i="161"/>
  <c r="Q2" i="161"/>
  <c r="F11" i="163"/>
  <c r="AQ78" i="162"/>
  <c r="M33" i="142"/>
  <c r="C30" i="163"/>
  <c r="E6" i="162"/>
  <c r="AQ203" i="160"/>
  <c r="M9" i="160"/>
  <c r="D11" i="160"/>
  <c r="H36" i="161"/>
  <c r="AP70" i="142"/>
  <c r="L17" i="161"/>
  <c r="AJ139" i="159"/>
  <c r="AK139" i="159" s="1"/>
  <c r="I15" i="163"/>
  <c r="D50" i="163"/>
  <c r="D21" i="158"/>
  <c r="Q50" i="158"/>
  <c r="C30" i="161"/>
  <c r="N38" i="160"/>
  <c r="G12" i="161"/>
  <c r="D33" i="162"/>
  <c r="M2" i="161"/>
  <c r="Q6" i="142"/>
  <c r="F7" i="161"/>
  <c r="G8" i="160"/>
  <c r="D35" i="162"/>
  <c r="M8" i="162"/>
  <c r="Q10" i="162"/>
  <c r="D44" i="161"/>
  <c r="G30" i="161"/>
  <c r="I8" i="162"/>
  <c r="M28" i="161"/>
  <c r="D47" i="158"/>
  <c r="F24" i="162"/>
  <c r="E27" i="158"/>
  <c r="I48" i="162"/>
  <c r="K39" i="163"/>
  <c r="C15" i="160"/>
  <c r="F43" i="142"/>
  <c r="D30" i="160"/>
  <c r="C2" i="163"/>
  <c r="D15" i="158"/>
  <c r="M4" i="162"/>
  <c r="P10" i="163"/>
  <c r="D39" i="160"/>
  <c r="D35" i="161"/>
  <c r="AR76" i="158"/>
  <c r="J29" i="161"/>
  <c r="AO79" i="162"/>
  <c r="K13" i="158"/>
  <c r="E27" i="159"/>
  <c r="N41" i="142"/>
  <c r="D44" i="142"/>
  <c r="Q3" i="163"/>
  <c r="AJ8" i="162"/>
  <c r="AK8" i="162" s="1"/>
  <c r="H47" i="158"/>
  <c r="P45" i="162"/>
  <c r="J8" i="162"/>
  <c r="L12" i="161"/>
  <c r="AP71" i="160"/>
  <c r="F44" i="142"/>
  <c r="L36" i="159"/>
  <c r="F3" i="160"/>
  <c r="C29" i="158"/>
  <c r="M50" i="158"/>
  <c r="AJ72" i="163"/>
  <c r="AK72" i="163" s="1"/>
  <c r="K7" i="158"/>
  <c r="J26" i="160"/>
  <c r="K29" i="161"/>
  <c r="L42" i="163"/>
  <c r="M4" i="159"/>
  <c r="N46" i="159"/>
  <c r="I50" i="162"/>
  <c r="E15" i="162"/>
  <c r="J4" i="158"/>
  <c r="F20" i="160"/>
  <c r="J3" i="162"/>
  <c r="AQ9" i="163"/>
  <c r="M12" i="162"/>
  <c r="C34" i="158"/>
  <c r="N26" i="162"/>
  <c r="E9" i="163"/>
  <c r="I46" i="142"/>
  <c r="Q11" i="162"/>
  <c r="N25" i="142"/>
  <c r="M4" i="161"/>
  <c r="AJ204" i="160"/>
  <c r="AK204" i="160" s="1"/>
  <c r="I12" i="159"/>
  <c r="K22" i="159"/>
  <c r="K46" i="162"/>
  <c r="N48" i="142"/>
  <c r="Q31" i="159"/>
  <c r="D19" i="162"/>
  <c r="AO76" i="163"/>
  <c r="K15" i="142"/>
  <c r="L14" i="159"/>
  <c r="C37" i="161"/>
  <c r="G43" i="159"/>
  <c r="AR70" i="142"/>
  <c r="C35" i="158"/>
  <c r="F24" i="159"/>
  <c r="Q38" i="161"/>
  <c r="AQ73" i="160"/>
  <c r="AJ75" i="159"/>
  <c r="AK75" i="159" s="1"/>
  <c r="E27" i="162"/>
  <c r="N49" i="162"/>
  <c r="AP5" i="158"/>
  <c r="N32" i="162"/>
  <c r="F22" i="142"/>
  <c r="K7" i="162"/>
  <c r="F27" i="163"/>
  <c r="AO12" i="163"/>
  <c r="AL8" i="142"/>
  <c r="AM8" i="142" s="1"/>
  <c r="P38" i="160"/>
  <c r="E30" i="163"/>
  <c r="F40" i="163"/>
  <c r="M36" i="161"/>
  <c r="AJ8" i="163"/>
  <c r="AK8" i="163" s="1"/>
  <c r="K20" i="160"/>
  <c r="H29" i="163"/>
  <c r="D15" i="163"/>
  <c r="L15" i="162"/>
  <c r="D18" i="161"/>
  <c r="P7" i="163"/>
  <c r="AP13" i="163"/>
  <c r="H47" i="162"/>
  <c r="AP70" i="160"/>
  <c r="P19" i="159"/>
  <c r="F30" i="163"/>
  <c r="E34" i="142"/>
  <c r="F46" i="158"/>
  <c r="L47" i="160"/>
  <c r="F9" i="160"/>
  <c r="N50" i="142"/>
  <c r="P27" i="161"/>
  <c r="D33" i="159"/>
  <c r="H51" i="163"/>
  <c r="K50" i="162"/>
  <c r="E11" i="161"/>
  <c r="L7" i="161"/>
  <c r="K4" i="163"/>
  <c r="K41" i="158"/>
  <c r="M10" i="142"/>
  <c r="AP73" i="160"/>
  <c r="AP210" i="160"/>
  <c r="K47" i="163"/>
  <c r="M50" i="161"/>
  <c r="AJ138" i="159"/>
  <c r="AK138" i="159" s="1"/>
  <c r="I50" i="161"/>
  <c r="N38" i="142"/>
  <c r="D25" i="163"/>
  <c r="G37" i="160"/>
  <c r="L20" i="142"/>
  <c r="M2" i="142"/>
  <c r="E16" i="158"/>
  <c r="AJ7" i="142"/>
  <c r="AK7" i="142" s="1"/>
  <c r="L32" i="142"/>
  <c r="AP77" i="162"/>
  <c r="M34" i="160"/>
  <c r="C28" i="162"/>
  <c r="Q51" i="158"/>
  <c r="C17" i="142"/>
  <c r="N32" i="161"/>
  <c r="P32" i="158"/>
  <c r="E17" i="159"/>
  <c r="F18" i="158"/>
  <c r="Q8" i="160"/>
  <c r="M36" i="160"/>
  <c r="N30" i="142"/>
  <c r="G45" i="159"/>
  <c r="K44" i="162"/>
  <c r="K25" i="161"/>
  <c r="C47" i="160"/>
  <c r="L15" i="158"/>
  <c r="D11" i="162"/>
  <c r="J13" i="162"/>
  <c r="L24" i="158"/>
  <c r="Q28" i="161"/>
  <c r="AL139" i="159"/>
  <c r="AM139" i="159" s="1"/>
  <c r="P50" i="158"/>
  <c r="M4" i="142"/>
  <c r="AL74" i="160"/>
  <c r="AM74" i="160" s="1"/>
  <c r="D22" i="160"/>
  <c r="J45" i="161"/>
  <c r="AJ75" i="162"/>
  <c r="AK75" i="162" s="1"/>
  <c r="AL17" i="159"/>
  <c r="AM17" i="159" s="1"/>
  <c r="D32" i="160"/>
  <c r="AR73" i="162"/>
  <c r="F22" i="162"/>
  <c r="C33" i="161"/>
  <c r="F35" i="158"/>
  <c r="L3" i="159"/>
  <c r="Q33" i="160"/>
  <c r="C4" i="161"/>
  <c r="K19" i="160"/>
  <c r="K31" i="158"/>
  <c r="G4" i="158"/>
  <c r="K17" i="160"/>
  <c r="L40" i="161"/>
  <c r="I5" i="159"/>
  <c r="G6" i="160"/>
  <c r="M2" i="163"/>
  <c r="E9" i="159"/>
  <c r="K29" i="142"/>
  <c r="D14" i="160"/>
  <c r="N11" i="142"/>
  <c r="P30" i="162"/>
  <c r="G13" i="161"/>
  <c r="AJ12" i="160"/>
  <c r="AK12" i="160" s="1"/>
  <c r="AP83" i="159"/>
  <c r="K8" i="159"/>
  <c r="F51" i="142"/>
  <c r="K23" i="142"/>
  <c r="K38" i="142"/>
  <c r="F32" i="161"/>
  <c r="AL5" i="158"/>
  <c r="AM5" i="158" s="1"/>
  <c r="L14" i="162"/>
  <c r="K48" i="158"/>
  <c r="AP18" i="159"/>
  <c r="AQ12" i="162"/>
  <c r="C32" i="161"/>
  <c r="AL72" i="158"/>
  <c r="AM72" i="158" s="1"/>
  <c r="L9" i="160"/>
  <c r="P34" i="142"/>
  <c r="M24" i="142"/>
  <c r="P28" i="142"/>
  <c r="I23" i="142"/>
  <c r="P23" i="163"/>
  <c r="M14" i="160"/>
  <c r="F3" i="159"/>
  <c r="J22" i="161"/>
  <c r="AQ72" i="159"/>
  <c r="Q34" i="162"/>
  <c r="J48" i="142"/>
  <c r="J34" i="158"/>
  <c r="E7" i="158"/>
  <c r="AO72" i="142"/>
  <c r="N44" i="160"/>
  <c r="D36" i="162"/>
  <c r="C18" i="159"/>
  <c r="M16" i="160"/>
  <c r="J18" i="159"/>
  <c r="E35" i="159"/>
  <c r="J13" i="158"/>
  <c r="J21" i="159"/>
  <c r="AO11" i="158"/>
  <c r="G22" i="160"/>
  <c r="J3" i="161"/>
  <c r="P20" i="160"/>
  <c r="L43" i="142"/>
  <c r="N51" i="158"/>
  <c r="F27" i="142"/>
  <c r="P17" i="161"/>
  <c r="N29" i="163"/>
  <c r="F4" i="163"/>
  <c r="C33" i="159"/>
  <c r="C16" i="160"/>
  <c r="G2" i="160"/>
  <c r="F23" i="161"/>
  <c r="Q13" i="163"/>
  <c r="I30" i="142"/>
  <c r="E8" i="142"/>
  <c r="J4" i="161"/>
  <c r="L34" i="161"/>
  <c r="F10" i="161"/>
  <c r="I37" i="161"/>
  <c r="J44" i="161"/>
  <c r="AO141" i="159"/>
  <c r="AQ7" i="162"/>
  <c r="C16" i="163"/>
  <c r="AR7" i="142"/>
  <c r="AJ76" i="142"/>
  <c r="AK76" i="142" s="1"/>
  <c r="C45" i="159"/>
  <c r="H18" i="160"/>
  <c r="F6" i="160"/>
  <c r="AP79" i="159"/>
  <c r="K32" i="160"/>
  <c r="Q22" i="161"/>
  <c r="AO206" i="160"/>
  <c r="P43" i="142"/>
  <c r="AL136" i="160"/>
  <c r="AM136" i="160" s="1"/>
  <c r="N9" i="160"/>
  <c r="C42" i="161"/>
  <c r="Q17" i="162"/>
  <c r="AP135" i="142"/>
  <c r="AQ6" i="142"/>
  <c r="P8" i="142"/>
  <c r="K8" i="158"/>
  <c r="C30" i="160"/>
  <c r="I26" i="163"/>
  <c r="E18" i="163"/>
  <c r="N39" i="159"/>
  <c r="AP73" i="158"/>
  <c r="P30" i="158"/>
  <c r="K37" i="158"/>
  <c r="J29" i="142"/>
  <c r="Q45" i="162"/>
  <c r="E49" i="159"/>
  <c r="AO14" i="162"/>
  <c r="E49" i="162"/>
  <c r="J36" i="142"/>
  <c r="L13" i="162"/>
  <c r="AR73" i="163"/>
  <c r="M31" i="163"/>
  <c r="E47" i="160"/>
  <c r="AJ70" i="142"/>
  <c r="AK70" i="142" s="1"/>
  <c r="K28" i="160"/>
  <c r="F29" i="158"/>
  <c r="E15" i="142"/>
  <c r="AJ73" i="160"/>
  <c r="AK73" i="160" s="1"/>
  <c r="F35" i="163"/>
  <c r="G48" i="160"/>
  <c r="K42" i="160"/>
  <c r="J30" i="163"/>
  <c r="M26" i="163"/>
  <c r="P27" i="162"/>
  <c r="E11" i="160"/>
  <c r="AP135" i="159"/>
  <c r="P33" i="163"/>
  <c r="H51" i="158"/>
  <c r="J22" i="163"/>
  <c r="M42" i="163"/>
  <c r="D16" i="161"/>
  <c r="L22" i="159"/>
  <c r="AR210" i="160"/>
  <c r="H17" i="160"/>
  <c r="K47" i="162"/>
  <c r="M16" i="159"/>
  <c r="AO16" i="159"/>
  <c r="H9" i="162"/>
  <c r="K14" i="142"/>
  <c r="M32" i="142"/>
  <c r="N20" i="162"/>
  <c r="AL73" i="158"/>
  <c r="AM73" i="158" s="1"/>
  <c r="I20" i="160"/>
  <c r="J37" i="158"/>
  <c r="Q44" i="160"/>
  <c r="AL76" i="159"/>
  <c r="AM76" i="159" s="1"/>
  <c r="L35" i="160"/>
  <c r="Q8" i="162"/>
  <c r="L9" i="161"/>
  <c r="AJ70" i="158"/>
  <c r="AK70" i="158" s="1"/>
  <c r="M6" i="162"/>
  <c r="I35" i="161"/>
  <c r="J11" i="162"/>
  <c r="J34" i="161"/>
  <c r="K40" i="159"/>
  <c r="H16" i="158"/>
  <c r="P12" i="161"/>
  <c r="I28" i="159"/>
  <c r="I40" i="142"/>
  <c r="G47" i="142"/>
  <c r="J28" i="142"/>
  <c r="L16" i="163"/>
  <c r="L5" i="159"/>
  <c r="H45" i="162"/>
  <c r="L36" i="160"/>
  <c r="AR76" i="162"/>
  <c r="L3" i="142"/>
  <c r="J39" i="142"/>
  <c r="K50" i="158"/>
  <c r="J36" i="161"/>
  <c r="G40" i="158"/>
  <c r="E27" i="161"/>
  <c r="N8" i="160"/>
  <c r="Q30" i="158"/>
  <c r="E45" i="162"/>
  <c r="M41" i="162"/>
  <c r="J32" i="160"/>
  <c r="D2" i="158"/>
  <c r="J15" i="162"/>
  <c r="C46" i="142"/>
  <c r="N33" i="163"/>
  <c r="K33" i="158"/>
  <c r="E29" i="158"/>
  <c r="N26" i="163"/>
  <c r="AL77" i="158"/>
  <c r="AM77" i="158" s="1"/>
  <c r="N36" i="162"/>
  <c r="AL141" i="159"/>
  <c r="AM141" i="159" s="1"/>
  <c r="Q25" i="163"/>
  <c r="N14" i="161"/>
  <c r="Q49" i="162"/>
  <c r="H24" i="158"/>
  <c r="C16" i="158"/>
  <c r="L38" i="163"/>
  <c r="C12" i="159"/>
  <c r="H13" i="158"/>
  <c r="AQ10" i="142"/>
  <c r="J50" i="161"/>
  <c r="D18" i="158"/>
  <c r="N27" i="163"/>
  <c r="E36" i="142"/>
  <c r="Q23" i="158"/>
  <c r="C51" i="158"/>
  <c r="Q38" i="142"/>
  <c r="C25" i="159"/>
  <c r="H10" i="161"/>
  <c r="AO72" i="158"/>
  <c r="E20" i="161"/>
  <c r="P22" i="160"/>
  <c r="I45" i="163"/>
  <c r="AQ200" i="160"/>
  <c r="P28" i="160"/>
  <c r="C16" i="142"/>
  <c r="L16" i="159"/>
  <c r="H27" i="158"/>
  <c r="D7" i="159"/>
  <c r="E36" i="161"/>
  <c r="F47" i="142"/>
  <c r="H23" i="163"/>
  <c r="D21" i="161"/>
  <c r="L22" i="163"/>
  <c r="Q8" i="142"/>
  <c r="L3" i="158"/>
  <c r="Q35" i="163"/>
  <c r="H41" i="160"/>
  <c r="D40" i="161"/>
  <c r="AL5" i="162"/>
  <c r="AM5" i="162" s="1"/>
  <c r="E35" i="163"/>
  <c r="AP6" i="159"/>
  <c r="I40" i="159"/>
  <c r="P14" i="160"/>
  <c r="I14" i="162"/>
  <c r="G16" i="159"/>
  <c r="H45" i="161"/>
  <c r="N20" i="158"/>
  <c r="Q39" i="163"/>
  <c r="G17" i="159"/>
  <c r="E25" i="160"/>
  <c r="M16" i="163"/>
  <c r="J29" i="159"/>
  <c r="AR137" i="142"/>
  <c r="L8" i="158"/>
  <c r="H21" i="163"/>
  <c r="L44" i="159"/>
  <c r="I11" i="159"/>
  <c r="D5" i="161"/>
  <c r="C3" i="142"/>
  <c r="E40" i="159"/>
  <c r="K41" i="161"/>
  <c r="Q14" i="158"/>
  <c r="E32" i="142"/>
  <c r="D24" i="160"/>
  <c r="H29" i="160"/>
  <c r="F10" i="142"/>
  <c r="H37" i="158"/>
  <c r="H7" i="159"/>
  <c r="J49" i="160"/>
  <c r="H10" i="159"/>
  <c r="AL7" i="162"/>
  <c r="AM7" i="162" s="1"/>
  <c r="D33" i="158"/>
  <c r="AR71" i="162"/>
  <c r="Q44" i="159"/>
  <c r="D17" i="158"/>
  <c r="AQ202" i="160"/>
  <c r="AJ72" i="162"/>
  <c r="AK72" i="162" s="1"/>
  <c r="M40" i="163"/>
  <c r="G12" i="142"/>
  <c r="J28" i="162"/>
  <c r="P23" i="142"/>
  <c r="E16" i="159"/>
  <c r="G37" i="163"/>
  <c r="F14" i="158"/>
  <c r="N11" i="160"/>
  <c r="L11" i="160"/>
  <c r="N48" i="158"/>
  <c r="F19" i="160"/>
  <c r="M11" i="158"/>
  <c r="K46" i="161"/>
  <c r="F34" i="163"/>
  <c r="C5" i="159"/>
  <c r="N46" i="160"/>
  <c r="N42" i="158"/>
  <c r="G36" i="160"/>
  <c r="J10" i="158"/>
  <c r="M49" i="158"/>
  <c r="Q15" i="161"/>
  <c r="M44" i="160"/>
  <c r="AP5" i="162"/>
  <c r="AL137" i="159"/>
  <c r="AM137" i="159" s="1"/>
  <c r="K30" i="163"/>
  <c r="D42" i="142"/>
  <c r="P12" i="162"/>
  <c r="L31" i="158"/>
  <c r="F20" i="159"/>
  <c r="D19" i="163"/>
  <c r="Q33" i="159"/>
  <c r="C31" i="158"/>
  <c r="M17" i="160"/>
  <c r="P32" i="162"/>
  <c r="N38" i="163"/>
  <c r="N48" i="162"/>
  <c r="AQ80" i="158"/>
  <c r="D40" i="163"/>
  <c r="N41" i="163"/>
  <c r="K6" i="162"/>
  <c r="L18" i="163"/>
  <c r="P14" i="162"/>
  <c r="AL10" i="163"/>
  <c r="AM10" i="163" s="1"/>
  <c r="AP14" i="159"/>
  <c r="P3" i="158"/>
  <c r="J25" i="160"/>
  <c r="E21" i="142"/>
  <c r="F38" i="162"/>
  <c r="AL77" i="162"/>
  <c r="AM77" i="162" s="1"/>
  <c r="D20" i="159"/>
  <c r="Q38" i="162"/>
  <c r="AP205" i="160"/>
  <c r="I13" i="160"/>
  <c r="Q36" i="163"/>
  <c r="AQ77" i="163"/>
  <c r="Q22" i="163"/>
  <c r="C44" i="158"/>
  <c r="N23" i="161"/>
  <c r="H49" i="163"/>
  <c r="H39" i="158"/>
  <c r="I23" i="162"/>
  <c r="C3" i="160"/>
  <c r="J31" i="159"/>
  <c r="H29" i="161"/>
  <c r="E23" i="162"/>
  <c r="D48" i="142"/>
  <c r="C38" i="159"/>
  <c r="K16" i="159"/>
  <c r="J25" i="142"/>
  <c r="P13" i="159"/>
  <c r="N43" i="142"/>
  <c r="D42" i="158"/>
  <c r="E38" i="159"/>
  <c r="G9" i="158"/>
  <c r="C29" i="162"/>
  <c r="D2" i="163"/>
  <c r="I34" i="158"/>
  <c r="N12" i="142"/>
  <c r="K19" i="161"/>
  <c r="AQ142" i="159"/>
  <c r="AJ80" i="158"/>
  <c r="AK80" i="158" s="1"/>
  <c r="G23" i="142"/>
  <c r="E20" i="158"/>
  <c r="C14" i="161"/>
  <c r="M9" i="161"/>
  <c r="N26" i="160"/>
  <c r="M31" i="158"/>
  <c r="C8" i="161"/>
  <c r="L17" i="163"/>
  <c r="N3" i="162"/>
  <c r="E26" i="160"/>
  <c r="E10" i="158"/>
  <c r="Q34" i="159"/>
  <c r="P32" i="160"/>
  <c r="P49" i="161"/>
  <c r="E2" i="163"/>
  <c r="M5" i="159"/>
  <c r="I21" i="162"/>
  <c r="AR8" i="160"/>
  <c r="AQ5" i="160"/>
  <c r="J23" i="160"/>
  <c r="AO13" i="162"/>
  <c r="Q45" i="161"/>
  <c r="M29" i="161"/>
  <c r="I9" i="163"/>
  <c r="Q23" i="163"/>
  <c r="G48" i="159"/>
  <c r="H21" i="158"/>
  <c r="I5" i="162"/>
  <c r="Q13" i="162"/>
  <c r="F36" i="161"/>
  <c r="Q27" i="162"/>
  <c r="I16" i="163"/>
  <c r="L15" i="142"/>
  <c r="Q30" i="161"/>
  <c r="I6" i="161"/>
  <c r="AP74" i="142"/>
  <c r="L31" i="161"/>
  <c r="H7" i="142"/>
  <c r="Q36" i="162"/>
  <c r="Q21" i="158"/>
  <c r="P18" i="158"/>
  <c r="G46" i="160"/>
  <c r="J25" i="158"/>
  <c r="K51" i="158"/>
  <c r="K4" i="160"/>
  <c r="L42" i="159"/>
  <c r="N43" i="161"/>
  <c r="P21" i="159"/>
  <c r="H3" i="142"/>
  <c r="I33" i="162"/>
  <c r="M45" i="142"/>
  <c r="E5" i="163"/>
  <c r="M43" i="163"/>
  <c r="K9" i="163"/>
  <c r="E12" i="159"/>
  <c r="C34" i="162"/>
  <c r="F16" i="160"/>
  <c r="L10" i="163"/>
  <c r="E36" i="160"/>
  <c r="E26" i="159"/>
  <c r="Q25" i="162"/>
  <c r="F42" i="142"/>
  <c r="J22" i="142"/>
  <c r="N46" i="163"/>
  <c r="M25" i="163"/>
  <c r="D5" i="163"/>
  <c r="P22" i="163"/>
  <c r="J16" i="161"/>
  <c r="L3" i="163"/>
  <c r="K9" i="160"/>
  <c r="C42" i="160"/>
  <c r="C43" i="162"/>
  <c r="N10" i="159"/>
  <c r="AR135" i="159"/>
  <c r="AO76" i="158"/>
  <c r="E28" i="160"/>
  <c r="AQ73" i="159"/>
  <c r="J13" i="163"/>
  <c r="AL204" i="160"/>
  <c r="AM204" i="160" s="1"/>
  <c r="AR7" i="160"/>
  <c r="P20" i="161"/>
  <c r="P11" i="142"/>
  <c r="J47" i="161"/>
  <c r="N32" i="159"/>
  <c r="P13" i="142"/>
  <c r="K13" i="142"/>
  <c r="E51" i="142"/>
  <c r="F18" i="159"/>
  <c r="D36" i="161"/>
  <c r="Q8" i="161"/>
  <c r="M34" i="158"/>
  <c r="D4" i="160"/>
  <c r="K14" i="162"/>
  <c r="AR71" i="160"/>
  <c r="L30" i="161"/>
  <c r="K5" i="160"/>
  <c r="E5" i="158"/>
  <c r="M25" i="162"/>
  <c r="G50" i="161"/>
  <c r="AL80" i="159"/>
  <c r="AM80" i="159" s="1"/>
  <c r="D46" i="160"/>
  <c r="M11" i="160"/>
  <c r="P11" i="160"/>
  <c r="E17" i="163"/>
  <c r="I38" i="158"/>
  <c r="L30" i="142"/>
  <c r="F33" i="160"/>
  <c r="I20" i="163"/>
  <c r="K27" i="142"/>
  <c r="J29" i="160"/>
  <c r="C11" i="160"/>
  <c r="J47" i="160"/>
  <c r="G9" i="162"/>
  <c r="K9" i="159"/>
  <c r="E43" i="142"/>
  <c r="AJ6" i="142"/>
  <c r="AK6" i="142" s="1"/>
  <c r="M10" i="161"/>
  <c r="AO72" i="159"/>
  <c r="E11" i="158"/>
  <c r="N21" i="161"/>
  <c r="P34" i="162"/>
  <c r="P27" i="158"/>
  <c r="AQ9" i="142"/>
  <c r="AO7" i="158"/>
  <c r="M23" i="163"/>
  <c r="I19" i="159"/>
  <c r="J46" i="142"/>
  <c r="I25" i="142"/>
  <c r="I17" i="142"/>
  <c r="Q23" i="142"/>
  <c r="AO70" i="158"/>
  <c r="K37" i="142"/>
  <c r="F20" i="162"/>
  <c r="P44" i="162"/>
  <c r="G16" i="163"/>
  <c r="F6" i="159"/>
  <c r="Q50" i="161"/>
  <c r="AR12" i="163"/>
  <c r="AJ73" i="159"/>
  <c r="AK73" i="159" s="1"/>
  <c r="P31" i="162"/>
  <c r="Q41" i="161"/>
  <c r="K19" i="162"/>
  <c r="L37" i="159"/>
  <c r="Q3" i="161"/>
  <c r="J14" i="161"/>
  <c r="H47" i="159"/>
  <c r="K21" i="161"/>
  <c r="K48" i="163"/>
  <c r="P8" i="161"/>
  <c r="I39" i="159"/>
  <c r="C16" i="159"/>
  <c r="AR5" i="162"/>
  <c r="Q25" i="161"/>
  <c r="P10" i="160"/>
  <c r="J13" i="161"/>
  <c r="C25" i="163"/>
  <c r="Q28" i="142"/>
  <c r="N40" i="160"/>
  <c r="N30" i="160"/>
  <c r="N15" i="159"/>
  <c r="H4" i="160"/>
  <c r="H44" i="161"/>
  <c r="Q29" i="163"/>
  <c r="P49" i="158"/>
  <c r="AL79" i="162"/>
  <c r="AM79" i="162" s="1"/>
  <c r="AJ138" i="142"/>
  <c r="AK138" i="142" s="1"/>
  <c r="F12" i="142"/>
  <c r="G27" i="162"/>
  <c r="E24" i="163"/>
  <c r="AL73" i="160"/>
  <c r="AM73" i="160" s="1"/>
  <c r="M38" i="158"/>
  <c r="AJ75" i="142"/>
  <c r="AK75" i="142" s="1"/>
  <c r="E12" i="161"/>
  <c r="G24" i="161"/>
  <c r="H33" i="158"/>
  <c r="H24" i="163"/>
  <c r="AJ142" i="159"/>
  <c r="AK142" i="159" s="1"/>
  <c r="Q29" i="142"/>
  <c r="AP82" i="159"/>
  <c r="Q45" i="142"/>
  <c r="AL8" i="158"/>
  <c r="AM8" i="158" s="1"/>
  <c r="AP75" i="158"/>
  <c r="N9" i="163"/>
  <c r="C36" i="163"/>
  <c r="AJ206" i="160"/>
  <c r="AK206" i="160" s="1"/>
  <c r="L7" i="142"/>
  <c r="F11" i="142"/>
  <c r="C36" i="158"/>
  <c r="G3" i="163"/>
  <c r="M51" i="142"/>
  <c r="K30" i="161"/>
  <c r="H26" i="142"/>
  <c r="D26" i="159"/>
  <c r="G5" i="162"/>
  <c r="G44" i="159"/>
  <c r="M33" i="162"/>
  <c r="J26" i="163"/>
  <c r="E6" i="161"/>
  <c r="I50" i="159"/>
  <c r="H25" i="161"/>
  <c r="D19" i="161"/>
  <c r="L37" i="142"/>
  <c r="P32" i="159"/>
  <c r="N33" i="142"/>
  <c r="AP79" i="158"/>
  <c r="C6" i="159"/>
  <c r="C22" i="163"/>
  <c r="G22" i="161"/>
  <c r="D48" i="161"/>
  <c r="G16" i="142"/>
  <c r="Q15" i="162"/>
  <c r="K16" i="163"/>
  <c r="E8" i="159"/>
  <c r="J25" i="161"/>
  <c r="AQ77" i="162"/>
  <c r="I16" i="159"/>
  <c r="J47" i="159"/>
  <c r="AL74" i="159"/>
  <c r="AM74" i="159" s="1"/>
  <c r="H13" i="160"/>
  <c r="G36" i="159"/>
  <c r="AJ9" i="159"/>
  <c r="AK9" i="159" s="1"/>
  <c r="G38" i="158"/>
  <c r="G41" i="158"/>
  <c r="AQ7" i="158"/>
  <c r="F25" i="162"/>
  <c r="G43" i="158"/>
  <c r="C5" i="162"/>
  <c r="H21" i="160"/>
  <c r="G2" i="161"/>
  <c r="E3" i="159"/>
  <c r="L37" i="158"/>
  <c r="P31" i="163"/>
  <c r="I39" i="158"/>
  <c r="D31" i="161"/>
  <c r="C8" i="158"/>
  <c r="P36" i="161"/>
  <c r="I27" i="163"/>
  <c r="L29" i="142"/>
  <c r="P48" i="142"/>
  <c r="L18" i="160"/>
  <c r="J33" i="142"/>
  <c r="H23" i="159"/>
  <c r="AJ13" i="162"/>
  <c r="AK13" i="162" s="1"/>
  <c r="Q12" i="159"/>
  <c r="K39" i="142"/>
  <c r="G40" i="163"/>
  <c r="E7" i="142"/>
  <c r="M51" i="161"/>
  <c r="P5" i="162"/>
  <c r="D40" i="162"/>
  <c r="F23" i="142"/>
  <c r="E9" i="142"/>
  <c r="P46" i="162"/>
  <c r="I24" i="162"/>
  <c r="F31" i="142"/>
  <c r="J28" i="161"/>
  <c r="E42" i="162"/>
  <c r="K45" i="158"/>
  <c r="F24" i="161"/>
  <c r="Q40" i="158"/>
  <c r="M44" i="162"/>
  <c r="G36" i="142"/>
  <c r="AP5" i="160"/>
  <c r="C40" i="159"/>
  <c r="D3" i="160"/>
  <c r="I12" i="163"/>
  <c r="D28" i="159"/>
  <c r="P42" i="142"/>
  <c r="F24" i="163"/>
  <c r="D8" i="159"/>
  <c r="M36" i="142"/>
  <c r="Q30" i="142"/>
  <c r="I17" i="160"/>
  <c r="C6" i="161"/>
  <c r="L29" i="160"/>
  <c r="P43" i="161"/>
  <c r="M44" i="163"/>
  <c r="J3" i="158"/>
  <c r="H46" i="161"/>
  <c r="N48" i="161"/>
  <c r="AR5" i="158"/>
  <c r="C50" i="161"/>
  <c r="M6" i="159"/>
  <c r="AQ76" i="158"/>
  <c r="L19" i="158"/>
  <c r="D14" i="159"/>
  <c r="AP141" i="142"/>
  <c r="D28" i="163"/>
  <c r="M41" i="142"/>
  <c r="AL207" i="159"/>
  <c r="AM207" i="159" s="1"/>
  <c r="I7" i="163"/>
  <c r="Q51" i="163"/>
  <c r="J34" i="142"/>
  <c r="Q40" i="142"/>
  <c r="C12" i="142"/>
  <c r="D41" i="162"/>
  <c r="L46" i="162"/>
  <c r="H17" i="162"/>
  <c r="G9" i="142"/>
  <c r="F33" i="158"/>
  <c r="G20" i="162"/>
  <c r="L21" i="159"/>
  <c r="N2" i="163"/>
  <c r="AJ5" i="159"/>
  <c r="AK5" i="159" s="1"/>
  <c r="P46" i="161"/>
  <c r="AJ208" i="160"/>
  <c r="AK208" i="160" s="1"/>
  <c r="H43" i="158"/>
  <c r="AP75" i="142"/>
  <c r="F51" i="162"/>
  <c r="K51" i="159"/>
  <c r="L28" i="162"/>
  <c r="I46" i="162"/>
  <c r="M32" i="163"/>
  <c r="E37" i="158"/>
  <c r="G24" i="142"/>
  <c r="Q39" i="159"/>
  <c r="AJ81" i="158"/>
  <c r="AK81" i="158" s="1"/>
  <c r="E15" i="158"/>
  <c r="F36" i="142"/>
  <c r="K34" i="162"/>
  <c r="AO207" i="160"/>
  <c r="K50" i="159"/>
  <c r="AR140" i="142"/>
  <c r="AO70" i="162"/>
  <c r="H39" i="160"/>
  <c r="D22" i="163"/>
  <c r="J51" i="158"/>
  <c r="AJ76" i="163"/>
  <c r="AK76" i="163" s="1"/>
  <c r="K20" i="142"/>
  <c r="L29" i="158"/>
  <c r="D51" i="158"/>
  <c r="P36" i="160"/>
  <c r="C34" i="161"/>
  <c r="P5" i="160"/>
  <c r="AQ75" i="162"/>
  <c r="E18" i="160"/>
  <c r="K30" i="158"/>
  <c r="AL10" i="162"/>
  <c r="AM10" i="162" s="1"/>
  <c r="D37" i="163"/>
  <c r="N12" i="163"/>
  <c r="AJ6" i="159"/>
  <c r="AK6" i="159" s="1"/>
  <c r="Q34" i="142"/>
  <c r="K17" i="142"/>
  <c r="G4" i="160"/>
  <c r="Q30" i="159"/>
  <c r="M31" i="160"/>
  <c r="J6" i="159"/>
  <c r="E39" i="161"/>
  <c r="G2" i="163"/>
  <c r="J3" i="160"/>
  <c r="N3" i="160"/>
  <c r="N45" i="163"/>
  <c r="AP72" i="162"/>
  <c r="F41" i="158"/>
  <c r="C38" i="160"/>
  <c r="L41" i="158"/>
  <c r="L15" i="160"/>
  <c r="G30" i="159"/>
  <c r="C46" i="163"/>
  <c r="AJ83" i="159"/>
  <c r="AK83" i="159" s="1"/>
  <c r="F4" i="162"/>
  <c r="C10" i="162"/>
  <c r="N33" i="158"/>
  <c r="C20" i="142"/>
  <c r="D25" i="159"/>
  <c r="H33" i="160"/>
  <c r="G20" i="161"/>
  <c r="D5" i="160"/>
  <c r="P46" i="159"/>
  <c r="E42" i="159"/>
  <c r="N40" i="158"/>
  <c r="N16" i="142"/>
  <c r="L22" i="162"/>
  <c r="E38" i="160"/>
  <c r="Q32" i="159"/>
  <c r="M26" i="159"/>
  <c r="J26" i="159"/>
  <c r="G39" i="162"/>
  <c r="D18" i="163"/>
  <c r="N5" i="162"/>
  <c r="H41" i="158"/>
  <c r="AO78" i="159"/>
  <c r="F19" i="163"/>
  <c r="K5" i="162"/>
  <c r="I43" i="160"/>
  <c r="AO72" i="160"/>
  <c r="AQ206" i="160"/>
  <c r="E6" i="142"/>
  <c r="AO70" i="163"/>
  <c r="E18" i="158"/>
  <c r="F11" i="161"/>
  <c r="H44" i="162"/>
  <c r="E27" i="160"/>
  <c r="I33" i="142"/>
  <c r="L11" i="163"/>
  <c r="AL71" i="163"/>
  <c r="AM71" i="163" s="1"/>
  <c r="M17" i="161"/>
  <c r="D43" i="142"/>
  <c r="L4" i="163"/>
  <c r="E21" i="160"/>
  <c r="F22" i="161"/>
  <c r="P21" i="162"/>
  <c r="AP9" i="142"/>
  <c r="I26" i="160"/>
  <c r="G7" i="163"/>
  <c r="L45" i="163"/>
  <c r="K5" i="142"/>
  <c r="G14" i="160"/>
  <c r="D13" i="159"/>
  <c r="K11" i="159"/>
  <c r="D43" i="163"/>
  <c r="M17" i="162"/>
  <c r="K40" i="158"/>
  <c r="D45" i="162"/>
  <c r="Q3" i="142"/>
  <c r="P37" i="163"/>
  <c r="G3" i="162"/>
  <c r="N32" i="142"/>
  <c r="I19" i="163"/>
  <c r="P34" i="160"/>
  <c r="N28" i="163"/>
  <c r="F13" i="160"/>
  <c r="D21" i="160"/>
  <c r="G43" i="160"/>
  <c r="F15" i="158"/>
  <c r="G32" i="162"/>
  <c r="E15" i="163"/>
  <c r="L45" i="161"/>
  <c r="M20" i="163"/>
  <c r="D46" i="158"/>
  <c r="AP8" i="142"/>
  <c r="H23" i="161"/>
  <c r="F27" i="160"/>
  <c r="AJ10" i="162"/>
  <c r="AK10" i="162" s="1"/>
  <c r="D22" i="161"/>
  <c r="E19" i="163"/>
  <c r="J39" i="163"/>
  <c r="C47" i="159"/>
  <c r="G22" i="158"/>
  <c r="J4" i="142"/>
  <c r="L47" i="142"/>
  <c r="AL138" i="142"/>
  <c r="AM138" i="142" s="1"/>
  <c r="C22" i="160"/>
  <c r="C19" i="162"/>
  <c r="D26" i="158"/>
  <c r="AL201" i="160"/>
  <c r="AM201" i="160" s="1"/>
  <c r="Q11" i="142"/>
  <c r="P35" i="160"/>
  <c r="N22" i="163"/>
  <c r="K35" i="161"/>
  <c r="Q44" i="142"/>
  <c r="AP143" i="159"/>
  <c r="I43" i="162"/>
  <c r="AO10" i="158"/>
  <c r="G34" i="158"/>
  <c r="AO73" i="163"/>
  <c r="N31" i="142"/>
  <c r="J30" i="161"/>
  <c r="H51" i="161"/>
  <c r="I5" i="142"/>
  <c r="F23" i="163"/>
  <c r="H21" i="161"/>
  <c r="K2" i="158"/>
  <c r="C25" i="158"/>
  <c r="G35" i="158"/>
  <c r="G3" i="159"/>
  <c r="L39" i="163"/>
  <c r="I34" i="159"/>
  <c r="AP9" i="158"/>
  <c r="H11" i="160"/>
  <c r="N9" i="158"/>
  <c r="C9" i="159"/>
  <c r="H49" i="159"/>
  <c r="N5" i="163"/>
  <c r="K25" i="159"/>
  <c r="C29" i="161"/>
  <c r="F50" i="142"/>
  <c r="D31" i="142"/>
  <c r="H38" i="158"/>
  <c r="C10" i="158"/>
  <c r="AQ73" i="163"/>
  <c r="AJ6" i="163"/>
  <c r="AK6" i="163" s="1"/>
  <c r="E41" i="162"/>
  <c r="H32" i="142"/>
  <c r="N40" i="161"/>
  <c r="J4" i="159"/>
  <c r="Q11" i="163"/>
  <c r="L9" i="158"/>
  <c r="I33" i="158"/>
  <c r="I32" i="161"/>
  <c r="AR6" i="158"/>
  <c r="Q24" i="163"/>
  <c r="Q16" i="160"/>
  <c r="E44" i="163"/>
  <c r="E22" i="161"/>
  <c r="M19" i="163"/>
  <c r="P44" i="161"/>
  <c r="J7" i="158"/>
  <c r="AQ75" i="160"/>
  <c r="Q46" i="163"/>
  <c r="AQ143" i="159"/>
  <c r="M27" i="162"/>
  <c r="D47" i="142"/>
  <c r="K49" i="162"/>
  <c r="Q2" i="142"/>
  <c r="J23" i="161"/>
  <c r="F27" i="161"/>
  <c r="G26" i="159"/>
  <c r="G44" i="163"/>
  <c r="G21" i="142"/>
  <c r="AR75" i="162"/>
  <c r="K13" i="160"/>
  <c r="K47" i="159"/>
  <c r="H22" i="161"/>
  <c r="F21" i="142"/>
  <c r="AR14" i="159"/>
  <c r="M12" i="161"/>
  <c r="J17" i="142"/>
  <c r="H12" i="142"/>
  <c r="C26" i="161"/>
  <c r="H16" i="159"/>
  <c r="K18" i="163"/>
  <c r="I35" i="158"/>
  <c r="AR136" i="142"/>
  <c r="E25" i="161"/>
  <c r="P14" i="158"/>
  <c r="D49" i="142"/>
  <c r="Q17" i="158"/>
  <c r="AP12" i="162"/>
  <c r="F37" i="158"/>
  <c r="C11" i="163"/>
  <c r="E31" i="160"/>
  <c r="E14" i="142"/>
  <c r="Q38" i="160"/>
  <c r="H8" i="162"/>
  <c r="E3" i="142"/>
  <c r="F24" i="158"/>
  <c r="AR8" i="162"/>
  <c r="Q16" i="161"/>
  <c r="Q37" i="162"/>
  <c r="I19" i="160"/>
  <c r="K25" i="160"/>
  <c r="F45" i="159"/>
  <c r="AJ76" i="159"/>
  <c r="AK76" i="159" s="1"/>
  <c r="H50" i="163"/>
  <c r="P29" i="160"/>
  <c r="G50" i="162"/>
  <c r="E49" i="161"/>
  <c r="C33" i="160"/>
  <c r="Q41" i="162"/>
  <c r="E19" i="142"/>
  <c r="L9" i="162"/>
  <c r="J2" i="163"/>
  <c r="Q39" i="142"/>
  <c r="N10" i="161"/>
  <c r="K35" i="160"/>
  <c r="N42" i="142"/>
  <c r="G15" i="158"/>
  <c r="F36" i="160"/>
  <c r="F5" i="158"/>
  <c r="I11" i="142"/>
  <c r="I5" i="158"/>
  <c r="F2" i="158"/>
  <c r="K19" i="163"/>
  <c r="J50" i="160"/>
  <c r="D45" i="163"/>
  <c r="Q31" i="160"/>
  <c r="K40" i="142"/>
  <c r="AL77" i="160"/>
  <c r="AM77" i="160" s="1"/>
  <c r="K2" i="162"/>
  <c r="AP12" i="160"/>
  <c r="AO71" i="158"/>
  <c r="I10" i="158"/>
  <c r="K44" i="160"/>
  <c r="K33" i="162"/>
  <c r="C44" i="159"/>
  <c r="E14" i="162"/>
  <c r="N37" i="142"/>
  <c r="D2" i="159"/>
  <c r="AO76" i="160"/>
  <c r="D3" i="159"/>
  <c r="C32" i="158"/>
  <c r="G10" i="142"/>
  <c r="N10" i="163"/>
  <c r="AP78" i="158"/>
  <c r="G10" i="160"/>
  <c r="AP207" i="160"/>
  <c r="I6" i="163"/>
  <c r="L17" i="159"/>
  <c r="E24" i="159"/>
  <c r="F31" i="160"/>
  <c r="C26" i="158"/>
  <c r="F2" i="160"/>
  <c r="J7" i="160"/>
  <c r="D6" i="161"/>
  <c r="AQ71" i="158"/>
  <c r="N49" i="158"/>
  <c r="K21" i="159"/>
  <c r="I50" i="160"/>
  <c r="G45" i="162"/>
  <c r="AQ17" i="159"/>
  <c r="J35" i="159"/>
  <c r="M18" i="158"/>
  <c r="N3" i="158"/>
  <c r="H3" i="161"/>
  <c r="L39" i="142"/>
  <c r="K11" i="142"/>
  <c r="E33" i="158"/>
  <c r="E42" i="142"/>
  <c r="N17" i="160"/>
  <c r="E12" i="142"/>
  <c r="H40" i="163"/>
  <c r="L46" i="142"/>
  <c r="AO14" i="159"/>
  <c r="I47" i="161"/>
  <c r="N32" i="163"/>
  <c r="G17" i="160"/>
  <c r="N9" i="142"/>
  <c r="P26" i="158"/>
  <c r="K50" i="160"/>
  <c r="H30" i="162"/>
  <c r="L48" i="162"/>
  <c r="G41" i="163"/>
  <c r="N37" i="162"/>
  <c r="J9" i="163"/>
  <c r="I12" i="160"/>
  <c r="M35" i="142"/>
  <c r="D47" i="163"/>
  <c r="G50" i="158"/>
  <c r="AL80" i="158"/>
  <c r="AM80" i="158" s="1"/>
  <c r="G12" i="159"/>
  <c r="C20" i="161"/>
  <c r="C39" i="158"/>
  <c r="AO70" i="142"/>
  <c r="E33" i="142"/>
  <c r="N29" i="160"/>
  <c r="G26" i="162"/>
  <c r="I7" i="160"/>
  <c r="F51" i="158"/>
  <c r="Q27" i="159"/>
  <c r="G4" i="163"/>
  <c r="AR209" i="160"/>
  <c r="E44" i="160"/>
  <c r="D44" i="158"/>
  <c r="AL76" i="158"/>
  <c r="AM76" i="158" s="1"/>
  <c r="Q16" i="159"/>
  <c r="M16" i="158"/>
  <c r="F48" i="161"/>
  <c r="AR15" i="159"/>
  <c r="P50" i="162"/>
  <c r="C50" i="162"/>
  <c r="J8" i="160"/>
  <c r="N20" i="159"/>
  <c r="H22" i="142"/>
  <c r="AR7" i="162"/>
  <c r="D34" i="142"/>
  <c r="G29" i="158"/>
  <c r="H5" i="162"/>
  <c r="I44" i="160"/>
  <c r="F28" i="163"/>
  <c r="H9" i="142"/>
  <c r="L23" i="163"/>
  <c r="H34" i="160"/>
  <c r="K13" i="159"/>
  <c r="M30" i="162"/>
  <c r="I26" i="158"/>
  <c r="Q28" i="163"/>
  <c r="AP75" i="160"/>
  <c r="P13" i="158"/>
  <c r="AJ10" i="158"/>
  <c r="AK10" i="158" s="1"/>
  <c r="L16" i="161"/>
  <c r="H30" i="159"/>
  <c r="L47" i="158"/>
  <c r="I34" i="162"/>
  <c r="AL73" i="163"/>
  <c r="AM73" i="163" s="1"/>
  <c r="M31" i="161"/>
  <c r="N7" i="161"/>
  <c r="G19" i="160"/>
  <c r="M7" i="163"/>
  <c r="I42" i="159"/>
  <c r="F16" i="162"/>
  <c r="AQ10" i="158"/>
  <c r="N16" i="160"/>
  <c r="E5" i="142"/>
  <c r="E6" i="158"/>
  <c r="J10" i="142"/>
  <c r="J32" i="142"/>
  <c r="C47" i="142"/>
  <c r="AL71" i="162"/>
  <c r="AM71" i="162" s="1"/>
  <c r="J10" i="159"/>
  <c r="E34" i="159"/>
  <c r="K29" i="159"/>
  <c r="D39" i="159"/>
  <c r="C15" i="158"/>
  <c r="K40" i="162"/>
  <c r="F37" i="160"/>
  <c r="M12" i="163"/>
  <c r="F35" i="159"/>
  <c r="D37" i="142"/>
  <c r="P47" i="163"/>
  <c r="D29" i="158"/>
  <c r="D49" i="162"/>
  <c r="AJ77" i="142"/>
  <c r="AK77" i="142" s="1"/>
  <c r="K28" i="159"/>
  <c r="F26" i="158"/>
  <c r="D13" i="158"/>
  <c r="H9" i="161"/>
  <c r="AJ74" i="142"/>
  <c r="AK74" i="142" s="1"/>
  <c r="AO73" i="158"/>
  <c r="D32" i="163"/>
  <c r="G50" i="163"/>
  <c r="AQ78" i="159"/>
  <c r="AR76" i="159"/>
  <c r="P26" i="142"/>
  <c r="N9" i="159"/>
  <c r="F23" i="158"/>
  <c r="C45" i="160"/>
  <c r="AJ73" i="142"/>
  <c r="AK73" i="142" s="1"/>
  <c r="AQ13" i="159"/>
  <c r="C35" i="163"/>
  <c r="E3" i="162"/>
  <c r="K21" i="160"/>
  <c r="AR76" i="160"/>
  <c r="K10" i="163"/>
  <c r="E43" i="161"/>
  <c r="I16" i="160"/>
  <c r="H15" i="162"/>
  <c r="AR70" i="163"/>
  <c r="I29" i="142"/>
  <c r="J11" i="158"/>
  <c r="AR77" i="160"/>
  <c r="M14" i="142"/>
  <c r="K21" i="158"/>
  <c r="M30" i="160"/>
  <c r="I20" i="142"/>
  <c r="C49" i="160"/>
  <c r="C10" i="142"/>
  <c r="F35" i="161"/>
  <c r="AO77" i="159"/>
  <c r="G11" i="159"/>
  <c r="I20" i="159"/>
  <c r="M41" i="159"/>
  <c r="K24" i="158"/>
  <c r="F15" i="142"/>
  <c r="AL70" i="162"/>
  <c r="AM70" i="162" s="1"/>
  <c r="F31" i="163"/>
  <c r="P16" i="160"/>
  <c r="H46" i="142"/>
  <c r="I30" i="161"/>
  <c r="M28" i="159"/>
  <c r="AL8" i="160"/>
  <c r="AM8" i="160" s="1"/>
  <c r="E8" i="161"/>
  <c r="Q21" i="159"/>
  <c r="L3" i="162"/>
  <c r="M50" i="160"/>
  <c r="Q9" i="161"/>
  <c r="L41" i="163"/>
  <c r="N27" i="158"/>
  <c r="P17" i="162"/>
  <c r="C3" i="159"/>
  <c r="I23" i="161"/>
  <c r="K36" i="159"/>
  <c r="I37" i="163"/>
  <c r="M8" i="163"/>
  <c r="F46" i="163"/>
  <c r="I22" i="158"/>
  <c r="M26" i="160"/>
  <c r="C33" i="162"/>
  <c r="G49" i="163"/>
  <c r="M28" i="158"/>
  <c r="K12" i="159"/>
  <c r="C29" i="142"/>
  <c r="E46" i="162"/>
  <c r="I47" i="162"/>
  <c r="G14" i="142"/>
  <c r="H39" i="161"/>
  <c r="F34" i="142"/>
  <c r="L33" i="160"/>
  <c r="P22" i="142"/>
  <c r="H31" i="161"/>
  <c r="E50" i="163"/>
  <c r="F21" i="163"/>
  <c r="M27" i="163"/>
  <c r="P23" i="161"/>
  <c r="K3" i="159"/>
  <c r="P9" i="142"/>
  <c r="AP12" i="163"/>
  <c r="F45" i="142"/>
  <c r="F48" i="162"/>
  <c r="AO71" i="160"/>
  <c r="J39" i="161"/>
  <c r="C40" i="160"/>
  <c r="I44" i="142"/>
  <c r="H5" i="142"/>
  <c r="I8" i="161"/>
  <c r="Q21" i="142"/>
  <c r="C47" i="162"/>
  <c r="AR18" i="159"/>
  <c r="J15" i="163"/>
  <c r="J20" i="159"/>
  <c r="N39" i="162"/>
  <c r="P4" i="163"/>
  <c r="N19" i="161"/>
  <c r="I30" i="163"/>
  <c r="C31" i="161"/>
  <c r="AR75" i="159"/>
  <c r="G7" i="162"/>
  <c r="AR76" i="163"/>
  <c r="AR141" i="159"/>
  <c r="Q18" i="163"/>
  <c r="H9" i="160"/>
  <c r="L29" i="163"/>
  <c r="C15" i="159"/>
  <c r="M28" i="163"/>
  <c r="N45" i="142"/>
  <c r="AJ71" i="163"/>
  <c r="AK71" i="163" s="1"/>
  <c r="G15" i="163"/>
  <c r="I3" i="142"/>
  <c r="J33" i="160"/>
  <c r="Q17" i="161"/>
  <c r="E13" i="160"/>
  <c r="D17" i="142"/>
  <c r="C13" i="160"/>
  <c r="K25" i="163"/>
  <c r="M47" i="159"/>
  <c r="M29" i="159"/>
  <c r="G19" i="159"/>
  <c r="I44" i="163"/>
  <c r="J33" i="161"/>
  <c r="H22" i="163"/>
  <c r="G40" i="161"/>
  <c r="E9" i="158"/>
  <c r="D45" i="142"/>
  <c r="G39" i="163"/>
  <c r="C29" i="160"/>
  <c r="M5" i="162"/>
  <c r="L14" i="160"/>
  <c r="H8" i="142"/>
  <c r="N19" i="160"/>
  <c r="E20" i="160"/>
  <c r="E31" i="159"/>
  <c r="N24" i="161"/>
  <c r="AL210" i="159"/>
  <c r="AM210" i="159" s="1"/>
  <c r="D16" i="142"/>
  <c r="M7" i="159"/>
  <c r="AL78" i="163"/>
  <c r="AM78" i="163" s="1"/>
  <c r="H3" i="162"/>
  <c r="H35" i="161"/>
  <c r="C38" i="142"/>
  <c r="C17" i="163"/>
  <c r="Q24" i="160"/>
  <c r="D36" i="159"/>
  <c r="J12" i="159"/>
  <c r="I18" i="142"/>
  <c r="N41" i="161"/>
  <c r="F14" i="161"/>
  <c r="AP71" i="158"/>
  <c r="C28" i="159"/>
  <c r="P29" i="162"/>
  <c r="E2" i="162"/>
  <c r="E3" i="163"/>
  <c r="AL11" i="162"/>
  <c r="AM11" i="162" s="1"/>
  <c r="F21" i="159"/>
  <c r="K29" i="162"/>
  <c r="Q18" i="158"/>
  <c r="AP11" i="160"/>
  <c r="AJ12" i="163"/>
  <c r="AK12" i="163" s="1"/>
  <c r="N10" i="158"/>
  <c r="AJ71" i="158"/>
  <c r="AK71" i="158" s="1"/>
  <c r="D49" i="159"/>
  <c r="AR77" i="158"/>
  <c r="K47" i="160"/>
  <c r="M20" i="162"/>
  <c r="D51" i="142"/>
  <c r="J30" i="142"/>
  <c r="I21" i="161"/>
  <c r="N2" i="159"/>
  <c r="AQ13" i="163"/>
  <c r="P23" i="162"/>
  <c r="Q36" i="142"/>
  <c r="M39" i="160"/>
  <c r="D19" i="158"/>
  <c r="AO6" i="163"/>
  <c r="L11" i="159"/>
  <c r="Q21" i="160"/>
  <c r="C3" i="158"/>
  <c r="N27" i="142"/>
  <c r="C28" i="158"/>
  <c r="G16" i="160"/>
  <c r="F2" i="163"/>
  <c r="P4" i="160"/>
  <c r="J25" i="163"/>
  <c r="F6" i="162"/>
  <c r="F44" i="161"/>
  <c r="AQ74" i="158"/>
  <c r="L22" i="158"/>
  <c r="N6" i="161"/>
  <c r="C10" i="160"/>
  <c r="E3" i="160"/>
  <c r="N18" i="162"/>
  <c r="L34" i="159"/>
  <c r="AJ71" i="162"/>
  <c r="AK71" i="162" s="1"/>
  <c r="Q16" i="162"/>
  <c r="P50" i="159"/>
  <c r="E44" i="142"/>
  <c r="Q46" i="162"/>
  <c r="J15" i="161"/>
  <c r="M34" i="142"/>
  <c r="Q51" i="161"/>
  <c r="F37" i="162"/>
  <c r="N2" i="161"/>
  <c r="N42" i="159"/>
  <c r="I35" i="163"/>
  <c r="N4" i="142"/>
  <c r="L46" i="160"/>
  <c r="G48" i="163"/>
  <c r="E13" i="163"/>
  <c r="K25" i="162"/>
  <c r="K36" i="158"/>
  <c r="L46" i="163"/>
  <c r="J37" i="160"/>
  <c r="N30" i="162"/>
  <c r="C36" i="142"/>
  <c r="J42" i="163"/>
  <c r="D43" i="162"/>
  <c r="K14" i="161"/>
  <c r="H9" i="163"/>
  <c r="G35" i="160"/>
  <c r="D28" i="160"/>
  <c r="N35" i="162"/>
  <c r="AO74" i="159"/>
  <c r="E25" i="158"/>
  <c r="Q6" i="160"/>
  <c r="I22" i="160"/>
  <c r="F31" i="158"/>
  <c r="C2" i="159"/>
  <c r="AJ15" i="159"/>
  <c r="AK15" i="159" s="1"/>
  <c r="D3" i="161"/>
  <c r="H15" i="159"/>
  <c r="K25" i="142"/>
  <c r="AL210" i="160"/>
  <c r="AM210" i="160" s="1"/>
  <c r="AL204" i="159"/>
  <c r="AM204" i="159" s="1"/>
  <c r="L28" i="142"/>
  <c r="J51" i="159"/>
  <c r="I38" i="159"/>
  <c r="I4" i="159"/>
  <c r="H23" i="162"/>
  <c r="M11" i="161"/>
  <c r="H41" i="161"/>
  <c r="E22" i="160"/>
  <c r="AO136" i="160"/>
  <c r="AJ74" i="158"/>
  <c r="AK74" i="158" s="1"/>
  <c r="AP73" i="142"/>
  <c r="E34" i="162"/>
  <c r="E25" i="163"/>
  <c r="L38" i="142"/>
  <c r="K17" i="163"/>
  <c r="D21" i="162"/>
  <c r="AJ136" i="142"/>
  <c r="AK136" i="142" s="1"/>
  <c r="I22" i="159"/>
  <c r="G51" i="142"/>
  <c r="K22" i="161"/>
  <c r="H17" i="142"/>
  <c r="F16" i="142"/>
  <c r="AO74" i="163"/>
  <c r="F18" i="142"/>
  <c r="M44" i="142"/>
  <c r="D32" i="142"/>
  <c r="D8" i="142"/>
  <c r="I25" i="160"/>
  <c r="AR11" i="158"/>
  <c r="P41" i="160"/>
  <c r="J27" i="160"/>
  <c r="N51" i="159"/>
  <c r="D37" i="158"/>
  <c r="AO143" i="159"/>
  <c r="M19" i="161"/>
  <c r="N51" i="162"/>
  <c r="E7" i="162"/>
  <c r="I34" i="142"/>
  <c r="AQ78" i="163"/>
  <c r="H24" i="142"/>
  <c r="L8" i="142"/>
  <c r="L3" i="161"/>
  <c r="D38" i="159"/>
  <c r="AJ11" i="162"/>
  <c r="AK11" i="162" s="1"/>
  <c r="Q20" i="161"/>
  <c r="F39" i="160"/>
  <c r="F7" i="160"/>
  <c r="M23" i="158"/>
  <c r="M3" i="160"/>
  <c r="P21" i="142"/>
  <c r="AQ73" i="142"/>
  <c r="E18" i="162"/>
  <c r="H32" i="163"/>
  <c r="Q5" i="161"/>
  <c r="AQ5" i="158"/>
  <c r="N14" i="163"/>
  <c r="N17" i="161"/>
  <c r="G42" i="162"/>
  <c r="AR13" i="159"/>
  <c r="M40" i="160"/>
  <c r="D30" i="159"/>
  <c r="G11" i="163"/>
  <c r="G42" i="142"/>
  <c r="G49" i="158"/>
  <c r="K43" i="163"/>
  <c r="P45" i="161"/>
  <c r="I48" i="163"/>
  <c r="K4" i="159"/>
  <c r="F16" i="158"/>
  <c r="K12" i="161"/>
  <c r="M9" i="158"/>
  <c r="F19" i="142"/>
  <c r="J10" i="160"/>
  <c r="C9" i="142"/>
  <c r="I9" i="161"/>
  <c r="AR11" i="163"/>
  <c r="D5" i="142"/>
  <c r="AO7" i="160"/>
  <c r="AR77" i="159"/>
  <c r="I13" i="163"/>
  <c r="L35" i="162"/>
  <c r="D14" i="158"/>
  <c r="Q21" i="163"/>
  <c r="D4" i="161"/>
  <c r="J8" i="161"/>
  <c r="D20" i="160"/>
  <c r="L38" i="160"/>
  <c r="AJ75" i="158"/>
  <c r="AK75" i="158" s="1"/>
  <c r="G44" i="160"/>
  <c r="AL137" i="160"/>
  <c r="AM137" i="160" s="1"/>
  <c r="J29" i="158"/>
  <c r="C26" i="160"/>
  <c r="AJ79" i="162"/>
  <c r="AK79" i="162" s="1"/>
  <c r="L19" i="160"/>
  <c r="K14" i="159"/>
  <c r="C41" i="161"/>
  <c r="L22" i="142"/>
  <c r="P4" i="142"/>
  <c r="D9" i="162"/>
  <c r="N50" i="158"/>
  <c r="G14" i="158"/>
  <c r="M7" i="162"/>
  <c r="AJ5" i="162"/>
  <c r="AK5" i="162" s="1"/>
  <c r="K42" i="161"/>
  <c r="J7" i="161"/>
  <c r="L26" i="162"/>
  <c r="P26" i="160"/>
  <c r="C9" i="163"/>
  <c r="P36" i="158"/>
  <c r="E24" i="158"/>
  <c r="J42" i="162"/>
  <c r="Q7" i="159"/>
  <c r="AJ143" i="159"/>
  <c r="AK143" i="159" s="1"/>
  <c r="F9" i="163"/>
  <c r="F13" i="162"/>
  <c r="Q35" i="160"/>
  <c r="H29" i="159"/>
  <c r="M7" i="142"/>
  <c r="D15" i="142"/>
  <c r="I27" i="160"/>
  <c r="H49" i="160"/>
  <c r="N36" i="160"/>
  <c r="D50" i="159"/>
  <c r="AQ74" i="163"/>
  <c r="AJ13" i="163"/>
  <c r="AK13" i="163" s="1"/>
  <c r="AR9" i="160"/>
  <c r="P12" i="160"/>
  <c r="N35" i="142"/>
  <c r="AQ11" i="162"/>
  <c r="AL5" i="160"/>
  <c r="AM5" i="160" s="1"/>
  <c r="L4" i="159"/>
  <c r="N13" i="158"/>
  <c r="N2" i="162"/>
  <c r="K33" i="142"/>
  <c r="J50" i="163"/>
  <c r="J28" i="158"/>
  <c r="E24" i="162"/>
  <c r="E37" i="161"/>
  <c r="E51" i="158"/>
  <c r="H12" i="162"/>
  <c r="Q13" i="158"/>
  <c r="F9" i="142"/>
  <c r="N21" i="162"/>
  <c r="AO140" i="142"/>
  <c r="H14" i="142"/>
  <c r="C19" i="158"/>
  <c r="AO81" i="158"/>
  <c r="K7" i="159"/>
  <c r="H14" i="158"/>
  <c r="G5" i="159"/>
  <c r="E2" i="142"/>
  <c r="M48" i="162"/>
  <c r="AR73" i="159"/>
  <c r="L44" i="142"/>
  <c r="AO139" i="142"/>
  <c r="L40" i="162"/>
  <c r="AR77" i="162"/>
  <c r="N16" i="158"/>
  <c r="L50" i="162"/>
  <c r="AJ14" i="159"/>
  <c r="AK14" i="159" s="1"/>
  <c r="H4" i="159"/>
  <c r="Q31" i="162"/>
  <c r="P8" i="160"/>
  <c r="M32" i="161"/>
  <c r="J13" i="142"/>
  <c r="I25" i="162"/>
  <c r="I51" i="159"/>
  <c r="E23" i="158"/>
  <c r="P2" i="159"/>
  <c r="C23" i="159"/>
  <c r="K20" i="158"/>
  <c r="F7" i="162"/>
  <c r="L10" i="161"/>
  <c r="F16" i="159"/>
  <c r="H34" i="159"/>
  <c r="AL140" i="142"/>
  <c r="AM140" i="142" s="1"/>
  <c r="AP75" i="162"/>
  <c r="F42" i="163"/>
  <c r="J19" i="142"/>
  <c r="F10" i="159"/>
  <c r="N19" i="163"/>
  <c r="I13" i="162"/>
  <c r="N9" i="161"/>
  <c r="AL77" i="142"/>
  <c r="AM77" i="142" s="1"/>
  <c r="Q46" i="158"/>
  <c r="J9" i="159"/>
  <c r="E46" i="158"/>
  <c r="AQ78" i="158"/>
  <c r="E19" i="159"/>
  <c r="H14" i="160"/>
  <c r="K4" i="162"/>
  <c r="AJ6" i="158"/>
  <c r="AK6" i="158" s="1"/>
  <c r="AL76" i="162"/>
  <c r="AM76" i="162" s="1"/>
  <c r="L20" i="159"/>
  <c r="AP10" i="160"/>
  <c r="K24" i="161"/>
  <c r="M9" i="163"/>
  <c r="L36" i="162"/>
  <c r="AJ7" i="162"/>
  <c r="AK7" i="162" s="1"/>
  <c r="C38" i="162"/>
  <c r="J32" i="159"/>
  <c r="E28" i="161"/>
  <c r="G18" i="159"/>
  <c r="J48" i="163"/>
  <c r="Q39" i="160"/>
  <c r="I28" i="163"/>
  <c r="I23" i="158"/>
  <c r="AO5" i="163"/>
  <c r="K38" i="162"/>
  <c r="G46" i="158"/>
  <c r="P27" i="160"/>
  <c r="Q9" i="142"/>
  <c r="H37" i="160"/>
  <c r="G29" i="159"/>
  <c r="C6" i="163"/>
  <c r="AJ70" i="160"/>
  <c r="AK70" i="160" s="1"/>
  <c r="M25" i="159"/>
  <c r="AP200" i="160"/>
  <c r="D23" i="158"/>
  <c r="C12" i="161"/>
  <c r="N13" i="142"/>
  <c r="N35" i="163"/>
  <c r="M49" i="142"/>
  <c r="AP7" i="159"/>
  <c r="D36" i="158"/>
  <c r="AR142" i="159"/>
  <c r="E43" i="163"/>
  <c r="D50" i="160"/>
  <c r="M48" i="160"/>
  <c r="K24" i="159"/>
  <c r="M50" i="163"/>
  <c r="M50" i="162"/>
  <c r="K39" i="160"/>
  <c r="K21" i="163"/>
  <c r="AP136" i="142"/>
  <c r="F45" i="162"/>
  <c r="Q12" i="162"/>
  <c r="AO141" i="142"/>
  <c r="Q15" i="159"/>
  <c r="J39" i="158"/>
  <c r="C30" i="142"/>
  <c r="AO6" i="159"/>
  <c r="D51" i="161"/>
  <c r="H46" i="160"/>
  <c r="AP138" i="159"/>
  <c r="H25" i="160"/>
  <c r="M6" i="142"/>
  <c r="N46" i="162"/>
  <c r="Q31" i="161"/>
  <c r="N45" i="158"/>
  <c r="Q32" i="162"/>
  <c r="N7" i="142"/>
  <c r="M40" i="159"/>
  <c r="E50" i="160"/>
  <c r="AQ137" i="142"/>
  <c r="I24" i="159"/>
  <c r="J16" i="159"/>
  <c r="J37" i="161"/>
  <c r="N37" i="163"/>
  <c r="E29" i="162"/>
  <c r="H19" i="163"/>
  <c r="J17" i="159"/>
  <c r="E29" i="142"/>
  <c r="AP77" i="158"/>
  <c r="K10" i="161"/>
  <c r="D17" i="161"/>
  <c r="E33" i="159"/>
  <c r="D25" i="142"/>
  <c r="I22" i="163"/>
  <c r="C43" i="158"/>
  <c r="G51" i="162"/>
  <c r="K11" i="158"/>
  <c r="L10" i="162"/>
  <c r="D8" i="161"/>
  <c r="L35" i="163"/>
  <c r="K45" i="160"/>
  <c r="J36" i="159"/>
  <c r="F42" i="158"/>
  <c r="G4" i="142"/>
  <c r="E33" i="163"/>
  <c r="K49" i="161"/>
  <c r="M42" i="161"/>
  <c r="AQ8" i="159"/>
  <c r="AO11" i="160"/>
  <c r="N34" i="163"/>
  <c r="L33" i="161"/>
  <c r="Q12" i="158"/>
  <c r="G43" i="163"/>
  <c r="G49" i="162"/>
  <c r="AO5" i="158"/>
  <c r="G42" i="160"/>
  <c r="F50" i="160"/>
  <c r="K4" i="161"/>
  <c r="D13" i="162"/>
  <c r="Q4" i="163"/>
  <c r="K22" i="160"/>
  <c r="G23" i="158"/>
  <c r="I29" i="160"/>
  <c r="I45" i="162"/>
  <c r="L26" i="142"/>
  <c r="D41" i="160"/>
  <c r="J17" i="160"/>
  <c r="D27" i="161"/>
  <c r="Q47" i="142"/>
  <c r="P34" i="159"/>
  <c r="H6" i="158"/>
  <c r="AQ6" i="159"/>
  <c r="F31" i="162"/>
  <c r="AO76" i="162"/>
  <c r="I4" i="163"/>
  <c r="D9" i="163"/>
  <c r="Q19" i="142"/>
  <c r="N46" i="142"/>
  <c r="D47" i="162"/>
  <c r="Q40" i="163"/>
  <c r="AL143" i="159"/>
  <c r="AM143" i="159" s="1"/>
  <c r="Q26" i="160"/>
  <c r="AL72" i="142"/>
  <c r="AM72" i="142" s="1"/>
  <c r="I47" i="142"/>
  <c r="AP11" i="158"/>
  <c r="AL14" i="159"/>
  <c r="AM14" i="159" s="1"/>
  <c r="I36" i="158"/>
  <c r="D50" i="161"/>
  <c r="AQ9" i="162"/>
  <c r="D10" i="158"/>
  <c r="D20" i="163"/>
  <c r="C40" i="158"/>
  <c r="E27" i="163"/>
  <c r="K8" i="161"/>
  <c r="I46" i="163"/>
  <c r="L2" i="142"/>
  <c r="Q16" i="142"/>
  <c r="F44" i="158"/>
  <c r="AR136" i="159"/>
  <c r="D38" i="158"/>
  <c r="H22" i="162"/>
  <c r="AP9" i="163"/>
  <c r="AO83" i="159"/>
  <c r="P41" i="158"/>
  <c r="Q45" i="158"/>
  <c r="AJ136" i="160"/>
  <c r="AK136" i="160" s="1"/>
  <c r="F10" i="160"/>
  <c r="M40" i="161"/>
  <c r="AL16" i="159"/>
  <c r="AM16" i="159" s="1"/>
  <c r="H19" i="161"/>
  <c r="I46" i="161"/>
  <c r="J29" i="162"/>
  <c r="J8" i="163"/>
  <c r="H6" i="159"/>
  <c r="P24" i="162"/>
  <c r="AJ8" i="158"/>
  <c r="AK8" i="158" s="1"/>
  <c r="E48" i="163"/>
  <c r="P33" i="161"/>
  <c r="L32" i="158"/>
  <c r="AR206" i="160"/>
  <c r="D26" i="161"/>
  <c r="AQ10" i="163"/>
  <c r="J7" i="163"/>
  <c r="L19" i="142"/>
  <c r="J23" i="162"/>
  <c r="G38" i="161"/>
  <c r="AO71" i="163"/>
  <c r="D5" i="162"/>
  <c r="F26" i="163"/>
  <c r="H5" i="160"/>
  <c r="L28" i="163"/>
  <c r="G32" i="159"/>
  <c r="J49" i="159"/>
  <c r="D26" i="160"/>
  <c r="K47" i="158"/>
  <c r="AL74" i="163"/>
  <c r="AM74" i="163" s="1"/>
  <c r="H27" i="142"/>
  <c r="I45" i="161"/>
  <c r="I33" i="160"/>
  <c r="AQ82" i="159"/>
  <c r="D28" i="161"/>
  <c r="E22" i="163"/>
  <c r="E8" i="162"/>
  <c r="N18" i="159"/>
  <c r="D48" i="163"/>
  <c r="AJ205" i="160"/>
  <c r="AK205" i="160" s="1"/>
  <c r="G2" i="142"/>
  <c r="C17" i="159"/>
  <c r="N8" i="142"/>
  <c r="F36" i="159"/>
  <c r="P17" i="160"/>
  <c r="P11" i="159"/>
  <c r="AR135" i="160"/>
  <c r="AQ207" i="160"/>
  <c r="P18" i="163"/>
  <c r="E12" i="163"/>
  <c r="AL212" i="159"/>
  <c r="AM212" i="159" s="1"/>
  <c r="I4" i="160"/>
  <c r="F50" i="158"/>
  <c r="E35" i="142"/>
  <c r="L13" i="161"/>
  <c r="P47" i="160"/>
  <c r="D51" i="163"/>
  <c r="AJ16" i="159"/>
  <c r="AK16" i="159" s="1"/>
  <c r="E51" i="163"/>
  <c r="C38" i="158"/>
  <c r="Q34" i="163"/>
  <c r="K31" i="142"/>
  <c r="K35" i="142"/>
  <c r="F34" i="161"/>
  <c r="H14" i="162"/>
  <c r="AQ14" i="159"/>
  <c r="P34" i="163"/>
  <c r="AL13" i="163"/>
  <c r="AM13" i="163" s="1"/>
  <c r="K20" i="161"/>
  <c r="AL76" i="160"/>
  <c r="AM76" i="160" s="1"/>
  <c r="M43" i="161"/>
  <c r="P50" i="160"/>
  <c r="K7" i="161"/>
  <c r="G31" i="162"/>
  <c r="J15" i="160"/>
  <c r="C18" i="162"/>
  <c r="E10" i="142"/>
  <c r="H34" i="161"/>
  <c r="C47" i="163"/>
  <c r="H44" i="163"/>
  <c r="F18" i="160"/>
  <c r="E45" i="142"/>
  <c r="P4" i="159"/>
  <c r="D16" i="160"/>
  <c r="D33" i="163"/>
  <c r="AO6" i="158"/>
  <c r="K38" i="161"/>
  <c r="K31" i="163"/>
  <c r="I5" i="163"/>
  <c r="G26" i="142"/>
  <c r="AP14" i="162"/>
  <c r="F4" i="161"/>
  <c r="C23" i="160"/>
  <c r="Q17" i="160"/>
  <c r="AR82" i="159"/>
  <c r="G2" i="158"/>
  <c r="J21" i="163"/>
  <c r="G16" i="162"/>
  <c r="Q45" i="159"/>
  <c r="AJ209" i="160"/>
  <c r="AK209" i="160" s="1"/>
  <c r="I47" i="160"/>
  <c r="C27" i="163"/>
  <c r="C2" i="158"/>
  <c r="Q44" i="162"/>
  <c r="D27" i="158"/>
  <c r="D39" i="161"/>
  <c r="H51" i="142"/>
  <c r="K6" i="159"/>
  <c r="Q2" i="158"/>
  <c r="L36" i="161"/>
  <c r="L6" i="142"/>
  <c r="I15" i="158"/>
  <c r="AQ6" i="163"/>
  <c r="M14" i="163"/>
  <c r="D36" i="160"/>
  <c r="Q8" i="163"/>
  <c r="H20" i="160"/>
  <c r="G46" i="162"/>
  <c r="G19" i="161"/>
  <c r="F33" i="142"/>
  <c r="E24" i="142"/>
  <c r="C24" i="162"/>
  <c r="AJ78" i="158"/>
  <c r="AK78" i="158" s="1"/>
  <c r="N39" i="161"/>
  <c r="I12" i="142"/>
  <c r="P7" i="161"/>
  <c r="M14" i="162"/>
  <c r="I12" i="162"/>
  <c r="L48" i="158"/>
  <c r="F32" i="163"/>
  <c r="N41" i="162"/>
  <c r="F47" i="160"/>
  <c r="K26" i="161"/>
  <c r="J27" i="161"/>
  <c r="K31" i="159"/>
  <c r="P40" i="162"/>
  <c r="I41" i="161"/>
  <c r="G19" i="142"/>
  <c r="M6" i="161"/>
  <c r="D28" i="142"/>
  <c r="C14" i="158"/>
  <c r="I6" i="159"/>
  <c r="Q6" i="158"/>
  <c r="AQ8" i="158"/>
  <c r="K36" i="161"/>
  <c r="E11" i="159"/>
  <c r="P19" i="160"/>
  <c r="D7" i="158"/>
  <c r="K49" i="163"/>
  <c r="N6" i="162"/>
  <c r="AR207" i="160"/>
  <c r="C8" i="163"/>
  <c r="Q3" i="159"/>
  <c r="P7" i="158"/>
  <c r="AP209" i="160"/>
  <c r="E21" i="162"/>
  <c r="I47" i="158"/>
  <c r="P15" i="160"/>
  <c r="L15" i="163"/>
  <c r="L25" i="161"/>
  <c r="N31" i="159"/>
  <c r="E42" i="158"/>
  <c r="H19" i="142"/>
  <c r="J45" i="158"/>
  <c r="M23" i="142"/>
  <c r="P34" i="161"/>
  <c r="F37" i="163"/>
  <c r="F45" i="163"/>
  <c r="N4" i="160"/>
  <c r="AJ82" i="159"/>
  <c r="AK82" i="159" s="1"/>
  <c r="N5" i="161"/>
  <c r="G5" i="142"/>
  <c r="N42" i="163"/>
  <c r="AQ8" i="142"/>
  <c r="N31" i="158"/>
  <c r="K37" i="163"/>
  <c r="C9" i="160"/>
  <c r="D10" i="142"/>
  <c r="C36" i="159"/>
  <c r="G48" i="142"/>
  <c r="P25" i="163"/>
  <c r="G6" i="162"/>
  <c r="C24" i="159"/>
  <c r="D17" i="160"/>
  <c r="D31" i="162"/>
  <c r="G45" i="163"/>
  <c r="J18" i="162"/>
  <c r="N43" i="162"/>
  <c r="AO135" i="159"/>
  <c r="E46" i="163"/>
  <c r="AO13" i="159"/>
  <c r="D6" i="142"/>
  <c r="C12" i="163"/>
  <c r="K46" i="159"/>
  <c r="I35" i="159"/>
  <c r="N50" i="161"/>
  <c r="P43" i="163"/>
  <c r="D35" i="159"/>
  <c r="J15" i="158"/>
  <c r="J9" i="161"/>
  <c r="P5" i="158"/>
  <c r="G32" i="161"/>
  <c r="M17" i="158"/>
  <c r="F32" i="142"/>
  <c r="I40" i="163"/>
  <c r="C24" i="160"/>
  <c r="F5" i="142"/>
  <c r="C31" i="142"/>
  <c r="AO11" i="159"/>
  <c r="L8" i="160"/>
  <c r="E48" i="159"/>
  <c r="L10" i="158"/>
  <c r="C28" i="163"/>
  <c r="Q49" i="159"/>
  <c r="AO138" i="160"/>
  <c r="E31" i="162"/>
  <c r="E21" i="158"/>
  <c r="C35" i="161"/>
  <c r="N2" i="142"/>
  <c r="E30" i="158"/>
  <c r="Q41" i="158"/>
  <c r="M50" i="159"/>
  <c r="AQ6" i="158"/>
  <c r="G8" i="159"/>
  <c r="AQ80" i="159"/>
  <c r="AR10" i="160"/>
  <c r="C7" i="160"/>
  <c r="G41" i="162"/>
  <c r="G20" i="142"/>
  <c r="P51" i="159"/>
  <c r="E30" i="142"/>
  <c r="AQ71" i="142"/>
  <c r="F38" i="161"/>
  <c r="Q7" i="142"/>
  <c r="P46" i="142"/>
  <c r="G5" i="160"/>
  <c r="Q20" i="162"/>
  <c r="F47" i="161"/>
  <c r="N4" i="163"/>
  <c r="E6" i="163"/>
  <c r="M3" i="142"/>
  <c r="AL12" i="163"/>
  <c r="AM12" i="163" s="1"/>
  <c r="AP74" i="162"/>
  <c r="N49" i="142"/>
  <c r="K33" i="160"/>
  <c r="AP6" i="158"/>
  <c r="C37" i="142"/>
  <c r="F33" i="162"/>
  <c r="L13" i="159"/>
  <c r="G29" i="142"/>
  <c r="AQ72" i="163"/>
  <c r="D15" i="162"/>
  <c r="E22" i="162"/>
  <c r="I6" i="142"/>
  <c r="K8" i="160"/>
  <c r="N26" i="142"/>
  <c r="L17" i="160"/>
  <c r="D2" i="162"/>
  <c r="D7" i="160"/>
  <c r="I51" i="162"/>
  <c r="D42" i="163"/>
  <c r="L32" i="163"/>
  <c r="C3" i="162"/>
  <c r="N21" i="163"/>
  <c r="AL71" i="142"/>
  <c r="AM71" i="142" s="1"/>
  <c r="J43" i="162"/>
  <c r="L25" i="160"/>
  <c r="P13" i="161"/>
  <c r="Q45" i="163"/>
  <c r="AR75" i="163"/>
  <c r="L48" i="160"/>
  <c r="G28" i="158"/>
  <c r="N12" i="161"/>
  <c r="C24" i="142"/>
  <c r="M13" i="158"/>
  <c r="AQ9" i="158"/>
  <c r="Q27" i="158"/>
  <c r="M15" i="158"/>
  <c r="P45" i="160"/>
  <c r="Q23" i="161"/>
  <c r="AQ72" i="162"/>
  <c r="K30" i="142"/>
  <c r="E20" i="162"/>
  <c r="M25" i="160"/>
  <c r="L47" i="159"/>
  <c r="AO7" i="142"/>
  <c r="M51" i="160"/>
  <c r="H47" i="160"/>
  <c r="F14" i="142"/>
  <c r="C23" i="142"/>
  <c r="AQ70" i="159"/>
  <c r="P10" i="159"/>
  <c r="I3" i="162"/>
  <c r="K31" i="162"/>
  <c r="P11" i="161"/>
  <c r="M46" i="160"/>
  <c r="AO136" i="159"/>
  <c r="D10" i="163"/>
  <c r="E41" i="142"/>
  <c r="J20" i="158"/>
  <c r="C43" i="159"/>
  <c r="F25" i="161"/>
  <c r="K7" i="160"/>
  <c r="I6" i="158"/>
  <c r="J12" i="161"/>
  <c r="G27" i="160"/>
  <c r="E4" i="142"/>
  <c r="G34" i="162"/>
  <c r="L23" i="159"/>
  <c r="AQ79" i="159"/>
  <c r="N25" i="160"/>
  <c r="AR74" i="163"/>
  <c r="AQ73" i="162"/>
  <c r="AP136" i="159"/>
  <c r="M43" i="159"/>
  <c r="AO9" i="160"/>
  <c r="L31" i="163"/>
  <c r="G31" i="159"/>
  <c r="F34" i="162"/>
  <c r="AO77" i="142"/>
  <c r="Q46" i="161"/>
  <c r="C43" i="161"/>
  <c r="F15" i="160"/>
  <c r="G6" i="142"/>
  <c r="C13" i="159"/>
  <c r="AJ72" i="158"/>
  <c r="AK72" i="158" s="1"/>
  <c r="AO200" i="160"/>
  <c r="C49" i="162"/>
  <c r="M26" i="142"/>
  <c r="L38" i="162"/>
  <c r="D23" i="163"/>
  <c r="Q17" i="163"/>
  <c r="G28" i="142"/>
  <c r="H39" i="162"/>
  <c r="N16" i="161"/>
  <c r="Q21" i="162"/>
  <c r="G22" i="159"/>
  <c r="I34" i="160"/>
  <c r="N48" i="160"/>
  <c r="F46" i="159"/>
  <c r="N2" i="158"/>
  <c r="AP80" i="159"/>
  <c r="C22" i="162"/>
  <c r="N28" i="161"/>
  <c r="H38" i="159"/>
  <c r="G36" i="158"/>
  <c r="AQ77" i="158"/>
  <c r="L13" i="163"/>
  <c r="AO81" i="159"/>
  <c r="I27" i="142"/>
  <c r="E50" i="158"/>
  <c r="Q5" i="159"/>
  <c r="Q48" i="159"/>
  <c r="I12" i="158"/>
  <c r="J20" i="160"/>
  <c r="Q4" i="160"/>
  <c r="M6" i="160"/>
  <c r="AL207" i="160"/>
  <c r="AM207" i="160" s="1"/>
  <c r="AL138" i="160"/>
  <c r="AM138" i="160" s="1"/>
  <c r="AO9" i="163"/>
  <c r="L17" i="158"/>
  <c r="AP7" i="142"/>
  <c r="F32" i="159"/>
  <c r="J45" i="142"/>
  <c r="G13" i="142"/>
  <c r="N22" i="158"/>
  <c r="K25" i="158"/>
  <c r="H25" i="162"/>
  <c r="F20" i="142"/>
  <c r="G2" i="162"/>
  <c r="P31" i="160"/>
  <c r="K27" i="163"/>
  <c r="G20" i="158"/>
  <c r="H21" i="162"/>
  <c r="G25" i="142"/>
  <c r="D34" i="159"/>
  <c r="M3" i="158"/>
  <c r="N22" i="159"/>
  <c r="F14" i="159"/>
  <c r="Q7" i="160"/>
  <c r="AO201" i="160"/>
  <c r="E46" i="142"/>
  <c r="M39" i="162"/>
  <c r="AR70" i="159"/>
  <c r="AL136" i="142"/>
  <c r="AM136" i="142" s="1"/>
  <c r="I4" i="162"/>
  <c r="Q4" i="158"/>
  <c r="L24" i="162"/>
  <c r="Q3" i="162"/>
  <c r="Q29" i="159"/>
  <c r="E30" i="160"/>
  <c r="M10" i="162"/>
  <c r="C10" i="159"/>
  <c r="C36" i="162"/>
  <c r="F38" i="163"/>
  <c r="Q17" i="159"/>
  <c r="Q38" i="159"/>
  <c r="F35" i="142"/>
  <c r="N22" i="160"/>
  <c r="J5" i="159"/>
  <c r="H8" i="163"/>
  <c r="L50" i="163"/>
  <c r="D41" i="161"/>
  <c r="Q2" i="159"/>
  <c r="G44" i="142"/>
  <c r="K39" i="161"/>
  <c r="L33" i="162"/>
  <c r="I44" i="162"/>
  <c r="K48" i="162"/>
  <c r="M19" i="160"/>
  <c r="AL9" i="163"/>
  <c r="AM9" i="163" s="1"/>
  <c r="N12" i="162"/>
  <c r="N34" i="159"/>
  <c r="I18" i="160"/>
  <c r="AL10" i="159"/>
  <c r="AM10" i="159" s="1"/>
  <c r="N8" i="162"/>
  <c r="L27" i="162"/>
  <c r="M10" i="160"/>
  <c r="P51" i="161"/>
  <c r="K42" i="163"/>
  <c r="I51" i="142"/>
  <c r="K8" i="142"/>
  <c r="AP204" i="160"/>
  <c r="P8" i="162"/>
  <c r="I43" i="163"/>
  <c r="D51" i="160"/>
  <c r="P40" i="158"/>
  <c r="I46" i="159"/>
  <c r="M34" i="162"/>
  <c r="G33" i="142"/>
  <c r="AO75" i="159"/>
  <c r="H11" i="161"/>
  <c r="J22" i="160"/>
  <c r="N29" i="142"/>
  <c r="E16" i="142"/>
  <c r="L11" i="158"/>
  <c r="L25" i="142"/>
  <c r="F4" i="142"/>
  <c r="Q9" i="160"/>
  <c r="P8" i="163"/>
  <c r="Q49" i="158"/>
  <c r="G41" i="160"/>
  <c r="M36" i="158"/>
  <c r="M15" i="159"/>
  <c r="M25" i="158"/>
  <c r="AO8" i="158"/>
  <c r="Q3" i="158"/>
  <c r="F4" i="159"/>
  <c r="AO8" i="163"/>
  <c r="AQ138" i="160"/>
  <c r="L51" i="158"/>
  <c r="AJ76" i="162"/>
  <c r="AK76" i="162" s="1"/>
  <c r="AQ208" i="160"/>
  <c r="N33" i="162"/>
  <c r="AL12" i="162"/>
  <c r="AM12" i="162" s="1"/>
  <c r="J8" i="142"/>
  <c r="G34" i="160"/>
  <c r="AJ10" i="159"/>
  <c r="AK10" i="159" s="1"/>
  <c r="AO70" i="159"/>
  <c r="K34" i="158"/>
  <c r="AP137" i="159"/>
  <c r="Q4" i="142"/>
  <c r="N36" i="158"/>
  <c r="P25" i="142"/>
  <c r="K3" i="162"/>
  <c r="M34" i="159"/>
  <c r="AJ75" i="163"/>
  <c r="AK75" i="163" s="1"/>
  <c r="L13" i="158"/>
  <c r="P16" i="161"/>
  <c r="D51" i="159"/>
  <c r="G9" i="159"/>
  <c r="P47" i="158"/>
  <c r="J16" i="142"/>
  <c r="J40" i="158"/>
  <c r="L37" i="160"/>
  <c r="D4" i="163"/>
  <c r="G33" i="160"/>
  <c r="G8" i="161"/>
  <c r="P23" i="159"/>
  <c r="H39" i="159"/>
  <c r="I51" i="161"/>
  <c r="AP76" i="163"/>
  <c r="I15" i="162"/>
  <c r="E25" i="142"/>
  <c r="L18" i="162"/>
  <c r="P9" i="163"/>
  <c r="F17" i="161"/>
  <c r="J45" i="162"/>
  <c r="M49" i="161"/>
  <c r="N42" i="161"/>
  <c r="P18" i="160"/>
  <c r="P9" i="162"/>
  <c r="N24" i="159"/>
  <c r="G43" i="162"/>
  <c r="J31" i="163"/>
  <c r="H50" i="142"/>
  <c r="AL5" i="142"/>
  <c r="AM5" i="142" s="1"/>
  <c r="I40" i="162"/>
  <c r="H36" i="142"/>
  <c r="D19" i="159"/>
  <c r="Q35" i="161"/>
  <c r="I20" i="158"/>
  <c r="Q11" i="158"/>
  <c r="I50" i="163"/>
  <c r="C15" i="142"/>
  <c r="M38" i="160"/>
  <c r="AQ201" i="160"/>
  <c r="I15" i="142"/>
  <c r="M6" i="163"/>
  <c r="L44" i="158"/>
  <c r="I2" i="163"/>
  <c r="N23" i="160"/>
  <c r="E23" i="160"/>
  <c r="AP77" i="160"/>
  <c r="D26" i="162"/>
  <c r="M30" i="163"/>
  <c r="AL136" i="159"/>
  <c r="AM136" i="159" s="1"/>
  <c r="AL209" i="159"/>
  <c r="AM209" i="159" s="1"/>
  <c r="K32" i="158"/>
  <c r="N31" i="162"/>
  <c r="C42" i="158"/>
  <c r="D48" i="160"/>
  <c r="F6" i="161"/>
  <c r="N31" i="160"/>
  <c r="C42" i="163"/>
  <c r="I36" i="159"/>
  <c r="I29" i="158"/>
  <c r="P38" i="142"/>
  <c r="H25" i="159"/>
  <c r="J11" i="163"/>
  <c r="L33" i="159"/>
  <c r="H43" i="159"/>
  <c r="L26" i="160"/>
  <c r="P36" i="162"/>
  <c r="H24" i="162"/>
  <c r="L31" i="159"/>
  <c r="Q2" i="160"/>
  <c r="L26" i="163"/>
  <c r="F20" i="158"/>
  <c r="P9" i="160"/>
  <c r="J2" i="161"/>
  <c r="Q15" i="158"/>
  <c r="L13" i="160"/>
  <c r="H46" i="159"/>
  <c r="AL71" i="159"/>
  <c r="AM71" i="159" s="1"/>
  <c r="D48" i="159"/>
  <c r="P2" i="162"/>
  <c r="AR9" i="142"/>
  <c r="F49" i="158"/>
  <c r="K38" i="159"/>
  <c r="I35" i="162"/>
  <c r="G25" i="160"/>
  <c r="M30" i="142"/>
  <c r="AL72" i="160"/>
  <c r="AM72" i="160" s="1"/>
  <c r="AQ210" i="160"/>
  <c r="K5" i="161"/>
  <c r="I33" i="161"/>
  <c r="AP136" i="160"/>
  <c r="AR6" i="142"/>
  <c r="N20" i="161"/>
  <c r="Q43" i="158"/>
  <c r="N40" i="159"/>
  <c r="E21" i="163"/>
  <c r="E18" i="161"/>
  <c r="AQ18" i="159"/>
  <c r="AQ12" i="163"/>
  <c r="AO204" i="160"/>
  <c r="E39" i="162"/>
  <c r="G45" i="160"/>
  <c r="I32" i="158"/>
  <c r="D17" i="163"/>
  <c r="I28" i="161"/>
  <c r="I24" i="163"/>
  <c r="AJ9" i="162"/>
  <c r="AK9" i="162" s="1"/>
  <c r="G33" i="161"/>
  <c r="G21" i="160"/>
  <c r="M7" i="161"/>
  <c r="J10" i="162"/>
  <c r="H16" i="162"/>
  <c r="K51" i="160"/>
  <c r="E31" i="163"/>
  <c r="AR78" i="163"/>
  <c r="C6" i="162"/>
  <c r="N35" i="160"/>
  <c r="C8" i="160"/>
  <c r="K15" i="159"/>
  <c r="C43" i="142"/>
  <c r="AP76" i="162"/>
  <c r="J43" i="159"/>
  <c r="Q37" i="142"/>
  <c r="F46" i="162"/>
  <c r="H7" i="160"/>
  <c r="AL70" i="158"/>
  <c r="AM70" i="158" s="1"/>
  <c r="AP70" i="163"/>
  <c r="M35" i="161"/>
  <c r="E2" i="159"/>
  <c r="Q23" i="162"/>
  <c r="L47" i="162"/>
  <c r="G47" i="161"/>
  <c r="P35" i="162"/>
  <c r="I33" i="163"/>
  <c r="C22" i="161"/>
  <c r="N50" i="160"/>
  <c r="P50" i="163"/>
  <c r="C4" i="162"/>
  <c r="P14" i="142"/>
  <c r="K17" i="158"/>
  <c r="P18" i="161"/>
  <c r="N28" i="158"/>
  <c r="I37" i="158"/>
  <c r="G14" i="161"/>
  <c r="D29" i="162"/>
  <c r="AO139" i="159"/>
  <c r="G51" i="161"/>
  <c r="P42" i="160"/>
  <c r="AQ5" i="162"/>
  <c r="F17" i="158"/>
  <c r="N44" i="161"/>
  <c r="J14" i="142"/>
  <c r="AP78" i="162"/>
  <c r="I2" i="142"/>
  <c r="D15" i="159"/>
  <c r="K6" i="163"/>
  <c r="J19" i="162"/>
  <c r="Q30" i="160"/>
  <c r="F41" i="160"/>
  <c r="I13" i="161"/>
  <c r="E35" i="161"/>
  <c r="L6" i="159"/>
  <c r="Q19" i="158"/>
  <c r="E32" i="160"/>
  <c r="D19" i="142"/>
  <c r="I28" i="142"/>
  <c r="I18" i="159"/>
  <c r="M18" i="162"/>
  <c r="G7" i="158"/>
  <c r="K19" i="158"/>
  <c r="J44" i="162"/>
  <c r="AR74" i="159"/>
  <c r="E10" i="160"/>
  <c r="E46" i="160"/>
  <c r="AQ15" i="159"/>
  <c r="K32" i="161"/>
  <c r="I17" i="162"/>
  <c r="K37" i="162"/>
  <c r="J36" i="160"/>
  <c r="E10" i="161"/>
  <c r="Q15" i="163"/>
  <c r="AO10" i="159"/>
  <c r="H15" i="161"/>
  <c r="L22" i="160"/>
  <c r="G26" i="161"/>
  <c r="K37" i="159"/>
  <c r="J49" i="162"/>
  <c r="P45" i="142"/>
  <c r="G25" i="162"/>
  <c r="K10" i="159"/>
  <c r="N33" i="161"/>
  <c r="C5" i="163"/>
  <c r="Q13" i="160"/>
  <c r="F47" i="159"/>
  <c r="G10" i="161"/>
  <c r="P41" i="162"/>
  <c r="AL138" i="159"/>
  <c r="AM138" i="159" s="1"/>
  <c r="L34" i="142"/>
  <c r="Q22" i="158"/>
  <c r="E40" i="158"/>
  <c r="AL18" i="159"/>
  <c r="AM18" i="159" s="1"/>
  <c r="N8" i="158"/>
  <c r="N22" i="142"/>
  <c r="J38" i="159"/>
  <c r="E50" i="161"/>
  <c r="I38" i="163"/>
  <c r="F19" i="159"/>
  <c r="L14" i="158"/>
  <c r="AQ135" i="142"/>
  <c r="AQ76" i="160"/>
  <c r="I44" i="159"/>
  <c r="L27" i="160"/>
  <c r="N5" i="159"/>
  <c r="N34" i="142"/>
  <c r="AR7" i="158"/>
  <c r="H16" i="142"/>
  <c r="N50" i="159"/>
  <c r="C18" i="161"/>
  <c r="M15" i="162"/>
  <c r="C11" i="142"/>
  <c r="D2" i="142"/>
  <c r="L23" i="162"/>
  <c r="F47" i="163"/>
  <c r="H26" i="163"/>
  <c r="L47" i="161"/>
  <c r="P9" i="159"/>
  <c r="D16" i="159"/>
  <c r="F43" i="159"/>
  <c r="L42" i="162"/>
  <c r="K43" i="158"/>
  <c r="F3" i="158"/>
  <c r="H5" i="158"/>
  <c r="Q32" i="161"/>
  <c r="P44" i="163"/>
  <c r="P49" i="162"/>
  <c r="E5" i="160"/>
  <c r="AP77" i="163"/>
  <c r="J3" i="142"/>
  <c r="C37" i="159"/>
  <c r="D29" i="159"/>
  <c r="I37" i="142"/>
  <c r="G8" i="162"/>
  <c r="L32" i="159"/>
  <c r="P28" i="158"/>
  <c r="D31" i="159"/>
  <c r="J20" i="162"/>
  <c r="M38" i="142"/>
  <c r="G33" i="158"/>
  <c r="AJ13" i="159"/>
  <c r="AK13" i="159" s="1"/>
  <c r="M42" i="158"/>
  <c r="G15" i="160"/>
  <c r="H2" i="158"/>
  <c r="F21" i="158"/>
  <c r="L16" i="162"/>
  <c r="AO80" i="158"/>
  <c r="H42" i="159"/>
  <c r="I25" i="161"/>
  <c r="G32" i="163"/>
  <c r="G47" i="159"/>
  <c r="K43" i="162"/>
  <c r="J24" i="163"/>
  <c r="I14" i="159"/>
  <c r="M49" i="159"/>
  <c r="AJ200" i="160"/>
  <c r="AK200" i="160" s="1"/>
  <c r="E40" i="163"/>
  <c r="H11" i="142"/>
  <c r="G3" i="142"/>
  <c r="M21" i="162"/>
  <c r="N51" i="142"/>
  <c r="AQ5" i="142"/>
  <c r="F16" i="161"/>
  <c r="P27" i="163"/>
  <c r="L40" i="159"/>
  <c r="K30" i="159"/>
  <c r="Q26" i="158"/>
  <c r="M31" i="162"/>
  <c r="AP10" i="142"/>
  <c r="M30" i="158"/>
  <c r="C4" i="160"/>
  <c r="H40" i="142"/>
  <c r="F26" i="142"/>
  <c r="F40" i="159"/>
  <c r="P40" i="161"/>
  <c r="G20" i="160"/>
  <c r="P21" i="158"/>
  <c r="C19" i="159"/>
  <c r="Q51" i="160"/>
  <c r="M32" i="158"/>
  <c r="C46" i="160"/>
  <c r="AL73" i="142"/>
  <c r="AM73" i="142" s="1"/>
  <c r="D6" i="158"/>
  <c r="AQ74" i="159"/>
  <c r="Q8" i="158"/>
  <c r="J19" i="163"/>
  <c r="I45" i="160"/>
  <c r="M16" i="161"/>
  <c r="AO208" i="160"/>
  <c r="D45" i="158"/>
  <c r="M51" i="158"/>
  <c r="K4" i="158"/>
  <c r="I21" i="163"/>
  <c r="F42" i="159"/>
  <c r="AJ77" i="160"/>
  <c r="AK77" i="160" s="1"/>
  <c r="N31" i="161"/>
  <c r="L6" i="162"/>
  <c r="D22" i="159"/>
  <c r="Q48" i="158"/>
  <c r="P29" i="142"/>
  <c r="F21" i="162"/>
  <c r="H27" i="159"/>
  <c r="H6" i="160"/>
  <c r="J44" i="160"/>
  <c r="J47" i="162"/>
  <c r="G27" i="163"/>
  <c r="L15" i="159"/>
  <c r="AQ6" i="162"/>
  <c r="L27" i="142"/>
  <c r="AR70" i="160"/>
  <c r="P49" i="142"/>
  <c r="G43" i="161"/>
  <c r="L40" i="163"/>
  <c r="M15" i="161"/>
  <c r="I12" i="161"/>
  <c r="G48" i="162"/>
  <c r="F47" i="162"/>
  <c r="J10" i="163"/>
  <c r="H31" i="142"/>
  <c r="F51" i="163"/>
  <c r="I11" i="160"/>
  <c r="G12" i="162"/>
  <c r="J33" i="159"/>
  <c r="M27" i="161"/>
  <c r="AR9" i="158"/>
  <c r="Q28" i="162"/>
  <c r="L23" i="142"/>
  <c r="L49" i="159"/>
  <c r="J17" i="163"/>
  <c r="K23" i="159"/>
  <c r="AL209" i="160"/>
  <c r="AM209" i="160" s="1"/>
  <c r="H44" i="160"/>
  <c r="N37" i="158"/>
  <c r="N27" i="161"/>
  <c r="M24" i="158"/>
  <c r="G28" i="161"/>
  <c r="AQ7" i="159"/>
  <c r="H36" i="158"/>
  <c r="P30" i="163"/>
  <c r="J14" i="159"/>
  <c r="H25" i="163"/>
  <c r="M13" i="163"/>
  <c r="N14" i="158"/>
  <c r="J24" i="142"/>
  <c r="P22" i="158"/>
  <c r="K42" i="159"/>
  <c r="C31" i="163"/>
  <c r="F29" i="162"/>
  <c r="P7" i="142"/>
  <c r="M24" i="161"/>
  <c r="C11" i="162"/>
  <c r="I4" i="142"/>
  <c r="J12" i="163"/>
  <c r="J24" i="162"/>
  <c r="H12" i="158"/>
  <c r="L31" i="142"/>
  <c r="K20" i="162"/>
  <c r="C44" i="142"/>
  <c r="C42" i="162"/>
  <c r="E33" i="160"/>
  <c r="M23" i="159"/>
  <c r="E35" i="162"/>
  <c r="M51" i="162"/>
  <c r="I32" i="163"/>
  <c r="I10" i="163"/>
  <c r="L40" i="160"/>
  <c r="E12" i="162"/>
  <c r="J37" i="162"/>
  <c r="P51" i="163"/>
  <c r="G18" i="158"/>
  <c r="J42" i="142"/>
  <c r="C51" i="159"/>
  <c r="D37" i="159"/>
  <c r="P42" i="163"/>
  <c r="D2" i="161"/>
  <c r="C21" i="161"/>
  <c r="D42" i="160"/>
  <c r="AL9" i="142"/>
  <c r="AM9" i="142" s="1"/>
  <c r="H21" i="159"/>
  <c r="G12" i="160"/>
  <c r="E38" i="142"/>
  <c r="G13" i="158"/>
  <c r="P21" i="161"/>
  <c r="AQ77" i="142"/>
  <c r="AP135" i="160"/>
  <c r="H9" i="158"/>
  <c r="Q35" i="159"/>
  <c r="J23" i="158"/>
  <c r="H34" i="162"/>
  <c r="Q25" i="142"/>
  <c r="I40" i="161"/>
  <c r="G4" i="161"/>
  <c r="J23" i="163"/>
  <c r="D39" i="158"/>
  <c r="I41" i="159"/>
  <c r="F40" i="160"/>
  <c r="D44" i="162"/>
  <c r="M20" i="142"/>
  <c r="M47" i="161"/>
  <c r="Q20" i="142"/>
  <c r="J4" i="162"/>
  <c r="J22" i="158"/>
  <c r="I27" i="162"/>
  <c r="D27" i="162"/>
  <c r="E14" i="160"/>
  <c r="P38" i="161"/>
  <c r="H28" i="162"/>
  <c r="AO76" i="142"/>
  <c r="C8" i="162"/>
  <c r="M48" i="161"/>
  <c r="M44" i="158"/>
  <c r="D38" i="163"/>
  <c r="I30" i="158"/>
  <c r="N14" i="160"/>
  <c r="K2" i="163"/>
  <c r="M27" i="159"/>
  <c r="AR81" i="158"/>
  <c r="C30" i="158"/>
  <c r="AQ75" i="158"/>
  <c r="M33" i="160"/>
  <c r="N47" i="162"/>
  <c r="E25" i="162"/>
  <c r="N45" i="161"/>
  <c r="Q49" i="163"/>
  <c r="M36" i="163"/>
  <c r="M37" i="158"/>
  <c r="P18" i="159"/>
  <c r="C46" i="159"/>
  <c r="P41" i="163"/>
  <c r="P44" i="158"/>
  <c r="Q10" i="160"/>
  <c r="I32" i="142"/>
  <c r="N15" i="160"/>
  <c r="N36" i="161"/>
  <c r="Q15" i="142"/>
  <c r="J24" i="160"/>
  <c r="AR16" i="159"/>
  <c r="N27" i="162"/>
  <c r="F23" i="159"/>
  <c r="K21" i="142"/>
  <c r="H7" i="161"/>
  <c r="AO15" i="159"/>
  <c r="I41" i="158"/>
  <c r="AP72" i="142"/>
  <c r="E41" i="160"/>
  <c r="J17" i="158"/>
  <c r="AP11" i="159"/>
  <c r="H24" i="160"/>
  <c r="C17" i="161"/>
  <c r="AR70" i="162"/>
  <c r="Q36" i="158"/>
  <c r="Q18" i="162"/>
  <c r="AO7" i="159"/>
  <c r="Q25" i="158"/>
  <c r="L35" i="142"/>
  <c r="P33" i="160"/>
  <c r="AR76" i="142"/>
  <c r="I3" i="160"/>
  <c r="C45" i="161"/>
  <c r="N39" i="163"/>
  <c r="C51" i="163"/>
  <c r="H10" i="142"/>
  <c r="K48" i="160"/>
  <c r="F48" i="142"/>
  <c r="M39" i="159"/>
  <c r="C26" i="162"/>
  <c r="E2" i="160"/>
  <c r="G16" i="161"/>
  <c r="K18" i="158"/>
  <c r="AP76" i="142"/>
  <c r="I46" i="158"/>
  <c r="L45" i="160"/>
  <c r="E48" i="162"/>
  <c r="N18" i="163"/>
  <c r="AR202" i="160"/>
  <c r="G21" i="163"/>
  <c r="E41" i="161"/>
  <c r="K44" i="159"/>
  <c r="P3" i="160"/>
  <c r="G44" i="161"/>
  <c r="J38" i="158"/>
  <c r="F25" i="158"/>
  <c r="M2" i="160"/>
  <c r="I31" i="160"/>
  <c r="P19" i="162"/>
  <c r="AP7" i="163"/>
  <c r="J35" i="163"/>
  <c r="P5" i="161"/>
  <c r="P48" i="161"/>
  <c r="K12" i="158"/>
  <c r="F10" i="158"/>
  <c r="Q24" i="162"/>
  <c r="N49" i="163"/>
  <c r="F50" i="162"/>
  <c r="F28" i="162"/>
  <c r="J38" i="142"/>
  <c r="Q50" i="160"/>
  <c r="M46" i="158"/>
  <c r="D20" i="161"/>
  <c r="H37" i="142"/>
  <c r="F31" i="161"/>
  <c r="G46" i="142"/>
  <c r="H45" i="159"/>
  <c r="AJ12" i="162"/>
  <c r="AK12" i="162" s="1"/>
  <c r="N8" i="159"/>
  <c r="M8" i="158"/>
  <c r="G39" i="160"/>
  <c r="F13" i="158"/>
  <c r="H3" i="158"/>
  <c r="AR10" i="163"/>
  <c r="K39" i="158"/>
  <c r="G36" i="162"/>
  <c r="G8" i="142"/>
  <c r="AP6" i="163"/>
  <c r="G46" i="163"/>
  <c r="N7" i="160"/>
  <c r="K13" i="162"/>
  <c r="AR7" i="159"/>
  <c r="J31" i="158"/>
  <c r="F35" i="160"/>
  <c r="K29" i="158"/>
  <c r="J6" i="161"/>
  <c r="L21" i="161"/>
  <c r="J2" i="158"/>
  <c r="F32" i="162"/>
  <c r="D42" i="161"/>
  <c r="L41" i="162"/>
  <c r="I19" i="162"/>
  <c r="Q10" i="163"/>
  <c r="Q37" i="161"/>
  <c r="AO71" i="162"/>
  <c r="K26" i="159"/>
  <c r="AQ140" i="142"/>
  <c r="H48" i="160"/>
  <c r="N19" i="158"/>
  <c r="I35" i="160"/>
  <c r="F11" i="160"/>
  <c r="AQ136" i="160"/>
  <c r="H19" i="158"/>
  <c r="D9" i="158"/>
  <c r="I43" i="161"/>
  <c r="K37" i="160"/>
  <c r="H40" i="158"/>
  <c r="J20" i="142"/>
  <c r="E41" i="158"/>
  <c r="P44" i="159"/>
  <c r="G30" i="163"/>
  <c r="F9" i="161"/>
  <c r="K33" i="161"/>
  <c r="P29" i="158"/>
  <c r="M22" i="160"/>
  <c r="AP79" i="162"/>
  <c r="AQ76" i="163"/>
  <c r="G33" i="159"/>
  <c r="I42" i="142"/>
  <c r="J29" i="163"/>
  <c r="J23" i="142"/>
  <c r="K35" i="158"/>
  <c r="N42" i="162"/>
  <c r="Q6" i="161"/>
  <c r="E48" i="160"/>
  <c r="Q13" i="142"/>
  <c r="AO10" i="160"/>
  <c r="H35" i="160"/>
  <c r="L25" i="162"/>
  <c r="K4" i="142"/>
  <c r="C13" i="142"/>
  <c r="N17" i="158"/>
  <c r="K12" i="162"/>
  <c r="AJ10" i="163"/>
  <c r="AK10" i="163" s="1"/>
  <c r="E28" i="163"/>
  <c r="H37" i="162"/>
  <c r="C39" i="163"/>
  <c r="AJ7" i="159"/>
  <c r="AK7" i="159" s="1"/>
  <c r="P38" i="162"/>
  <c r="H11" i="162"/>
  <c r="Q27" i="160"/>
  <c r="K36" i="162"/>
  <c r="H23" i="142"/>
  <c r="H28" i="142"/>
  <c r="C21" i="159"/>
  <c r="AL11" i="163"/>
  <c r="AM11" i="163" s="1"/>
  <c r="D14" i="161"/>
  <c r="G9" i="163"/>
  <c r="G19" i="158"/>
  <c r="P23" i="158"/>
  <c r="C7" i="159"/>
  <c r="J28" i="163"/>
  <c r="Q39" i="158"/>
  <c r="AJ78" i="163"/>
  <c r="AK78" i="163" s="1"/>
  <c r="E50" i="159"/>
  <c r="AP15" i="159"/>
  <c r="G18" i="162"/>
  <c r="Q21" i="161"/>
  <c r="F30" i="158"/>
  <c r="K18" i="161"/>
  <c r="D11" i="163"/>
  <c r="F2" i="142"/>
  <c r="J44" i="158"/>
  <c r="N6" i="142"/>
  <c r="E15" i="159"/>
  <c r="F48" i="158"/>
  <c r="I14" i="161"/>
  <c r="I13" i="159"/>
  <c r="I49" i="161"/>
  <c r="N34" i="158"/>
  <c r="F34" i="158"/>
  <c r="N13" i="160"/>
  <c r="AQ79" i="162"/>
  <c r="I6" i="162"/>
  <c r="D6" i="163"/>
  <c r="J37" i="142"/>
  <c r="C25" i="161"/>
  <c r="K40" i="160"/>
  <c r="H18" i="158"/>
  <c r="N47" i="158"/>
  <c r="C50" i="158"/>
  <c r="P9" i="161"/>
  <c r="P12" i="158"/>
  <c r="G47" i="162"/>
  <c r="P3" i="142"/>
  <c r="C27" i="142"/>
  <c r="L5" i="160"/>
  <c r="AL135" i="142"/>
  <c r="AM135" i="142" s="1"/>
  <c r="AR8" i="142"/>
  <c r="D38" i="160"/>
  <c r="N15" i="158"/>
  <c r="G49" i="161"/>
  <c r="L43" i="162"/>
  <c r="AO11" i="163"/>
  <c r="AR208" i="160"/>
  <c r="D50" i="158"/>
  <c r="D29" i="160"/>
  <c r="M37" i="163"/>
  <c r="D45" i="160"/>
  <c r="C39" i="162"/>
  <c r="E30" i="161"/>
  <c r="D3" i="158"/>
  <c r="AR12" i="162"/>
  <c r="L24" i="161"/>
  <c r="I38" i="160"/>
  <c r="J50" i="142"/>
  <c r="K46" i="163"/>
  <c r="H48" i="159"/>
  <c r="E36" i="162"/>
  <c r="G21" i="159"/>
  <c r="L6" i="160"/>
  <c r="Q19" i="160"/>
  <c r="F15" i="159"/>
  <c r="AR78" i="158"/>
  <c r="G20" i="159"/>
  <c r="P47" i="142"/>
  <c r="AP10" i="163"/>
  <c r="Q33" i="158"/>
  <c r="Q42" i="158"/>
  <c r="G37" i="158"/>
  <c r="C32" i="162"/>
  <c r="N18" i="161"/>
  <c r="AP8" i="159"/>
  <c r="K6" i="158"/>
  <c r="G2" i="159"/>
  <c r="Q10" i="142"/>
  <c r="G15" i="162"/>
  <c r="K44" i="163"/>
  <c r="AR74" i="162"/>
  <c r="N23" i="163"/>
  <c r="D48" i="158"/>
  <c r="P12" i="159"/>
  <c r="G39" i="161"/>
  <c r="N36" i="142"/>
  <c r="N15" i="142"/>
  <c r="AJ70" i="163"/>
  <c r="AK70" i="163" s="1"/>
  <c r="P39" i="163"/>
  <c r="K47" i="161"/>
  <c r="AL13" i="159"/>
  <c r="AM13" i="159" s="1"/>
  <c r="H2" i="160"/>
  <c r="J27" i="159"/>
  <c r="L23" i="160"/>
  <c r="AR8" i="163"/>
  <c r="Q40" i="161"/>
  <c r="I17" i="159"/>
  <c r="AP78" i="163"/>
  <c r="J3" i="163"/>
  <c r="H15" i="142"/>
  <c r="H19" i="162"/>
  <c r="H20" i="163"/>
  <c r="F41" i="159"/>
  <c r="I36" i="163"/>
  <c r="AP7" i="158"/>
  <c r="Q31" i="142"/>
  <c r="N38" i="162"/>
  <c r="M5" i="161"/>
  <c r="C37" i="163"/>
  <c r="N51" i="163"/>
  <c r="D9" i="142"/>
  <c r="L4" i="158"/>
  <c r="Q11" i="161"/>
  <c r="J17" i="162"/>
  <c r="M11" i="159"/>
  <c r="K14" i="163"/>
  <c r="AO6" i="160"/>
  <c r="Q47" i="159"/>
  <c r="M44" i="161"/>
  <c r="I17" i="161"/>
  <c r="AO138" i="142"/>
  <c r="M19" i="159"/>
  <c r="L29" i="159"/>
  <c r="H45" i="158"/>
  <c r="L45" i="162"/>
  <c r="I31" i="159"/>
  <c r="G15" i="142"/>
  <c r="M5" i="160"/>
  <c r="Q47" i="162"/>
  <c r="G43" i="142"/>
  <c r="L2" i="161"/>
  <c r="D50" i="162"/>
  <c r="I5" i="161"/>
  <c r="J14" i="162"/>
  <c r="L38" i="158"/>
  <c r="AJ5" i="142"/>
  <c r="AK5" i="142" s="1"/>
  <c r="P48" i="158"/>
  <c r="N35" i="161"/>
  <c r="E40" i="161"/>
  <c r="P7" i="162"/>
  <c r="M11" i="162"/>
  <c r="Q15" i="160"/>
  <c r="K24" i="163"/>
  <c r="P25" i="158"/>
  <c r="L24" i="142"/>
  <c r="K32" i="142"/>
  <c r="C19" i="142"/>
  <c r="J40" i="142"/>
  <c r="G23" i="160"/>
  <c r="D24" i="142"/>
  <c r="E18" i="159"/>
  <c r="F16" i="163"/>
  <c r="G41" i="161"/>
  <c r="H5" i="159"/>
  <c r="G3" i="161"/>
  <c r="C24" i="161"/>
  <c r="F8" i="159"/>
  <c r="I10" i="161"/>
  <c r="AL78" i="159"/>
  <c r="AM78" i="159" s="1"/>
  <c r="P43" i="160"/>
  <c r="H50" i="159"/>
  <c r="Q44" i="163"/>
  <c r="AQ13" i="162"/>
  <c r="Q27" i="163"/>
  <c r="H37" i="163"/>
  <c r="AL11" i="159"/>
  <c r="AM11" i="159" s="1"/>
  <c r="I27" i="158"/>
  <c r="N16" i="162"/>
  <c r="AQ138" i="159"/>
  <c r="AJ7" i="163"/>
  <c r="AK7" i="163" s="1"/>
  <c r="D26" i="142"/>
  <c r="E34" i="158"/>
  <c r="P15" i="159"/>
  <c r="K12" i="142"/>
  <c r="F21" i="160"/>
  <c r="P12" i="142"/>
  <c r="L42" i="160"/>
  <c r="J31" i="160"/>
  <c r="Q22" i="162"/>
  <c r="L45" i="159"/>
  <c r="G30" i="162"/>
  <c r="K31" i="160"/>
  <c r="P30" i="159"/>
  <c r="J46" i="158"/>
  <c r="L16" i="158"/>
  <c r="AR73" i="160"/>
  <c r="M32" i="162"/>
  <c r="C30" i="162"/>
  <c r="M27" i="158"/>
  <c r="AR12" i="160"/>
  <c r="H48" i="161"/>
  <c r="AQ74" i="162"/>
  <c r="J30" i="159"/>
  <c r="F8" i="161"/>
  <c r="Q29" i="161"/>
  <c r="AR73" i="142"/>
  <c r="E7" i="160"/>
  <c r="K39" i="159"/>
  <c r="AQ137" i="160"/>
  <c r="E12" i="158"/>
  <c r="M18" i="161"/>
  <c r="I29" i="162"/>
  <c r="M35" i="162"/>
  <c r="AO71" i="142"/>
  <c r="K51" i="161"/>
  <c r="J33" i="162"/>
  <c r="P31" i="158"/>
  <c r="N3" i="163"/>
  <c r="H38" i="163"/>
  <c r="F11" i="162"/>
  <c r="AQ76" i="162"/>
  <c r="AJ70" i="159"/>
  <c r="AK70" i="159" s="1"/>
  <c r="C44" i="160"/>
  <c r="AQ7" i="142"/>
  <c r="M23" i="161"/>
  <c r="P37" i="162"/>
  <c r="M10" i="163"/>
  <c r="J42" i="161"/>
  <c r="P51" i="162"/>
  <c r="L16" i="160"/>
  <c r="D43" i="161"/>
  <c r="AJ77" i="163"/>
  <c r="AK77" i="163" s="1"/>
  <c r="Q2" i="162"/>
  <c r="C19" i="163"/>
  <c r="C2" i="160"/>
  <c r="D35" i="163"/>
  <c r="G17" i="161"/>
  <c r="AJ135" i="160"/>
  <c r="AK135" i="160" s="1"/>
  <c r="L18" i="158"/>
  <c r="Q5" i="142"/>
  <c r="H30" i="161"/>
  <c r="Q19" i="162"/>
  <c r="J44" i="159"/>
  <c r="Q51" i="142"/>
  <c r="L28" i="161"/>
  <c r="AO5" i="160"/>
  <c r="M9" i="159"/>
  <c r="D30" i="162"/>
  <c r="I47" i="159"/>
  <c r="Q40" i="160"/>
  <c r="L23" i="158"/>
  <c r="P26" i="162"/>
  <c r="I24" i="160"/>
  <c r="I38" i="142"/>
  <c r="J6" i="163"/>
  <c r="G10" i="159"/>
  <c r="C39" i="159"/>
  <c r="K9" i="161"/>
  <c r="AO13" i="163"/>
  <c r="K29" i="163"/>
  <c r="AO75" i="162"/>
  <c r="P45" i="163"/>
  <c r="Q16" i="158"/>
  <c r="P6" i="159"/>
  <c r="I30" i="160"/>
  <c r="AR13" i="163"/>
  <c r="J18" i="142"/>
  <c r="C49" i="161"/>
  <c r="L43" i="158"/>
  <c r="AQ138" i="142"/>
  <c r="AP8" i="163"/>
  <c r="K27" i="162"/>
  <c r="F11" i="158"/>
  <c r="P39" i="161"/>
  <c r="M37" i="142"/>
  <c r="E15" i="160"/>
  <c r="H26" i="161"/>
  <c r="G15" i="159"/>
  <c r="AL9" i="158"/>
  <c r="AM9" i="158" s="1"/>
  <c r="I11" i="163"/>
  <c r="C4" i="158"/>
  <c r="G14" i="162"/>
  <c r="Q14" i="142"/>
  <c r="I17" i="163"/>
  <c r="C28" i="161"/>
  <c r="AQ79" i="158"/>
  <c r="Q41" i="159"/>
  <c r="Q10" i="159"/>
  <c r="H46" i="163"/>
  <c r="G29" i="162"/>
  <c r="AP11" i="163"/>
  <c r="I21" i="159"/>
  <c r="J40" i="159"/>
  <c r="E24" i="161"/>
  <c r="F20" i="161"/>
  <c r="F10" i="162"/>
  <c r="N39" i="142"/>
  <c r="H10" i="158"/>
  <c r="J21" i="162"/>
  <c r="M3" i="162"/>
  <c r="Q26" i="163"/>
  <c r="J49" i="142"/>
  <c r="AO136" i="142"/>
  <c r="M31" i="159"/>
  <c r="J6" i="158"/>
  <c r="G19" i="162"/>
  <c r="F34" i="160"/>
  <c r="F18" i="161"/>
  <c r="I9" i="159"/>
  <c r="AR14" i="162"/>
  <c r="M12" i="160"/>
  <c r="C48" i="160"/>
  <c r="J34" i="162"/>
  <c r="H24" i="159"/>
  <c r="K10" i="162"/>
  <c r="AL11" i="158"/>
  <c r="AM11" i="158" s="1"/>
  <c r="N14" i="159"/>
  <c r="M14" i="158"/>
  <c r="N47" i="161"/>
  <c r="F14" i="162"/>
  <c r="L51" i="159"/>
  <c r="AO137" i="159"/>
  <c r="AL70" i="160"/>
  <c r="AM70" i="160" s="1"/>
  <c r="L27" i="159"/>
  <c r="M39" i="142"/>
  <c r="D17" i="162"/>
  <c r="AP10" i="162"/>
  <c r="C49" i="158"/>
  <c r="I36" i="142"/>
  <c r="I23" i="163"/>
  <c r="Q42" i="163"/>
  <c r="Q35" i="158"/>
  <c r="AJ137" i="159"/>
  <c r="AK137" i="159" s="1"/>
  <c r="P13" i="162"/>
  <c r="N22" i="162"/>
  <c r="C39" i="161"/>
  <c r="N38" i="161"/>
  <c r="L37" i="163"/>
  <c r="Q8" i="159"/>
  <c r="F8" i="163"/>
  <c r="D37" i="160"/>
  <c r="F5" i="161"/>
  <c r="Q37" i="159"/>
  <c r="AQ77" i="159"/>
  <c r="Q13" i="159"/>
  <c r="K14" i="158"/>
  <c r="AQ204" i="160"/>
  <c r="E29" i="159"/>
  <c r="I3" i="158"/>
  <c r="AO12" i="160"/>
  <c r="G27" i="159"/>
  <c r="E28" i="159"/>
  <c r="E25" i="159"/>
  <c r="M22" i="162"/>
  <c r="Q26" i="162"/>
  <c r="D6" i="159"/>
  <c r="E32" i="161"/>
  <c r="H48" i="162"/>
  <c r="M25" i="161"/>
  <c r="F45" i="158"/>
  <c r="I32" i="159"/>
  <c r="L30" i="159"/>
  <c r="N28" i="162"/>
  <c r="L44" i="161"/>
  <c r="M23" i="162"/>
  <c r="M21" i="160"/>
  <c r="AR138" i="142"/>
  <c r="K48" i="161"/>
  <c r="H48" i="163"/>
  <c r="AR5" i="161"/>
  <c r="N30" i="158"/>
  <c r="AL7" i="159"/>
  <c r="AM7" i="159" s="1"/>
  <c r="L20" i="158"/>
  <c r="Q10" i="161"/>
  <c r="J7" i="142"/>
  <c r="H35" i="158"/>
  <c r="G29" i="161"/>
  <c r="C27" i="162"/>
  <c r="K33" i="159"/>
  <c r="AR139" i="159"/>
  <c r="I51" i="163"/>
  <c r="AJ80" i="159"/>
  <c r="AK80" i="159" s="1"/>
  <c r="D41" i="159"/>
  <c r="D17" i="159"/>
  <c r="E10" i="159"/>
  <c r="G31" i="161"/>
  <c r="I38" i="161"/>
  <c r="AL6" i="158"/>
  <c r="AM6" i="158" s="1"/>
  <c r="D43" i="159"/>
  <c r="AL6" i="142"/>
  <c r="AM6" i="142" s="1"/>
  <c r="F39" i="158"/>
  <c r="F41" i="163"/>
  <c r="I14" i="158"/>
  <c r="M35" i="163"/>
  <c r="F44" i="160"/>
  <c r="AQ83" i="159"/>
  <c r="N11" i="162"/>
  <c r="N29" i="159"/>
  <c r="M7" i="160"/>
  <c r="J22" i="162"/>
  <c r="C13" i="161"/>
  <c r="AP74" i="163"/>
  <c r="M2" i="162"/>
  <c r="N26" i="161"/>
  <c r="I16" i="142"/>
  <c r="M47" i="162"/>
  <c r="N28" i="159"/>
  <c r="L5" i="162"/>
  <c r="E18" i="142"/>
  <c r="I2" i="161"/>
  <c r="AO7" i="162"/>
  <c r="H26" i="160"/>
  <c r="J32" i="158"/>
  <c r="P24" i="160"/>
  <c r="AQ11" i="158"/>
  <c r="J36" i="163"/>
  <c r="L50" i="159"/>
  <c r="AJ71" i="142"/>
  <c r="AK71" i="142" s="1"/>
  <c r="P48" i="162"/>
  <c r="AQ8" i="160"/>
  <c r="E11" i="163"/>
  <c r="N20" i="160"/>
  <c r="D46" i="159"/>
  <c r="G44" i="162"/>
  <c r="Q48" i="161"/>
  <c r="J24" i="161"/>
  <c r="E4" i="159"/>
  <c r="AQ8" i="162"/>
  <c r="Q34" i="158"/>
  <c r="D30" i="158"/>
  <c r="N27" i="159"/>
  <c r="AP8" i="162"/>
  <c r="AJ73" i="158"/>
  <c r="AK73" i="158" s="1"/>
  <c r="E43" i="160"/>
  <c r="P39" i="158"/>
  <c r="AP8" i="158"/>
  <c r="D11" i="158"/>
  <c r="H47" i="161"/>
  <c r="AO73" i="159"/>
  <c r="AL83" i="159"/>
  <c r="AM83" i="159" s="1"/>
  <c r="P6" i="158"/>
  <c r="M49" i="162"/>
  <c r="J21" i="142"/>
  <c r="E37" i="163"/>
  <c r="E16" i="162"/>
  <c r="AP11" i="162"/>
  <c r="C5" i="142"/>
  <c r="G25" i="158"/>
  <c r="I24" i="158"/>
  <c r="I9" i="160"/>
  <c r="L7" i="158"/>
  <c r="E5" i="159"/>
  <c r="AL70" i="163"/>
  <c r="AM70" i="163" s="1"/>
  <c r="N43" i="158"/>
  <c r="AJ11" i="163"/>
  <c r="AK11" i="163" s="1"/>
  <c r="P2" i="163"/>
  <c r="Q38" i="158"/>
  <c r="D10" i="159"/>
  <c r="P23" i="160"/>
  <c r="F41" i="162"/>
  <c r="P51" i="158"/>
  <c r="AO137" i="160"/>
  <c r="F40" i="162"/>
  <c r="AO73" i="160"/>
  <c r="C6" i="158"/>
  <c r="N41" i="158"/>
  <c r="L50" i="160"/>
  <c r="K23" i="158"/>
  <c r="L23" i="161"/>
  <c r="D14" i="142"/>
  <c r="K51" i="162"/>
  <c r="G28" i="159"/>
  <c r="I25" i="163"/>
  <c r="P49" i="163"/>
  <c r="C20" i="159"/>
  <c r="C21" i="163"/>
  <c r="G40" i="142"/>
  <c r="C31" i="160"/>
  <c r="I19" i="158"/>
  <c r="H2" i="142"/>
  <c r="N40" i="142"/>
  <c r="E4" i="162"/>
  <c r="AP137" i="142"/>
  <c r="E5" i="161"/>
  <c r="C20" i="160"/>
  <c r="L17" i="162"/>
  <c r="D16" i="163"/>
  <c r="K36" i="160"/>
  <c r="P50" i="142"/>
  <c r="M42" i="159"/>
  <c r="AR79" i="158"/>
  <c r="AL75" i="160"/>
  <c r="AM75" i="160" s="1"/>
  <c r="L41" i="160"/>
  <c r="H26" i="159"/>
  <c r="K2" i="161"/>
  <c r="H19" i="160"/>
  <c r="F28" i="142"/>
  <c r="P25" i="160"/>
  <c r="K10" i="142"/>
  <c r="J35" i="161"/>
  <c r="C14" i="162"/>
  <c r="J20" i="161"/>
  <c r="C44" i="163"/>
  <c r="F15" i="163"/>
  <c r="F7" i="159"/>
  <c r="F34" i="159"/>
  <c r="H22" i="158"/>
  <c r="C32" i="163"/>
  <c r="L41" i="161"/>
  <c r="AR75" i="158"/>
  <c r="D18" i="159"/>
  <c r="C9" i="161"/>
  <c r="AR72" i="160"/>
  <c r="K28" i="158"/>
  <c r="E40" i="160"/>
  <c r="D11" i="159"/>
  <c r="N26" i="159"/>
  <c r="N37" i="161"/>
  <c r="G15" i="161"/>
  <c r="C12" i="160"/>
  <c r="Q7" i="162"/>
  <c r="D12" i="159"/>
  <c r="J42" i="160"/>
  <c r="C20" i="162"/>
  <c r="I49" i="162"/>
  <c r="H34" i="142"/>
  <c r="G10" i="158"/>
  <c r="M22" i="142"/>
  <c r="L28" i="159"/>
  <c r="F48" i="159"/>
  <c r="L25" i="159"/>
  <c r="C48" i="161"/>
  <c r="L6" i="158"/>
  <c r="E9" i="161"/>
  <c r="N50" i="162"/>
  <c r="AP10" i="159"/>
  <c r="K18" i="160"/>
  <c r="M18" i="142"/>
  <c r="G42" i="159"/>
  <c r="E49" i="142"/>
  <c r="M45" i="162"/>
  <c r="AR17" i="159"/>
  <c r="J31" i="161"/>
  <c r="E51" i="160"/>
  <c r="L42" i="158"/>
  <c r="E3" i="161"/>
  <c r="F49" i="163"/>
  <c r="Q20" i="163"/>
  <c r="K29" i="160"/>
  <c r="F27" i="159"/>
  <c r="H8" i="161"/>
  <c r="Q16" i="163"/>
  <c r="L40" i="142"/>
  <c r="Q36" i="160"/>
  <c r="L32" i="160"/>
  <c r="D40" i="159"/>
  <c r="D19" i="160"/>
  <c r="AQ9" i="160"/>
  <c r="E48" i="158"/>
  <c r="I31" i="158"/>
  <c r="G33" i="163"/>
  <c r="D45" i="161"/>
  <c r="H2" i="159"/>
  <c r="J38" i="160"/>
  <c r="H35" i="163"/>
  <c r="K34" i="142"/>
  <c r="Q39" i="161"/>
  <c r="AP73" i="163"/>
  <c r="AL77" i="163"/>
  <c r="AM77" i="163" s="1"/>
  <c r="N15" i="163"/>
  <c r="E15" i="161"/>
  <c r="G37" i="159"/>
  <c r="J50" i="158"/>
  <c r="AO73" i="162"/>
  <c r="Q49" i="160"/>
  <c r="D51" i="162"/>
  <c r="M16" i="142"/>
  <c r="C21" i="142"/>
  <c r="D4" i="159"/>
  <c r="AR138" i="159"/>
  <c r="P16" i="142"/>
  <c r="F13" i="161"/>
  <c r="G32" i="142"/>
  <c r="N23" i="159"/>
  <c r="F2" i="161"/>
  <c r="C17" i="160"/>
  <c r="K49" i="159"/>
  <c r="J26" i="158"/>
  <c r="N43" i="160"/>
  <c r="L37" i="161"/>
  <c r="I10" i="142"/>
  <c r="I31" i="142"/>
  <c r="P20" i="159"/>
  <c r="Q32" i="160"/>
  <c r="Q18" i="161"/>
  <c r="K31" i="161"/>
  <c r="F25" i="142"/>
  <c r="K3" i="142"/>
  <c r="K27" i="161"/>
  <c r="L20" i="162"/>
  <c r="H41" i="162"/>
  <c r="AJ14" i="162"/>
  <c r="AK14" i="162" s="1"/>
  <c r="AL7" i="158"/>
  <c r="AM7" i="158" s="1"/>
  <c r="L26" i="159"/>
  <c r="K2" i="142"/>
  <c r="K42" i="162"/>
  <c r="AP71" i="142"/>
  <c r="E26" i="163"/>
  <c r="E42" i="163"/>
  <c r="AP76" i="160"/>
  <c r="I30" i="162"/>
  <c r="AO78" i="158"/>
  <c r="G49" i="159"/>
  <c r="AJ9" i="158"/>
  <c r="AK9" i="158" s="1"/>
  <c r="H14" i="161"/>
  <c r="P41" i="161"/>
  <c r="F37" i="142"/>
  <c r="E32" i="162"/>
  <c r="D13" i="160"/>
  <c r="C11" i="161"/>
  <c r="K2" i="160"/>
  <c r="H8" i="160"/>
  <c r="J26" i="142"/>
  <c r="C5" i="161"/>
  <c r="J16" i="160"/>
  <c r="J50" i="162"/>
  <c r="J51" i="142"/>
  <c r="E4" i="160"/>
  <c r="J41" i="158"/>
  <c r="D7" i="142"/>
  <c r="M13" i="142"/>
  <c r="M13" i="160"/>
  <c r="I43" i="142"/>
  <c r="E22" i="159"/>
  <c r="G51" i="163"/>
  <c r="C10" i="161"/>
  <c r="J32" i="162"/>
  <c r="L18" i="161"/>
  <c r="P11" i="158"/>
  <c r="I31" i="163"/>
  <c r="AL7" i="160"/>
  <c r="AM7" i="160" s="1"/>
  <c r="K14" i="160"/>
  <c r="AQ16" i="159"/>
  <c r="K49" i="160"/>
  <c r="AR79" i="159"/>
  <c r="Q38" i="163"/>
  <c r="G16" i="158"/>
  <c r="G9" i="160"/>
  <c r="C14" i="159"/>
  <c r="L24" i="159"/>
  <c r="N41" i="160"/>
  <c r="G30" i="142"/>
  <c r="I9" i="142"/>
  <c r="L49" i="158"/>
  <c r="J41" i="142"/>
  <c r="I16" i="162"/>
  <c r="K3" i="163"/>
  <c r="AP208" i="160"/>
  <c r="K41" i="160"/>
  <c r="AO8" i="162"/>
  <c r="F48" i="160"/>
  <c r="H28" i="160"/>
  <c r="K26" i="142"/>
  <c r="Q18" i="142"/>
  <c r="D3" i="163"/>
  <c r="AO11" i="162"/>
  <c r="J41" i="160"/>
  <c r="L12" i="142"/>
  <c r="G37" i="162"/>
  <c r="H20" i="162"/>
  <c r="F42" i="161"/>
  <c r="E45" i="161"/>
  <c r="E51" i="162"/>
  <c r="C45" i="162"/>
  <c r="M15" i="160"/>
  <c r="AP137" i="160"/>
  <c r="M12" i="158"/>
  <c r="N39" i="158"/>
  <c r="F47" i="158"/>
  <c r="AJ12" i="159"/>
  <c r="AK12" i="159" s="1"/>
  <c r="AR7" i="163"/>
  <c r="N49" i="161"/>
  <c r="H3" i="163"/>
  <c r="M5" i="158"/>
  <c r="Q9" i="158"/>
  <c r="Q7" i="161"/>
  <c r="G25" i="163"/>
  <c r="J21" i="158"/>
  <c r="K16" i="158"/>
  <c r="K41" i="159"/>
  <c r="I42" i="163"/>
  <c r="I51" i="160"/>
  <c r="C48" i="142"/>
  <c r="C26" i="142"/>
  <c r="D27" i="163"/>
  <c r="N15" i="161"/>
  <c r="D48" i="162"/>
  <c r="H20" i="159"/>
  <c r="E36" i="163"/>
  <c r="E21" i="159"/>
  <c r="E47" i="158"/>
  <c r="J44" i="142"/>
  <c r="N4" i="159"/>
  <c r="J43" i="160"/>
  <c r="L25" i="158"/>
  <c r="I24" i="161"/>
  <c r="Q13" i="161"/>
  <c r="D31" i="158"/>
  <c r="AR79" i="162"/>
  <c r="N6" i="159"/>
  <c r="C23" i="161"/>
  <c r="M46" i="163"/>
  <c r="H8" i="158"/>
  <c r="AL5" i="163"/>
  <c r="AM5" i="163" s="1"/>
  <c r="M22" i="161"/>
  <c r="AQ11" i="163"/>
  <c r="G46" i="159"/>
  <c r="I28" i="162"/>
  <c r="M4" i="163"/>
  <c r="I39" i="162"/>
  <c r="AJ79" i="159"/>
  <c r="AK79" i="159" s="1"/>
  <c r="I36" i="162"/>
  <c r="E11" i="162"/>
  <c r="I27" i="159"/>
  <c r="F41" i="142"/>
  <c r="AQ10" i="160"/>
  <c r="K35" i="159"/>
  <c r="F28" i="159"/>
  <c r="K46" i="160"/>
  <c r="N39" i="160"/>
  <c r="K48" i="142"/>
  <c r="Q31" i="158"/>
  <c r="M12" i="159"/>
  <c r="AP74" i="160"/>
  <c r="M3" i="159"/>
  <c r="D23" i="159"/>
  <c r="C13" i="158"/>
  <c r="I35" i="142"/>
  <c r="H37" i="161"/>
  <c r="AJ5" i="160"/>
  <c r="AK5" i="160" s="1"/>
  <c r="H4" i="158"/>
  <c r="Q19" i="161"/>
  <c r="M46" i="161"/>
  <c r="M48" i="159"/>
  <c r="I29" i="159"/>
  <c r="AJ140" i="142"/>
  <c r="AK140" i="142" s="1"/>
  <c r="E51" i="161"/>
  <c r="C20" i="163"/>
  <c r="C15" i="163"/>
  <c r="C5" i="160"/>
  <c r="AQ139" i="142"/>
  <c r="N3" i="161"/>
  <c r="I18" i="158"/>
  <c r="AR72" i="163"/>
  <c r="AP76" i="158"/>
  <c r="P39" i="159"/>
  <c r="N28" i="142"/>
  <c r="E43" i="162"/>
  <c r="H42" i="161"/>
  <c r="M20" i="161"/>
  <c r="I36" i="160"/>
  <c r="M23" i="160"/>
  <c r="M41" i="163"/>
  <c r="P38" i="163"/>
  <c r="I15" i="160"/>
  <c r="AQ11" i="160"/>
  <c r="P40" i="163"/>
  <c r="E17" i="162"/>
  <c r="AO75" i="142"/>
  <c r="J6" i="162"/>
  <c r="F23" i="160"/>
  <c r="D49" i="161"/>
  <c r="G45" i="158"/>
  <c r="N16" i="163"/>
  <c r="I9" i="162"/>
  <c r="D33" i="160"/>
  <c r="P21" i="163"/>
  <c r="L36" i="142"/>
  <c r="E41" i="163"/>
  <c r="F28" i="161"/>
  <c r="H45" i="163"/>
  <c r="AJ140" i="159"/>
  <c r="AK140" i="159" s="1"/>
  <c r="J49" i="161"/>
  <c r="AL72" i="162"/>
  <c r="AM72" i="162" s="1"/>
  <c r="AJ72" i="160"/>
  <c r="AK72" i="160" s="1"/>
  <c r="D49" i="160"/>
  <c r="AL5" i="161"/>
  <c r="AM5" i="161" s="1"/>
  <c r="G38" i="162"/>
  <c r="F22" i="160"/>
  <c r="D25" i="160"/>
  <c r="AL141" i="142"/>
  <c r="AM141" i="142" s="1"/>
  <c r="D38" i="142"/>
  <c r="D7" i="161"/>
  <c r="D32" i="159"/>
  <c r="D40" i="160"/>
  <c r="M42" i="160"/>
  <c r="I3" i="163"/>
  <c r="L31" i="162"/>
  <c r="F29" i="163"/>
  <c r="L49" i="160"/>
  <c r="Q4" i="159"/>
  <c r="C48" i="163"/>
  <c r="G37" i="161"/>
  <c r="D44" i="163"/>
  <c r="G10" i="162"/>
  <c r="L7" i="162"/>
  <c r="AL7" i="163"/>
  <c r="AM7" i="163" s="1"/>
  <c r="L5" i="158"/>
  <c r="P10" i="158"/>
  <c r="AQ76" i="159"/>
  <c r="AL73" i="162"/>
  <c r="AM73" i="162" s="1"/>
  <c r="H49" i="162"/>
  <c r="G25" i="159"/>
  <c r="Q9" i="159"/>
  <c r="E47" i="159"/>
  <c r="J8" i="158"/>
  <c r="J2" i="159"/>
  <c r="I7" i="142"/>
  <c r="H20" i="142"/>
  <c r="F26" i="160"/>
  <c r="N17" i="162"/>
  <c r="J34" i="163"/>
  <c r="Q17" i="142"/>
  <c r="I15" i="159"/>
  <c r="M32" i="160"/>
  <c r="I11" i="161"/>
  <c r="I16" i="161"/>
  <c r="M8" i="160"/>
  <c r="F13" i="163"/>
  <c r="N36" i="163"/>
  <c r="F44" i="163"/>
  <c r="F9" i="162"/>
  <c r="H40" i="159"/>
  <c r="J19" i="159"/>
  <c r="AL200" i="159"/>
  <c r="AM200" i="159" s="1"/>
  <c r="J9" i="158"/>
  <c r="Q41" i="142"/>
  <c r="E20" i="142"/>
  <c r="C7" i="162"/>
  <c r="AJ18" i="159"/>
  <c r="AK18" i="159" s="1"/>
  <c r="C37" i="160"/>
  <c r="G39" i="142"/>
  <c r="P46" i="158"/>
  <c r="P3" i="159"/>
  <c r="M37" i="159"/>
  <c r="I46" i="160"/>
  <c r="AO6" i="162"/>
  <c r="G38" i="160"/>
  <c r="Q24" i="159"/>
  <c r="N9" i="162"/>
  <c r="I23" i="160"/>
  <c r="I49" i="163"/>
  <c r="H45" i="142"/>
  <c r="G27" i="158"/>
  <c r="AQ135" i="159"/>
  <c r="C17" i="162"/>
  <c r="Q37" i="163"/>
  <c r="D46" i="162"/>
  <c r="P46" i="163"/>
  <c r="M15" i="163"/>
  <c r="AO73" i="142"/>
  <c r="P25" i="161"/>
  <c r="P16" i="158"/>
  <c r="AP81" i="159"/>
  <c r="P42" i="159"/>
  <c r="L10" i="160"/>
  <c r="Q4" i="161"/>
  <c r="AO137" i="142"/>
  <c r="C39" i="142"/>
  <c r="J16" i="158"/>
  <c r="F25" i="159"/>
  <c r="AL74" i="158"/>
  <c r="AM74" i="158" s="1"/>
  <c r="AJ17" i="159"/>
  <c r="AK17" i="159" s="1"/>
  <c r="AQ205" i="160"/>
  <c r="J12" i="160"/>
  <c r="AR9" i="163"/>
  <c r="AO8" i="160"/>
  <c r="AR9" i="159"/>
  <c r="F8" i="162"/>
  <c r="F18" i="163"/>
  <c r="N5" i="142"/>
  <c r="AP203" i="160"/>
  <c r="D39" i="142"/>
  <c r="AL75" i="163"/>
  <c r="AM75" i="163" s="1"/>
  <c r="P33" i="142"/>
  <c r="D29" i="142"/>
  <c r="D40" i="158"/>
  <c r="K9" i="158"/>
  <c r="D23" i="142"/>
  <c r="D24" i="158"/>
  <c r="J2" i="160"/>
  <c r="C33" i="158"/>
  <c r="J21" i="161"/>
  <c r="K43" i="160"/>
  <c r="N17" i="142"/>
  <c r="AL10" i="160"/>
  <c r="AM10" i="160" s="1"/>
  <c r="K45" i="159"/>
  <c r="N14" i="162"/>
  <c r="AP72" i="159"/>
  <c r="I4" i="161"/>
  <c r="C7" i="158"/>
  <c r="Q44" i="161"/>
  <c r="G47" i="163"/>
  <c r="G35" i="162"/>
  <c r="D5" i="159"/>
  <c r="D8" i="163"/>
  <c r="I34" i="161"/>
  <c r="P49" i="159"/>
  <c r="C37" i="158"/>
  <c r="H35" i="162"/>
  <c r="M47" i="142"/>
  <c r="N3" i="142"/>
  <c r="L37" i="162"/>
  <c r="AL71" i="160"/>
  <c r="AM71" i="160" s="1"/>
  <c r="C31" i="159"/>
  <c r="AO209" i="160"/>
  <c r="F32" i="158"/>
  <c r="C8" i="142"/>
  <c r="E19" i="162"/>
  <c r="F14" i="163"/>
  <c r="Q35" i="162"/>
  <c r="N30" i="159"/>
  <c r="Q30" i="162"/>
  <c r="C48" i="159"/>
  <c r="E44" i="161"/>
  <c r="G40" i="159"/>
  <c r="M3" i="163"/>
  <c r="C24" i="163"/>
  <c r="C48" i="162"/>
  <c r="C5" i="158"/>
  <c r="N44" i="142"/>
  <c r="P26" i="161"/>
  <c r="M44" i="159"/>
  <c r="J40" i="161"/>
  <c r="P6" i="163"/>
  <c r="AP74" i="158"/>
  <c r="Q23" i="160"/>
  <c r="L30" i="163"/>
  <c r="J41" i="162"/>
  <c r="D43" i="158"/>
  <c r="AQ10" i="159"/>
  <c r="F33" i="159"/>
  <c r="AQ77" i="160"/>
  <c r="Q22" i="142"/>
  <c r="H32" i="159"/>
  <c r="P10" i="161"/>
  <c r="I10" i="160"/>
  <c r="P36" i="163"/>
  <c r="D21" i="163"/>
  <c r="M19" i="162"/>
  <c r="K24" i="162"/>
  <c r="C27" i="160"/>
  <c r="M16" i="162"/>
  <c r="C33" i="142"/>
  <c r="D29" i="163"/>
  <c r="C48" i="158"/>
  <c r="I18" i="162"/>
  <c r="F43" i="158"/>
  <c r="K43" i="159"/>
  <c r="L50" i="161"/>
  <c r="F30" i="159"/>
  <c r="K16" i="162"/>
  <c r="I7" i="161"/>
  <c r="Q43" i="160"/>
  <c r="P37" i="160"/>
  <c r="Q42" i="160"/>
  <c r="K19" i="159"/>
  <c r="N10" i="160"/>
  <c r="L48" i="159"/>
  <c r="H49" i="161"/>
  <c r="AO75" i="160"/>
  <c r="H20" i="158"/>
  <c r="D28" i="158"/>
  <c r="AR77" i="142"/>
  <c r="J39" i="159"/>
  <c r="L21" i="142"/>
  <c r="AO6" i="142"/>
  <c r="K10" i="158"/>
  <c r="I28" i="158"/>
  <c r="E39" i="158"/>
  <c r="P47" i="159"/>
  <c r="K8" i="163"/>
  <c r="M9" i="162"/>
  <c r="F24" i="142"/>
  <c r="G23" i="163"/>
  <c r="Q37" i="160"/>
  <c r="E5" i="162"/>
  <c r="E39" i="160"/>
  <c r="AO71" i="159"/>
  <c r="H43" i="161"/>
  <c r="AO7" i="163"/>
  <c r="E50" i="162"/>
  <c r="C2" i="161"/>
  <c r="D21" i="159"/>
  <c r="F12" i="160"/>
  <c r="N37" i="160"/>
  <c r="Q5" i="160"/>
  <c r="AP202" i="160"/>
  <c r="L45" i="158"/>
  <c r="I39" i="161"/>
  <c r="AP12" i="159"/>
  <c r="M19" i="158"/>
  <c r="Q20" i="159"/>
  <c r="AP206" i="160"/>
  <c r="Q34" i="160"/>
  <c r="C26" i="159"/>
  <c r="K28" i="162"/>
  <c r="J31" i="162"/>
  <c r="J7" i="162"/>
  <c r="M13" i="161"/>
  <c r="D4" i="162"/>
  <c r="C4" i="163"/>
  <c r="AP73" i="162"/>
  <c r="M42" i="162"/>
  <c r="J47" i="158"/>
  <c r="C6" i="142"/>
  <c r="AQ71" i="160"/>
  <c r="C42" i="142"/>
  <c r="AO72" i="163"/>
  <c r="G34" i="142"/>
  <c r="P31" i="161"/>
  <c r="E43" i="159"/>
  <c r="H5" i="163"/>
  <c r="N25" i="162"/>
  <c r="P25" i="159"/>
  <c r="L42" i="161"/>
  <c r="Q4" i="162"/>
  <c r="H40" i="162"/>
  <c r="H33" i="161"/>
  <c r="U81" i="159"/>
  <c r="U140" i="159"/>
  <c r="U72" i="162"/>
  <c r="U72" i="158"/>
  <c r="U13" i="162"/>
  <c r="U7" i="160"/>
  <c r="U5" i="162"/>
  <c r="U70" i="163"/>
  <c r="U76" i="163"/>
  <c r="U142" i="159"/>
  <c r="U201" i="160"/>
  <c r="U12" i="159"/>
  <c r="U136" i="160"/>
  <c r="U74" i="160"/>
  <c r="U78" i="159"/>
  <c r="U5" i="158"/>
  <c r="U15" i="159"/>
  <c r="U76" i="159"/>
  <c r="U141" i="159"/>
  <c r="U13" i="159"/>
  <c r="U206" i="160"/>
  <c r="U75" i="163"/>
  <c r="U78" i="163"/>
  <c r="U202" i="160"/>
  <c r="U79" i="159"/>
  <c r="U79" i="162"/>
  <c r="U17" i="159"/>
  <c r="U80" i="158"/>
  <c r="U204" i="160"/>
  <c r="U10" i="142"/>
  <c r="U83" i="159"/>
  <c r="U138" i="160"/>
  <c r="U10" i="162"/>
  <c r="U70" i="142"/>
  <c r="U8" i="160"/>
  <c r="U135" i="159"/>
  <c r="U12" i="163" a="1"/>
  <c r="U8" i="162"/>
  <c r="U209" i="160"/>
  <c r="U11" i="163" a="1"/>
  <c r="U135" i="160"/>
  <c r="U82" i="159"/>
  <c r="U207" i="160"/>
  <c r="U6" i="142"/>
  <c r="U74" i="159"/>
  <c r="U73" i="142"/>
  <c r="U14" i="162"/>
  <c r="U75" i="158"/>
  <c r="U9" i="159"/>
  <c r="U77" i="142"/>
  <c r="U200" i="160"/>
  <c r="U137" i="159"/>
  <c r="U8" i="158"/>
  <c r="U137" i="160"/>
  <c r="U6" i="163" a="1"/>
  <c r="U10" i="158"/>
  <c r="U135" i="142"/>
  <c r="U205" i="160"/>
  <c r="U11" i="162"/>
  <c r="U139" i="142"/>
  <c r="U73" i="162"/>
  <c r="U71" i="162"/>
  <c r="U140" i="142"/>
  <c r="U6" i="158"/>
  <c r="U76" i="160"/>
  <c r="U77" i="160"/>
  <c r="U11" i="158"/>
  <c r="U77" i="162"/>
  <c r="U74" i="163"/>
  <c r="U70" i="159"/>
  <c r="U9" i="158"/>
  <c r="U16" i="159"/>
  <c r="U138" i="142"/>
  <c r="U72" i="160"/>
  <c r="U7" i="163" a="1"/>
  <c r="U6" i="159"/>
  <c r="U8" i="159"/>
  <c r="U78" i="162"/>
  <c r="U71" i="158"/>
  <c r="U70" i="158"/>
  <c r="U11" i="159"/>
  <c r="U75" i="160"/>
  <c r="U210" i="160"/>
  <c r="U14" i="159"/>
  <c r="U136" i="142"/>
  <c r="U9" i="160"/>
  <c r="U136" i="159"/>
  <c r="U70" i="160"/>
  <c r="U10" i="163" a="1"/>
  <c r="U7" i="159"/>
  <c r="U12" i="160"/>
  <c r="U7" i="158"/>
  <c r="U208" i="160"/>
  <c r="U8" i="163" a="1"/>
  <c r="U5" i="160"/>
  <c r="U5" i="142"/>
  <c r="U72" i="142"/>
  <c r="U10" i="159"/>
  <c r="U141" i="142"/>
  <c r="U76" i="162"/>
  <c r="U77" i="159"/>
  <c r="U10" i="160"/>
  <c r="U12" i="162"/>
  <c r="U6" i="162"/>
  <c r="U11" i="160"/>
  <c r="U73" i="158"/>
  <c r="U9" i="162"/>
  <c r="U5" i="163" a="1"/>
  <c r="U74" i="158"/>
  <c r="U72" i="159"/>
  <c r="U6" i="160"/>
  <c r="U76" i="158"/>
  <c r="U7" i="142"/>
  <c r="U73" i="163"/>
  <c r="U71" i="160"/>
  <c r="U18" i="159"/>
  <c r="U75" i="159"/>
  <c r="U13" i="163" a="1"/>
  <c r="U5" i="161"/>
  <c r="U72" i="163"/>
  <c r="U70" i="162"/>
  <c r="U78" i="158"/>
  <c r="U73" i="160"/>
  <c r="U139" i="159"/>
  <c r="U138" i="159"/>
  <c r="U9" i="163" a="1"/>
  <c r="U75" i="142"/>
  <c r="U5" i="159"/>
  <c r="U71" i="142"/>
  <c r="U71" i="163"/>
  <c r="U203" i="160"/>
  <c r="U143" i="159"/>
  <c r="U74" i="142"/>
  <c r="U80" i="159"/>
  <c r="U71" i="159"/>
  <c r="U77" i="163"/>
  <c r="U137" i="142"/>
  <c r="U75" i="162"/>
  <c r="U7" i="162"/>
  <c r="U77" i="158"/>
  <c r="U73" i="159"/>
  <c r="U9" i="142"/>
  <c r="U81" i="158"/>
  <c r="U76" i="142"/>
  <c r="U8" i="142"/>
  <c r="U74" i="162"/>
  <c r="U79" i="158"/>
  <c r="T30" i="159" l="1"/>
  <c r="U9" i="163"/>
  <c r="T95" i="162"/>
  <c r="T30" i="161"/>
  <c r="U13" i="163"/>
  <c r="U5" i="163"/>
  <c r="T30" i="142"/>
  <c r="T30" i="160"/>
  <c r="U8" i="163"/>
  <c r="U10" i="163"/>
  <c r="T95" i="160"/>
  <c r="T95" i="158"/>
  <c r="U7" i="163"/>
  <c r="T95" i="159"/>
  <c r="T160" i="142"/>
  <c r="U6" i="163"/>
  <c r="T225" i="160"/>
  <c r="T160" i="160"/>
  <c r="U11" i="163"/>
  <c r="U12" i="163"/>
  <c r="T160" i="159"/>
  <c r="T95" i="142"/>
  <c r="T30" i="158"/>
  <c r="T95" i="163"/>
  <c r="T30"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<sst xmlns="http://schemas.openxmlformats.org/spreadsheetml/2006/main" count="34755" uniqueCount="1333">
  <si>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</si>
  <si>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</si>
  <si>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</si>
  <si>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</si>
  <si>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</si>
  <si>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</si>
  <si>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</si>
  <si>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</si>
  <si>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</si>
  <si>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</si>
  <si>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</si>
  <si>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</si>
  <si>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</si>
  <si>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</si>
  <si>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</si>
  <si>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</si>
  <si>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</si>
  <si>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</si>
  <si>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</si>
  <si>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</si>
  <si>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</si>
  <si>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</si>
  <si>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</si>
  <si>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</si>
  <si>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</si>
  <si>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</si>
  <si>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</si>
  <si>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</si>
  <si>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</si>
  <si>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</si>
  <si>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</si>
  <si>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</si>
  <si>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</si>
  <si>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</si>
  <si>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</si>
  <si>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</si>
  <si>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</si>
  <si>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</si>
  <si>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</si>
  <si>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</si>
  <si>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</si>
  <si>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</si>
  <si>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</si>
  <si>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</si>
  <si>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</si>
  <si>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</si>
  <si>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</si>
  <si>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</si>
  <si>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</si>
  <si>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</si>
  <si>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</si>
  <si>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</si>
  <si>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</si>
  <si>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</si>
  <si>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</si>
  <si>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</si>
  <si>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</si>
  <si>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</si>
  <si>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</si>
  <si>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</si>
  <si>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</si>
  <si>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</si>
  <si>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</si>
  <si>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</si>
  <si>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</si>
  <si>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</si>
  <si>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</si>
  <si>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</si>
  <si>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</si>
  <si>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</si>
  <si>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</si>
  <si>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</si>
  <si>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</si>
  <si>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</si>
  <si>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</si>
  <si>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</si>
  <si>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</si>
  <si>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</si>
  <si>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</si>
  <si>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</si>
  <si>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</si>
  <si>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</si>
  <si>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</si>
  <si>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</si>
  <si>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</si>
  <si>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</si>
  <si>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</si>
  <si>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</si>
  <si>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</si>
  <si>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</si>
  <si>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</si>
  <si>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</si>
  <si>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</si>
  <si>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</si>
  <si>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</si>
  <si>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</si>
  <si>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</si>
  <si>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</si>
  <si>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</si>
  <si>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</si>
  <si>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</si>
  <si>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</si>
  <si>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</si>
  <si>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</si>
  <si>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</si>
  <si>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</si>
  <si>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</si>
  <si>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</si>
  <si>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</si>
  <si>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</si>
  <si>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</si>
  <si>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</si>
  <si>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</si>
  <si>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</si>
  <si>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</si>
  <si>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</si>
  <si>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</si>
  <si>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</si>
  <si>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</si>
  <si>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</si>
  <si>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</si>
  <si>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</si>
  <si>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</si>
  <si>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</si>
  <si>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</si>
  <si>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</si>
  <si>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</si>
  <si>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</si>
  <si>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</si>
  <si>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</si>
  <si>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</si>
  <si>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</si>
  <si>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</si>
  <si>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</si>
  <si>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</si>
  <si>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</si>
  <si>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</si>
  <si>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</si>
  <si>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</si>
  <si>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</si>
  <si>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</si>
  <si>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</si>
  <si>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</si>
  <si>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</si>
  <si>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</si>
  <si>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</si>
  <si>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</si>
  <si>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</si>
  <si>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</si>
  <si>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</si>
  <si>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</si>
  <si>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</si>
  <si>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</si>
  <si>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</si>
  <si>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</si>
  <si>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</si>
  <si>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</si>
  <si>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</si>
  <si>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</si>
  <si>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</si>
  <si>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</si>
  <si>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</si>
  <si>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</si>
  <si>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</si>
  <si>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</si>
  <si>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</si>
  <si>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</si>
  <si>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</si>
  <si>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</si>
  <si>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</si>
  <si>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</si>
  <si>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</si>
  <si>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</si>
  <si>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</si>
  <si>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</si>
  <si>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</si>
  <si>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</si>
  <si>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</si>
  <si>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</si>
  <si>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</si>
  <si>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</si>
  <si>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</si>
  <si>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</si>
  <si>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</si>
  <si>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</si>
  <si>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</si>
  <si>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</si>
  <si>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</si>
  <si>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</si>
  <si>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</si>
  <si>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</si>
  <si>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</si>
  <si>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</si>
  <si>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</si>
  <si>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</si>
  <si>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</si>
  <si>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</si>
  <si>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</si>
  <si>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</si>
  <si>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</si>
  <si>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</si>
  <si>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</si>
  <si>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</si>
  <si>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</si>
  <si>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</si>
  <si>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</si>
  <si>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</si>
  <si>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</si>
  <si>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</si>
  <si>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</si>
  <si>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</si>
  <si>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</si>
  <si>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</si>
  <si>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</si>
  <si>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</si>
  <si>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</si>
  <si>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</si>
  <si>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</si>
  <si>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</si>
  <si>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</si>
  <si>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</si>
  <si>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</si>
  <si>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</si>
  <si>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</si>
  <si>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</si>
  <si>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</si>
  <si>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</si>
  <si>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</si>
  <si>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</si>
  <si>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</si>
  <si>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</si>
  <si>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</si>
  <si>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</si>
  <si>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</si>
  <si>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</si>
  <si>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</si>
  <si>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</si>
  <si>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</si>
  <si>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</si>
  <si>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</si>
  <si>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</si>
  <si>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</si>
  <si>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</si>
  <si>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</si>
  <si>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</si>
  <si>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</si>
  <si>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</si>
  <si>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</si>
  <si>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</si>
  <si>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</si>
  <si>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</si>
  <si>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</si>
  <si>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</si>
  <si>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</si>
  <si>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</si>
  <si>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</si>
  <si>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</si>
  <si>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</si>
  <si>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</si>
  <si>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</si>
  <si>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</si>
  <si>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</si>
  <si>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</si>
  <si>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</si>
  <si>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</si>
  <si>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</si>
  <si>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</si>
  <si>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</si>
  <si>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</si>
  <si>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</si>
  <si>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</si>
  <si>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</si>
  <si>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</si>
  <si>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</si>
  <si>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</si>
  <si>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</si>
  <si>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</si>
  <si>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</si>
  <si>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</si>
  <si>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</si>
  <si>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</si>
  <si>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</si>
  <si>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</si>
  <si>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</si>
  <si>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</si>
  <si>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</si>
  <si>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</si>
  <si>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</si>
  <si>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</si>
  <si>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</si>
  <si>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</si>
  <si>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</si>
  <si>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</si>
  <si>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</si>
  <si>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</si>
  <si>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</si>
  <si>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</si>
  <si>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</si>
  <si>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</si>
  <si>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</si>
  <si>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</si>
  <si>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</si>
  <si>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</si>
  <si>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</si>
  <si>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</si>
  <si>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</si>
  <si>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</si>
  <si>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</si>
  <si>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</si>
  <si>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</si>
  <si>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</si>
  <si>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</si>
  <si>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</si>
  <si>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</si>
  <si>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</si>
  <si>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</si>
  <si>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</si>
  <si>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</si>
  <si>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</si>
  <si>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</si>
  <si>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</si>
  <si>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</si>
  <si>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</si>
  <si>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</si>
  <si>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</si>
  <si>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</si>
  <si>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</si>
  <si>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</si>
  <si>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</si>
  <si>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</si>
  <si>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</si>
  <si>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</si>
  <si>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</si>
  <si>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</si>
  <si>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</si>
  <si>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</si>
  <si>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</si>
  <si>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</si>
  <si>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</si>
  <si>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</si>
  <si>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</si>
  <si>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</si>
  <si>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</si>
  <si>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</si>
  <si>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</si>
  <si>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</si>
  <si>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</si>
  <si>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</si>
  <si>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</si>
  <si>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</si>
  <si>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</si>
  <si>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</si>
  <si>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</si>
  <si>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</si>
  <si>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</si>
  <si>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</si>
  <si>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</si>
  <si>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</si>
  <si>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</si>
  <si>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</si>
  <si>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</si>
  <si>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</si>
  <si>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</si>
  <si>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</si>
  <si>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</si>
  <si>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</si>
  <si>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</si>
  <si>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</si>
  <si>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</si>
  <si>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</si>
  <si>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</si>
  <si>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</si>
  <si>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</si>
  <si>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</si>
  <si>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</si>
  <si>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</si>
  <si>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</si>
  <si>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</si>
  <si>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</si>
  <si>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</si>
  <si>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</si>
  <si>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</si>
  <si>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</si>
  <si>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</si>
  <si>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</si>
  <si>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</si>
  <si>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</si>
  <si>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</si>
  <si>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</si>
  <si>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</si>
  <si>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</si>
  <si>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</si>
  <si>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</si>
  <si>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</si>
  <si>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</si>
  <si>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</si>
  <si>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</si>
  <si>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</si>
  <si>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</si>
  <si>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</si>
  <si>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</si>
  <si>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</si>
  <si>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</si>
  <si>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</si>
  <si>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</si>
  <si>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</si>
  <si>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</si>
  <si>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</si>
  <si>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</si>
  <si>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</si>
  <si>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</si>
  <si>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</si>
  <si>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</si>
  <si>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</si>
  <si>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</si>
  <si>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</si>
  <si>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</si>
  <si>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</si>
  <si>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</si>
  <si>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</si>
  <si>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</si>
  <si>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</si>
  <si>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</si>
  <si>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</si>
  <si>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</si>
  <si>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</si>
  <si>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</si>
  <si>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</si>
  <si>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</si>
  <si>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</si>
  <si>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</si>
  <si>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</si>
  <si>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</si>
  <si>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</si>
  <si>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</si>
  <si>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</si>
  <si>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</si>
  <si>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</si>
  <si>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</si>
  <si>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</si>
  <si>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</si>
  <si>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</si>
  <si>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</si>
  <si>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</si>
  <si>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</si>
  <si>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</si>
  <si>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</si>
  <si>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</si>
  <si>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</si>
  <si>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</si>
  <si>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</si>
  <si>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</si>
  <si>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</si>
  <si>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</si>
  <si>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</si>
  <si>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</si>
  <si>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</si>
  <si>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</si>
  <si>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</si>
  <si>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</si>
  <si>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</si>
  <si>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</si>
  <si>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</si>
  <si>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</si>
  <si>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</si>
  <si>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</si>
  <si>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</si>
  <si>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</si>
  <si>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</si>
  <si>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</si>
  <si>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</si>
  <si>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</si>
  <si>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</si>
  <si>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</si>
  <si>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</si>
  <si>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</si>
  <si>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</si>
  <si>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</si>
  <si>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</si>
  <si>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</si>
  <si>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</si>
  <si>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</si>
  <si>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</si>
  <si>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</si>
  <si>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</si>
  <si>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</si>
  <si>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</si>
  <si>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</si>
  <si>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</si>
  <si>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</si>
  <si>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</si>
  <si>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</si>
  <si>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</si>
  <si>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</si>
  <si>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</si>
  <si>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</si>
  <si>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</si>
  <si>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</si>
  <si>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</si>
  <si>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</si>
  <si>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</si>
  <si>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</si>
  <si>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</si>
  <si>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</si>
  <si>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</si>
  <si>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</si>
  <si>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</si>
  <si>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</si>
  <si>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</si>
  <si>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</si>
  <si>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</si>
  <si>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</si>
  <si>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</si>
  <si>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</si>
  <si>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</si>
  <si>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</si>
  <si>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</si>
  <si>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</si>
  <si>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</si>
  <si>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</si>
  <si>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</si>
  <si>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</si>
  <si>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</si>
  <si>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</si>
  <si>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</si>
  <si>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</si>
  <si>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</si>
  <si>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</si>
  <si>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</si>
  <si>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</si>
  <si>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</si>
  <si>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</si>
  <si>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</si>
  <si>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</si>
  <si>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</si>
  <si>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</si>
  <si>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</si>
  <si>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</si>
  <si>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</si>
  <si>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</si>
  <si>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</si>
  <si>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</si>
  <si>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</si>
  <si>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</si>
  <si>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</si>
  <si>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</si>
  <si>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</si>
  <si>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</si>
  <si>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</si>
  <si>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</si>
  <si>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</si>
  <si>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</si>
  <si>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</si>
  <si>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</si>
  <si>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</si>
  <si>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</si>
  <si>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</si>
  <si>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</si>
  <si>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</si>
  <si>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</si>
  <si>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</si>
  <si>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</si>
  <si>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</si>
  <si>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</si>
  <si>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</si>
  <si>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</si>
  <si>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</si>
  <si>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</si>
  <si>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</si>
  <si>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</si>
  <si>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</si>
  <si>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</si>
  <si>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</si>
  <si>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</si>
  <si>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</si>
  <si>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</si>
  <si>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</si>
  <si>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</si>
  <si>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</si>
  <si>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</si>
  <si>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</si>
  <si>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</si>
  <si>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</si>
  <si>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</si>
  <si>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</si>
  <si>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</si>
  <si>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</si>
  <si>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</si>
  <si>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</si>
  <si>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</si>
  <si>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</si>
  <si>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</si>
  <si>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</si>
  <si>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</si>
  <si>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</si>
  <si>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</si>
  <si>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</si>
  <si>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</si>
  <si>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</si>
  <si>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</si>
  <si>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</si>
  <si>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</si>
  <si>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</si>
  <si>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</si>
  <si>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</si>
  <si>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</si>
  <si>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</si>
  <si>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</si>
  <si>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</si>
  <si>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</si>
  <si>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</si>
  <si>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</si>
  <si>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</si>
  <si>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</si>
  <si>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</si>
  <si>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</si>
  <si>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</si>
  <si>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</si>
  <si>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</si>
  <si>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</si>
  <si>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</si>
  <si>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</si>
  <si>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</si>
  <si>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</si>
  <si>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</si>
  <si>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</si>
  <si>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</si>
  <si>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</si>
  <si>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</si>
  <si>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</si>
  <si>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</si>
  <si>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</si>
  <si>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</si>
  <si>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</si>
  <si>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</si>
  <si>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</si>
  <si>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</si>
  <si>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</si>
  <si>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</si>
  <si>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</si>
  <si>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</si>
  <si>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</si>
  <si>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</si>
  <si>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</si>
  <si>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</si>
  <si>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</si>
  <si>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</si>
  <si>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</si>
  <si>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</si>
  <si>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</si>
  <si>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</si>
  <si>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</si>
  <si>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</si>
  <si>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</si>
  <si>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</si>
  <si>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</si>
  <si>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</si>
  <si>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</si>
  <si>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</si>
  <si>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</si>
  <si>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</si>
  <si>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</si>
  <si>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</si>
  <si>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</si>
  <si>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</si>
  <si>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</si>
  <si>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</si>
  <si>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</si>
  <si>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</si>
  <si>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</si>
  <si>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</si>
  <si>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</si>
  <si>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</si>
  <si>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</si>
  <si>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</si>
  <si>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</si>
  <si>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</si>
  <si>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</si>
  <si>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</si>
  <si>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</si>
  <si>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</si>
  <si>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</si>
  <si>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</si>
  <si>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</si>
  <si>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</si>
  <si>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</si>
  <si>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</si>
  <si>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</si>
  <si>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</si>
  <si>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</si>
  <si>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</si>
  <si>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</si>
  <si>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</si>
  <si>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</si>
  <si>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</si>
  <si>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</si>
  <si>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</si>
  <si>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</si>
  <si>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</si>
  <si>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</si>
  <si>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</si>
  <si>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</si>
  <si>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</si>
  <si>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</si>
  <si>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</si>
  <si>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</si>
  <si>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</si>
  <si>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</si>
  <si>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</si>
  <si>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</si>
  <si>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</si>
  <si>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</si>
  <si>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</si>
  <si>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</si>
  <si>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</si>
  <si>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</si>
  <si>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</si>
  <si>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</si>
  <si>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</si>
  <si>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</si>
  <si>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</si>
  <si>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</si>
  <si>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</si>
  <si>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</si>
  <si>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</si>
  <si>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</si>
  <si>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</si>
  <si>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</si>
  <si>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</si>
  <si>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</si>
  <si>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</si>
  <si>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</si>
  <si>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</si>
  <si>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</si>
  <si>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</si>
  <si>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</si>
  <si>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</si>
  <si>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</si>
  <si>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</si>
  <si>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</si>
  <si>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</si>
  <si>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</si>
  <si>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</si>
  <si>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</si>
  <si>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</si>
  <si>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</si>
  <si>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</si>
  <si>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</si>
  <si>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</si>
  <si>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</si>
  <si>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</si>
  <si>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</si>
  <si>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</si>
  <si>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</si>
  <si>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</si>
  <si>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</si>
  <si>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</si>
  <si>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</si>
  <si>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</si>
  <si>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</si>
  <si>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</si>
  <si>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</si>
  <si>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</si>
  <si>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</si>
  <si>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</si>
  <si>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</si>
  <si>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</si>
  <si>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</si>
  <si>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</si>
  <si>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</si>
  <si>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</si>
  <si>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</si>
  <si>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</si>
  <si>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</si>
  <si>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</si>
  <si>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</si>
  <si>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</si>
  <si>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</si>
  <si>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</si>
  <si>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</si>
  <si>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</si>
  <si>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</si>
  <si>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</si>
  <si>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</si>
  <si>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</si>
  <si>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</si>
  <si>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</si>
  <si>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</si>
  <si>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</si>
  <si>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</si>
  <si>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</si>
  <si>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</si>
  <si>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</si>
  <si>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</si>
  <si>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</si>
  <si>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</si>
  <si>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</si>
  <si>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</si>
  <si>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</si>
  <si>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</si>
  <si>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</si>
  <si>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</si>
  <si>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</si>
  <si>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</si>
  <si>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</si>
  <si>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</si>
  <si>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</si>
  <si>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</si>
  <si>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</si>
  <si>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</si>
  <si>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</si>
  <si>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</si>
  <si>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</si>
  <si>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</si>
  <si>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</si>
  <si>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</si>
  <si>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</si>
  <si>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</si>
  <si>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</si>
  <si>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</si>
  <si>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</si>
  <si>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</si>
  <si>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</si>
  <si>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</si>
  <si>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</si>
  <si>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</si>
  <si>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</si>
  <si>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</si>
  <si>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</si>
  <si>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</si>
  <si>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</si>
  <si>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</si>
  <si>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</si>
  <si>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</si>
  <si>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</si>
  <si>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</si>
  <si>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</si>
  <si>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</si>
  <si>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</si>
  <si>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</si>
  <si>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</si>
  <si>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</si>
  <si>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</si>
  <si>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</si>
  <si>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</si>
  <si>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</si>
  <si>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</si>
  <si>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</si>
  <si>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</si>
  <si>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</si>
  <si>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</si>
  <si>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</si>
  <si>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</si>
  <si>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</si>
  <si>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</si>
  <si>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</si>
  <si>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</si>
  <si>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</si>
  <si>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</si>
  <si>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</si>
  <si>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</si>
  <si>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</si>
  <si>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</si>
  <si>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</si>
  <si>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</si>
  <si>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</si>
  <si>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</si>
  <si>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</si>
  <si>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</si>
  <si>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</si>
  <si>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</si>
  <si>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</si>
  <si>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</si>
  <si>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</si>
  <si>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</si>
  <si>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</si>
  <si>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</si>
  <si>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</si>
  <si>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</si>
  <si>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</si>
  <si>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</si>
  <si>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</si>
  <si>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</si>
  <si>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</si>
  <si>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</si>
  <si>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</si>
  <si>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</si>
  <si>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</si>
  <si>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</si>
  <si>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</si>
  <si>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</si>
  <si>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</si>
  <si>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</si>
  <si>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</si>
  <si>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</si>
  <si>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</si>
  <si>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</si>
  <si>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</si>
  <si>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</si>
  <si>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</si>
  <si>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</si>
  <si>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</si>
  <si>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</si>
  <si>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</si>
  <si>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</si>
  <si>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</si>
  <si>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</si>
  <si>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</si>
  <si>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</si>
  <si>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</si>
  <si>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</si>
  <si>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</si>
  <si>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</si>
  <si>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</si>
  <si>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</si>
  <si>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</si>
  <si>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</si>
  <si>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</si>
  <si>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</si>
  <si>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</si>
  <si>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</si>
  <si>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</si>
  <si>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</si>
  <si>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</si>
  <si>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</si>
  <si>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</si>
  <si>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</si>
  <si>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</si>
  <si>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</si>
  <si>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</si>
  <si>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</si>
  <si>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</si>
  <si>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</si>
  <si>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</si>
  <si>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</si>
  <si>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</si>
  <si>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</si>
  <si>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</si>
  <si>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</si>
  <si>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</si>
  <si>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</si>
  <si>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</si>
  <si>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</si>
  <si>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</si>
  <si>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</si>
  <si>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</si>
  <si>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</si>
  <si>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</si>
  <si>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</si>
  <si>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</si>
  <si>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</si>
  <si>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</si>
  <si>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</si>
  <si>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</si>
  <si>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</si>
  <si>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</si>
  <si>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</si>
  <si>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</si>
  <si>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</si>
  <si>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</si>
  <si>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</si>
  <si>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</si>
  <si>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</si>
  <si>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</si>
  <si>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</si>
  <si>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</si>
  <si>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</si>
  <si>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</si>
  <si>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</si>
  <si>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</si>
  <si>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</si>
  <si>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</si>
  <si>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</si>
  <si>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</si>
  <si>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</si>
  <si>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</si>
  <si>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</si>
  <si>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</si>
  <si>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</si>
  <si>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</si>
  <si>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</si>
  <si>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</si>
  <si>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</si>
  <si>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</si>
  <si>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</si>
  <si>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</si>
  <si>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</si>
  <si>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</si>
  <si>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</si>
  <si>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</si>
  <si>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</si>
  <si>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</si>
  <si>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</si>
  <si>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</si>
  <si>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</si>
  <si>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</si>
  <si>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</si>
  <si>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</si>
  <si>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</si>
  <si>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</si>
  <si>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</si>
  <si>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</si>
  <si>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</si>
  <si>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</si>
  <si>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</si>
  <si>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</si>
  <si>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</si>
  <si>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</si>
  <si>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</si>
  <si>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</si>
  <si>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</si>
  <si>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</si>
  <si>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</si>
  <si>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</si>
  <si>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</si>
  <si>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</si>
  <si>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</si>
  <si>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</si>
  <si>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</si>
  <si>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</si>
  <si>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</si>
  <si>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</si>
  <si>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</si>
  <si>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</si>
  <si>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</si>
  <si>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</si>
  <si>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</si>
  <si>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</si>
  <si>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</si>
  <si>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</si>
  <si>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</si>
  <si>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</si>
  <si>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</si>
  <si>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</si>
  <si>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</si>
  <si>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</si>
  <si>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</si>
  <si>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</si>
  <si>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</si>
  <si>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</si>
  <si>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</si>
  <si>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</si>
  <si>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</si>
  <si>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</si>
  <si>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</si>
  <si>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</si>
  <si>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</si>
  <si>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</si>
  <si>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</si>
  <si>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</si>
  <si>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</si>
  <si>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</si>
  <si>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</si>
  <si>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</si>
  <si>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</si>
  <si>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</si>
  <si>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</si>
  <si>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</si>
  <si>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</si>
  <si>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</si>
  <si>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</si>
  <si>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</si>
  <si>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</si>
  <si>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</si>
  <si>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</si>
  <si>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</si>
  <si>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</si>
  <si>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</si>
  <si>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</si>
  <si>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</si>
  <si>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</si>
  <si>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</si>
  <si>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</si>
  <si>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</si>
  <si>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</si>
  <si>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</si>
  <si>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</si>
  <si>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</si>
  <si>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</si>
  <si>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</si>
  <si>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</si>
  <si>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</si>
  <si>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</si>
  <si>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</si>
  <si>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</si>
  <si>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</si>
  <si>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</si>
  <si>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</si>
  <si>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</si>
  <si>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</si>
  <si>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</si>
  <si>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</si>
  <si>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</si>
  <si>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</si>
  <si>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</si>
  <si>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</si>
  <si>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</si>
  <si>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</si>
  <si>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</si>
  <si>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</si>
  <si>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</si>
  <si>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</si>
  <si>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</si>
  <si>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</si>
  <si>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</si>
  <si>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</si>
  <si>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</si>
  <si>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</si>
  <si>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</si>
  <si>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</si>
  <si>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</si>
  <si>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</si>
  <si>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</si>
  <si>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</si>
  <si>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</si>
  <si>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</si>
  <si>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</si>
  <si>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</si>
  <si>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</si>
  <si>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</si>
  <si>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</si>
  <si>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</si>
  <si>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</si>
  <si>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</si>
  <si>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</si>
  <si>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</si>
  <si>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</si>
  <si>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</si>
  <si>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</si>
  <si>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</si>
  <si>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</si>
  <si>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</si>
  <si>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</si>
  <si>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</si>
  <si>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</si>
  <si>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</si>
  <si>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</si>
  <si>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</si>
  <si>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</si>
  <si>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</si>
  <si>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</si>
  <si>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</si>
  <si>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</si>
  <si>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</si>
  <si>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</si>
  <si>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</si>
  <si>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</si>
  <si>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</si>
  <si>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</si>
  <si>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</si>
  <si>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</si>
  <si>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</si>
  <si>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</si>
  <si>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</si>
  <si>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</si>
  <si>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</si>
  <si>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</si>
  <si>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</si>
  <si>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</si>
  <si>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</si>
  <si>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</si>
  <si>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</si>
  <si>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</si>
  <si>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</si>
  <si>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</si>
  <si>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</si>
  <si>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</si>
  <si>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</si>
  <si>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</si>
  <si>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</si>
  <si>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</si>
  <si>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</si>
  <si>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</si>
  <si>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</si>
  <si>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</si>
  <si>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</si>
  <si>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</si>
  <si>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</si>
  <si>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</si>
  <si>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</si>
  <si>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</si>
  <si>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</si>
  <si>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</si>
  <si>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</si>
  <si>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</si>
  <si>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</si>
  <si>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</si>
  <si>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</si>
  <si>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</si>
  <si>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</si>
  <si>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</si>
  <si>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</si>
  <si>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</si>
  <si>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</si>
  <si>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</si>
  <si>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</si>
  <si>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</si>
  <si>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</si>
  <si>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</si>
  <si>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</si>
  <si>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</si>
  <si>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</si>
  <si>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</si>
  <si>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</si>
  <si>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</si>
  <si>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</si>
  <si>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</si>
  <si>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</si>
  <si>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</si>
  <si>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</si>
  <si>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</si>
  <si>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</si>
  <si>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</si>
  <si>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</si>
  <si>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</si>
  <si>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</si>
  <si>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</si>
  <si>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</si>
  <si>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</si>
  <si>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</si>
  <si>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</si>
  <si>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</si>
  <si>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</si>
  <si>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</si>
  <si>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</si>
  <si>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</si>
  <si>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</si>
  <si>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</si>
  <si>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</si>
  <si>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</si>
  <si>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</si>
  <si>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</si>
  <si>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</si>
  <si>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</si>
  <si>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</si>
  <si>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</si>
  <si>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</si>
  <si>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</si>
  <si>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</si>
  <si>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</si>
  <si>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</si>
  <si>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</si>
  <si>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</si>
  <si>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</si>
  <si>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</si>
  <si>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</si>
  <si>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</si>
  <si>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</si>
  <si>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</si>
  <si>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</si>
  <si>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</si>
  <si>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</si>
  <si>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</si>
  <si>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</si>
  <si>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</si>
  <si>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</si>
  <si>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</si>
  <si>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</si>
  <si>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</si>
  <si>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</si>
  <si>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</si>
  <si>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</si>
  <si>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</si>
  <si>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</si>
  <si>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</si>
  <si>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</si>
  <si>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</si>
  <si>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</si>
  <si>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</si>
  <si>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</si>
  <si>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</si>
  <si>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</si>
  <si>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</si>
  <si>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</si>
  <si>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</si>
  <si>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</si>
  <si>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</si>
  <si>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</si>
  <si>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</si>
  <si>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</si>
  <si>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</si>
  <si>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</si>
  <si>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</si>
  <si>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</si>
  <si>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</si>
  <si>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</si>
  <si>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</si>
  <si>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</si>
  <si>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</si>
  <si>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</si>
  <si>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</si>
  <si>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</si>
  <si>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</si>
  <si>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</si>
  <si>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</si>
  <si>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</si>
  <si>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</si>
  <si>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</si>
  <si>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</si>
  <si>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</si>
  <si>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</si>
  <si>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</si>
  <si>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</si>
  <si>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</si>
  <si>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</si>
  <si>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</si>
  <si>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</si>
  <si>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</si>
  <si>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</si>
  <si>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</si>
  <si>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</si>
  <si>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</si>
  <si>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</si>
  <si>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</si>
  <si>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Bit15</t>
  </si>
  <si>
    <t>Bit15</t>
    <phoneticPr fontId="1" type="noConversion"/>
  </si>
  <si>
    <t>Bit11,14,15</t>
  </si>
  <si>
    <t>Bit11,14,15</t>
    <phoneticPr fontId="1" type="noConversion"/>
  </si>
  <si>
    <t>Bit11,13,15</t>
  </si>
  <si>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</si>
  <si>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</si>
  <si>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</si>
  <si>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</si>
  <si>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</si>
  <si>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Mode sel 10 : bit11，設置outphase不可設置bit11</t>
    <phoneticPr fontId="1" type="noConversion"/>
  </si>
  <si>
    <t>en cp fil: bit15</t>
    <phoneticPr fontId="1" type="noConversion"/>
  </si>
  <si>
    <t>outphase : bit16，設置outphase不可設置bit11</t>
    <phoneticPr fontId="1" type="noConversion"/>
  </si>
  <si>
    <t>Mode Sel 00 : 快速響應模式，不燒錄bit11</t>
    <phoneticPr fontId="1" type="noConversion"/>
  </si>
  <si>
    <t>開啟LPF ( Rfil &amp; inc_preiq ) : bit14</t>
    <phoneticPr fontId="1" type="noConversion"/>
  </si>
  <si>
    <t>sel_diocpfil</t>
  </si>
  <si>
    <t>Gain-inphase</t>
  </si>
  <si>
    <t>Gain-inphase</t>
    <phoneticPr fontId="1" type="noConversion"/>
  </si>
  <si>
    <t>Gain-outphase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</si>
</sst>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21">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left" vertical="center"/>
      <protection hidden="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drawing5.xml.rels><?xml version="1.0" encoding="UTF-8" standalone="yes"?>
<Relationships xmlns="http://schemas.openxmlformats.org/package/2006/relationships"><Relationship Id="rId1"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127</xdr:col>
      <xdr:colOff>1741715</xdr:colOff>
      <xdr:row>9</xdr:row>
      <xdr:rowOff>163286</xdr:rowOff>
    </xdr:from>
    <xdr:to>
      <xdr:col>129</xdr:col>
      <xdr:colOff>4421413</xdr:colOff>
      <xdr:row>17</xdr:row>
      <xdr:rowOff>220524</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445251" y="3633107"/>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0</xdr:colOff>
      <xdr:row>20</xdr:row>
      <xdr:rowOff>0</xdr:rowOff>
    </xdr:from>
    <xdr:to>
      <xdr:col>128</xdr:col>
      <xdr:colOff>1863533</xdr:colOff>
      <xdr:row>22</xdr:row>
      <xdr:rowOff>180066</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1703536" y="7660821"/>
          <a:ext cx="6149783" cy="942066"/>
        </a:xfrm>
        <a:prstGeom prst="rect">
          <a:avLst/>
        </a:prstGeom>
      </xdr:spPr>
    </xdr:pic>
    <xdr:clientData/>
  </xdr:twoCellAnchor>
  <xdr:twoCellAnchor editAs="oneCell">
    <xdr:from>
      <xdr:col>129</xdr:col>
      <xdr:colOff>4721678</xdr:colOff>
      <xdr:row>4</xdr:row>
      <xdr:rowOff>244928</xdr:rowOff>
    </xdr:from>
    <xdr:to>
      <xdr:col>129</xdr:col>
      <xdr:colOff>11235964</xdr:colOff>
      <xdr:row>12</xdr:row>
      <xdr:rowOff>73118</xdr:rowOff>
    </xdr:to>
    <xdr:pic>
      <xdr:nvPicPr>
        <xdr:cNvPr id="4" name="圖片 3">
          <a:extLst>
            <a:ext uri="{FF2B5EF4-FFF2-40B4-BE49-F238E27FC236}">
              <a16:creationId xmlns:a16="http://schemas.microsoft.com/office/drawing/2014/main" id="{CF7B0C1A-5BD1-B985-C7C5-6F169632E080}"/>
            </a:ext>
          </a:extLst>
        </xdr:cNvPr>
        <xdr:cNvPicPr>
          <a:picLocks noChangeAspect="1"/>
        </xdr:cNvPicPr>
      </xdr:nvPicPr>
      <xdr:blipFill>
        <a:blip xmlns:r="http://schemas.openxmlformats.org/officeDocument/2006/relationships" r:embed="rId3"/>
        <a:stretch>
          <a:fillRect/>
        </a:stretch>
      </xdr:blipFill>
      <xdr:spPr>
        <a:xfrm>
          <a:off x="142684499" y="1809749"/>
          <a:ext cx="6514286" cy="2876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2" tableType="queryTable" totalsRowShown="0" headerRowDxfId="24" dataDxfId="23">
  <autoFilter ref="A1:E202" xr:uid="{639CF0EE-1A44-43B1-9288-A519C8FED524}"/>
  <sortState xmlns:xlrd2="http://schemas.microsoft.com/office/spreadsheetml/2017/richdata2" ref="A2:E202">
    <sortCondition ref="A1:A202"/>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2"/>
  <sheetViews>
    <sheetView topLeftCell="A157" workbookViewId="0">
      <selection activeCell="H173" sqref="H173"/>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287</v>
      </c>
      <c r="B52" s="1" t="s">
        <v>173</v>
      </c>
      <c r="C52" s="1" t="s">
        <v>189</v>
      </c>
      <c r="D52" s="1">
        <v>-37</v>
      </c>
      <c r="E52" s="1" t="s">
        <v>185</v>
      </c>
    </row>
    <row r="53" spans="1:5" x14ac:dyDescent="0.25">
      <c r="A53" s="67" t="s">
        <v>288</v>
      </c>
      <c r="B53" s="1" t="s">
        <v>188</v>
      </c>
      <c r="C53" s="1" t="s">
        <v>189</v>
      </c>
      <c r="D53" s="1">
        <v>-38</v>
      </c>
      <c r="E53" s="1" t="s">
        <v>190</v>
      </c>
    </row>
    <row r="54" spans="1:5" x14ac:dyDescent="0.25">
      <c r="A54" s="67" t="s">
        <v>289</v>
      </c>
      <c r="B54" s="1" t="s">
        <v>188</v>
      </c>
      <c r="C54" s="1" t="s">
        <v>189</v>
      </c>
      <c r="D54" s="1">
        <v>-38</v>
      </c>
      <c r="E54" s="1" t="s">
        <v>190</v>
      </c>
    </row>
    <row r="55" spans="1:5" x14ac:dyDescent="0.25">
      <c r="A55" s="67" t="s">
        <v>290</v>
      </c>
      <c r="B55" s="1" t="s">
        <v>188</v>
      </c>
      <c r="C55" s="1" t="s">
        <v>189</v>
      </c>
      <c r="D55" s="1">
        <v>-38</v>
      </c>
      <c r="E55" s="1" t="s">
        <v>190</v>
      </c>
    </row>
    <row r="56" spans="1:5" x14ac:dyDescent="0.25">
      <c r="A56" s="67" t="s">
        <v>291</v>
      </c>
      <c r="B56" s="1" t="s">
        <v>188</v>
      </c>
      <c r="C56" s="1" t="s">
        <v>189</v>
      </c>
      <c r="D56" s="1">
        <v>-38</v>
      </c>
      <c r="E56" s="1" t="s">
        <v>190</v>
      </c>
    </row>
    <row r="57" spans="1:5" x14ac:dyDescent="0.25">
      <c r="A57" s="67" t="s">
        <v>292</v>
      </c>
      <c r="B57" s="1" t="s">
        <v>188</v>
      </c>
      <c r="C57" s="1" t="s">
        <v>189</v>
      </c>
      <c r="D57" s="1">
        <v>-38</v>
      </c>
      <c r="E57" s="1" t="s">
        <v>190</v>
      </c>
    </row>
    <row r="58" spans="1:5" x14ac:dyDescent="0.25">
      <c r="A58" s="67" t="s">
        <v>293</v>
      </c>
      <c r="B58" s="1" t="s">
        <v>188</v>
      </c>
      <c r="C58" s="1" t="s">
        <v>189</v>
      </c>
      <c r="D58" s="1">
        <v>-38</v>
      </c>
      <c r="E58" s="1" t="s">
        <v>190</v>
      </c>
    </row>
    <row r="59" spans="1:5" x14ac:dyDescent="0.25">
      <c r="A59" s="67" t="s">
        <v>294</v>
      </c>
      <c r="B59" s="1" t="s">
        <v>188</v>
      </c>
      <c r="C59" s="1" t="s">
        <v>189</v>
      </c>
      <c r="D59" s="1">
        <v>-38</v>
      </c>
      <c r="E59" s="1" t="s">
        <v>190</v>
      </c>
    </row>
    <row r="60" spans="1:5" x14ac:dyDescent="0.25">
      <c r="A60" s="67" t="s">
        <v>191</v>
      </c>
      <c r="B60" s="1" t="s">
        <v>173</v>
      </c>
      <c r="C60" s="1" t="s">
        <v>189</v>
      </c>
      <c r="D60" s="1">
        <v>-26</v>
      </c>
      <c r="E60" s="1" t="s">
        <v>185</v>
      </c>
    </row>
    <row r="61" spans="1:5" x14ac:dyDescent="0.25">
      <c r="A61" s="67" t="s">
        <v>251</v>
      </c>
      <c r="B61" s="1" t="s">
        <v>173</v>
      </c>
      <c r="C61" s="1" t="s">
        <v>189</v>
      </c>
      <c r="D61" s="1">
        <v>-26</v>
      </c>
      <c r="E61" s="1" t="s">
        <v>185</v>
      </c>
    </row>
    <row r="62" spans="1:5" x14ac:dyDescent="0.25">
      <c r="A62" s="67" t="s">
        <v>192</v>
      </c>
      <c r="B62" s="1" t="s">
        <v>173</v>
      </c>
      <c r="C62" s="1" t="s">
        <v>189</v>
      </c>
      <c r="D62" s="1">
        <v>-26</v>
      </c>
      <c r="E62" s="1" t="s">
        <v>185</v>
      </c>
    </row>
    <row r="63" spans="1:5" x14ac:dyDescent="0.25">
      <c r="A63" s="67" t="s">
        <v>295</v>
      </c>
      <c r="B63" s="1" t="s">
        <v>173</v>
      </c>
      <c r="C63" s="1" t="s">
        <v>189</v>
      </c>
      <c r="D63" s="1">
        <v>-22</v>
      </c>
      <c r="E63" s="1" t="s">
        <v>185</v>
      </c>
    </row>
    <row r="64" spans="1:5" x14ac:dyDescent="0.25">
      <c r="A64" s="67" t="s">
        <v>193</v>
      </c>
      <c r="B64" s="1" t="s">
        <v>173</v>
      </c>
      <c r="C64" s="1" t="s">
        <v>189</v>
      </c>
      <c r="D64" s="1">
        <v>-26</v>
      </c>
      <c r="E64" s="1" t="s">
        <v>185</v>
      </c>
    </row>
    <row r="65" spans="1:5" x14ac:dyDescent="0.25">
      <c r="A65" s="67" t="s">
        <v>194</v>
      </c>
      <c r="B65" s="1" t="s">
        <v>173</v>
      </c>
      <c r="C65" s="1" t="s">
        <v>189</v>
      </c>
      <c r="D65" s="1">
        <v>-26</v>
      </c>
      <c r="E65" s="1" t="s">
        <v>185</v>
      </c>
    </row>
    <row r="66" spans="1:5" x14ac:dyDescent="0.25">
      <c r="A66" s="67" t="s">
        <v>241</v>
      </c>
      <c r="B66" s="1" t="s">
        <v>173</v>
      </c>
      <c r="C66" s="1" t="s">
        <v>189</v>
      </c>
      <c r="D66" s="1">
        <v>-26</v>
      </c>
      <c r="E66" s="1" t="s">
        <v>185</v>
      </c>
    </row>
    <row r="67" spans="1:5" x14ac:dyDescent="0.25">
      <c r="A67" s="67" t="s">
        <v>195</v>
      </c>
      <c r="B67" s="1" t="s">
        <v>173</v>
      </c>
      <c r="C67" s="1" t="s">
        <v>189</v>
      </c>
      <c r="D67" s="1">
        <v>-26</v>
      </c>
      <c r="E67" s="1" t="s">
        <v>185</v>
      </c>
    </row>
    <row r="68" spans="1:5" x14ac:dyDescent="0.25">
      <c r="A68" s="67" t="s">
        <v>196</v>
      </c>
      <c r="B68" s="1" t="s">
        <v>173</v>
      </c>
      <c r="C68" s="1" t="s">
        <v>189</v>
      </c>
      <c r="D68" s="1">
        <v>-26</v>
      </c>
      <c r="E68" s="1" t="s">
        <v>185</v>
      </c>
    </row>
    <row r="69" spans="1:5" x14ac:dyDescent="0.25">
      <c r="A69" s="67" t="s">
        <v>296</v>
      </c>
      <c r="B69" s="1" t="s">
        <v>188</v>
      </c>
      <c r="C69" s="1" t="s">
        <v>189</v>
      </c>
      <c r="D69" s="1">
        <v>-38</v>
      </c>
      <c r="E69" s="1" t="s">
        <v>190</v>
      </c>
    </row>
    <row r="70" spans="1:5" x14ac:dyDescent="0.25">
      <c r="A70" s="67" t="s">
        <v>297</v>
      </c>
      <c r="B70" s="1" t="s">
        <v>188</v>
      </c>
      <c r="C70" s="1" t="s">
        <v>174</v>
      </c>
      <c r="D70" s="1">
        <v>-44</v>
      </c>
      <c r="E70" s="1" t="s">
        <v>190</v>
      </c>
    </row>
    <row r="71" spans="1:5" x14ac:dyDescent="0.25">
      <c r="A71" s="67" t="s">
        <v>298</v>
      </c>
      <c r="B71" s="1" t="s">
        <v>188</v>
      </c>
      <c r="C71" s="1" t="s">
        <v>174</v>
      </c>
      <c r="D71" s="1">
        <v>-42</v>
      </c>
      <c r="E71" s="1" t="s">
        <v>190</v>
      </c>
    </row>
    <row r="72" spans="1:5" x14ac:dyDescent="0.25">
      <c r="A72" s="67" t="s">
        <v>299</v>
      </c>
      <c r="B72" s="1" t="s">
        <v>188</v>
      </c>
      <c r="C72" s="1" t="s">
        <v>189</v>
      </c>
      <c r="D72" s="1">
        <v>-38</v>
      </c>
      <c r="E72" s="1" t="s">
        <v>190</v>
      </c>
    </row>
    <row r="73" spans="1:5" x14ac:dyDescent="0.25">
      <c r="A73" s="67" t="s">
        <v>197</v>
      </c>
      <c r="B73" s="1" t="s">
        <v>173</v>
      </c>
      <c r="C73" s="1" t="s">
        <v>189</v>
      </c>
      <c r="D73" s="1">
        <v>-26</v>
      </c>
      <c r="E73" s="1" t="s">
        <v>185</v>
      </c>
    </row>
    <row r="74" spans="1:5" x14ac:dyDescent="0.25">
      <c r="A74" s="67" t="s">
        <v>300</v>
      </c>
      <c r="B74" s="1" t="s">
        <v>188</v>
      </c>
      <c r="C74" s="1" t="s">
        <v>174</v>
      </c>
      <c r="D74" s="1">
        <v>-38</v>
      </c>
      <c r="E74" s="1" t="s">
        <v>190</v>
      </c>
    </row>
    <row r="75" spans="1:5" x14ac:dyDescent="0.25">
      <c r="A75" s="67" t="s">
        <v>301</v>
      </c>
      <c r="B75" s="1" t="s">
        <v>188</v>
      </c>
      <c r="C75" s="1" t="s">
        <v>189</v>
      </c>
      <c r="D75" s="1">
        <v>-35</v>
      </c>
      <c r="E75" s="1" t="s">
        <v>190</v>
      </c>
    </row>
    <row r="76" spans="1:5" x14ac:dyDescent="0.25">
      <c r="A76" s="67" t="s">
        <v>302</v>
      </c>
      <c r="B76" s="1" t="s">
        <v>188</v>
      </c>
      <c r="C76" s="1" t="s">
        <v>189</v>
      </c>
      <c r="D76" s="1">
        <v>-35</v>
      </c>
      <c r="E76" s="1" t="s">
        <v>190</v>
      </c>
    </row>
    <row r="77" spans="1:5" x14ac:dyDescent="0.25">
      <c r="A77" s="67" t="s">
        <v>1100</v>
      </c>
      <c r="B77" s="1" t="s">
        <v>188</v>
      </c>
      <c r="C77" s="1" t="s">
        <v>189</v>
      </c>
      <c r="D77" s="1">
        <v>-38</v>
      </c>
      <c r="E77" s="1" t="s">
        <v>190</v>
      </c>
    </row>
    <row r="78" spans="1:5" x14ac:dyDescent="0.25">
      <c r="A78" s="67" t="s">
        <v>303</v>
      </c>
      <c r="B78" s="1" t="s">
        <v>173</v>
      </c>
      <c r="C78" s="1" t="s">
        <v>189</v>
      </c>
      <c r="D78" s="1">
        <v>-37</v>
      </c>
      <c r="E78" s="1" t="s">
        <v>185</v>
      </c>
    </row>
    <row r="79" spans="1:5" x14ac:dyDescent="0.25">
      <c r="A79" s="67" t="s">
        <v>198</v>
      </c>
      <c r="B79" s="1" t="s">
        <v>173</v>
      </c>
      <c r="C79" s="1" t="s">
        <v>174</v>
      </c>
      <c r="D79" s="1">
        <v>-26</v>
      </c>
      <c r="E79" s="1" t="s">
        <v>175</v>
      </c>
    </row>
    <row r="80" spans="1:5" x14ac:dyDescent="0.25">
      <c r="A80" s="67" t="s">
        <v>199</v>
      </c>
      <c r="B80" s="1" t="s">
        <v>173</v>
      </c>
      <c r="C80" s="1" t="s">
        <v>189</v>
      </c>
      <c r="D80" s="1">
        <v>-26</v>
      </c>
      <c r="E80" s="1" t="s">
        <v>185</v>
      </c>
    </row>
    <row r="81" spans="1:5" x14ac:dyDescent="0.25">
      <c r="A81" s="67" t="s">
        <v>200</v>
      </c>
      <c r="B81" s="1" t="s">
        <v>173</v>
      </c>
      <c r="C81" s="1" t="s">
        <v>189</v>
      </c>
      <c r="D81" s="1">
        <v>-26</v>
      </c>
      <c r="E81" s="1" t="s">
        <v>185</v>
      </c>
    </row>
    <row r="82" spans="1:5" x14ac:dyDescent="0.25">
      <c r="A82" s="67" t="s">
        <v>252</v>
      </c>
      <c r="B82" s="1" t="s">
        <v>173</v>
      </c>
      <c r="C82" s="1" t="s">
        <v>189</v>
      </c>
      <c r="D82" s="1">
        <v>-26</v>
      </c>
      <c r="E82" s="1" t="s">
        <v>185</v>
      </c>
    </row>
    <row r="83" spans="1:5" x14ac:dyDescent="0.25">
      <c r="A83" s="67" t="s">
        <v>240</v>
      </c>
      <c r="B83" s="1" t="s">
        <v>173</v>
      </c>
      <c r="C83" s="1" t="s">
        <v>189</v>
      </c>
      <c r="D83" s="1">
        <v>-26</v>
      </c>
      <c r="E83" s="1" t="s">
        <v>185</v>
      </c>
    </row>
    <row r="84" spans="1:5" x14ac:dyDescent="0.25">
      <c r="A84" s="67" t="s">
        <v>201</v>
      </c>
      <c r="B84" s="1" t="s">
        <v>173</v>
      </c>
      <c r="C84" s="1" t="s">
        <v>189</v>
      </c>
      <c r="D84" s="1">
        <v>-26</v>
      </c>
      <c r="E84" s="1" t="s">
        <v>185</v>
      </c>
    </row>
    <row r="85" spans="1:5" x14ac:dyDescent="0.25">
      <c r="A85" s="67" t="s">
        <v>202</v>
      </c>
      <c r="B85" s="1" t="s">
        <v>173</v>
      </c>
      <c r="C85" s="1" t="s">
        <v>189</v>
      </c>
      <c r="D85" s="1">
        <v>-26</v>
      </c>
      <c r="E85" s="1" t="s">
        <v>185</v>
      </c>
    </row>
    <row r="86" spans="1:5" x14ac:dyDescent="0.25">
      <c r="A86" s="67" t="s">
        <v>203</v>
      </c>
      <c r="B86" s="1" t="s">
        <v>173</v>
      </c>
      <c r="C86" s="1" t="s">
        <v>189</v>
      </c>
      <c r="D86" s="1">
        <v>-26</v>
      </c>
      <c r="E86" s="1" t="s">
        <v>185</v>
      </c>
    </row>
    <row r="87" spans="1:5" x14ac:dyDescent="0.25">
      <c r="A87" s="67" t="s">
        <v>204</v>
      </c>
      <c r="B87" s="1" t="s">
        <v>173</v>
      </c>
      <c r="C87" s="1" t="s">
        <v>174</v>
      </c>
      <c r="D87" s="1">
        <v>-26</v>
      </c>
      <c r="E87" s="1" t="s">
        <v>175</v>
      </c>
    </row>
    <row r="88" spans="1:5" x14ac:dyDescent="0.25">
      <c r="A88" s="67" t="s">
        <v>250</v>
      </c>
      <c r="B88" s="1" t="s">
        <v>173</v>
      </c>
      <c r="C88" s="1" t="s">
        <v>174</v>
      </c>
      <c r="D88" s="1">
        <v>-26</v>
      </c>
      <c r="E88" s="1" t="s">
        <v>175</v>
      </c>
    </row>
    <row r="89" spans="1:5" x14ac:dyDescent="0.25">
      <c r="A89" s="67" t="s">
        <v>205</v>
      </c>
      <c r="B89" s="1" t="s">
        <v>173</v>
      </c>
      <c r="C89" s="1" t="s">
        <v>174</v>
      </c>
      <c r="D89" s="1">
        <v>-26</v>
      </c>
      <c r="E89" s="1" t="s">
        <v>175</v>
      </c>
    </row>
    <row r="90" spans="1:5" x14ac:dyDescent="0.25">
      <c r="A90" s="67" t="s">
        <v>249</v>
      </c>
      <c r="B90" s="1" t="s">
        <v>173</v>
      </c>
      <c r="C90" s="1" t="s">
        <v>174</v>
      </c>
      <c r="D90" s="1">
        <v>-26</v>
      </c>
      <c r="E90" s="1" t="s">
        <v>175</v>
      </c>
    </row>
    <row r="91" spans="1:5" x14ac:dyDescent="0.25">
      <c r="A91" s="67" t="s">
        <v>248</v>
      </c>
      <c r="B91" s="1" t="s">
        <v>173</v>
      </c>
      <c r="C91" s="1" t="s">
        <v>174</v>
      </c>
      <c r="D91" s="1">
        <v>-26</v>
      </c>
      <c r="E91" s="1" t="s">
        <v>175</v>
      </c>
    </row>
    <row r="92" spans="1:5" x14ac:dyDescent="0.25">
      <c r="A92" s="67" t="s">
        <v>245</v>
      </c>
      <c r="B92" s="1" t="s">
        <v>173</v>
      </c>
      <c r="C92" s="1" t="s">
        <v>189</v>
      </c>
      <c r="D92" s="1">
        <v>-26</v>
      </c>
      <c r="E92" s="1" t="s">
        <v>185</v>
      </c>
    </row>
    <row r="93" spans="1:5" x14ac:dyDescent="0.25">
      <c r="A93" s="67" t="s">
        <v>242</v>
      </c>
      <c r="B93" s="1" t="s">
        <v>173</v>
      </c>
      <c r="C93" s="1" t="s">
        <v>189</v>
      </c>
      <c r="D93" s="1">
        <v>-26</v>
      </c>
      <c r="E93" s="1" t="s">
        <v>185</v>
      </c>
    </row>
    <row r="94" spans="1:5" x14ac:dyDescent="0.25">
      <c r="A94" s="67" t="s">
        <v>253</v>
      </c>
      <c r="B94" s="1" t="s">
        <v>173</v>
      </c>
      <c r="C94" s="1" t="s">
        <v>189</v>
      </c>
      <c r="D94" s="1">
        <v>-26</v>
      </c>
      <c r="E94" s="1" t="s">
        <v>185</v>
      </c>
    </row>
    <row r="95" spans="1:5" x14ac:dyDescent="0.25">
      <c r="A95" s="67" t="s">
        <v>206</v>
      </c>
      <c r="B95" s="1" t="s">
        <v>173</v>
      </c>
      <c r="C95" s="1" t="s">
        <v>189</v>
      </c>
      <c r="D95" s="1">
        <v>-26</v>
      </c>
      <c r="E95" s="1" t="s">
        <v>185</v>
      </c>
    </row>
    <row r="96" spans="1:5" x14ac:dyDescent="0.25">
      <c r="A96" s="67" t="s">
        <v>207</v>
      </c>
      <c r="B96" s="1" t="s">
        <v>173</v>
      </c>
      <c r="C96" s="1" t="s">
        <v>189</v>
      </c>
      <c r="D96" s="1">
        <v>-26</v>
      </c>
      <c r="E96" s="1" t="s">
        <v>185</v>
      </c>
    </row>
    <row r="97" spans="1:5" x14ac:dyDescent="0.25">
      <c r="A97" s="67" t="s">
        <v>304</v>
      </c>
      <c r="B97" s="1" t="s">
        <v>173</v>
      </c>
      <c r="C97" s="1" t="s">
        <v>189</v>
      </c>
      <c r="D97" s="1">
        <v>-37</v>
      </c>
      <c r="E97" s="1" t="s">
        <v>185</v>
      </c>
    </row>
    <row r="98" spans="1:5" x14ac:dyDescent="0.25">
      <c r="A98" s="67" t="s">
        <v>208</v>
      </c>
      <c r="B98" s="1" t="s">
        <v>173</v>
      </c>
      <c r="C98" s="1" t="s">
        <v>174</v>
      </c>
      <c r="D98" s="1">
        <v>-26</v>
      </c>
      <c r="E98" s="1" t="s">
        <v>175</v>
      </c>
    </row>
    <row r="99" spans="1:5" x14ac:dyDescent="0.25">
      <c r="A99" s="67" t="s">
        <v>305</v>
      </c>
      <c r="B99" s="1" t="s">
        <v>173</v>
      </c>
      <c r="C99" s="1" t="s">
        <v>174</v>
      </c>
      <c r="D99" s="1">
        <v>-37</v>
      </c>
      <c r="E99" s="1" t="s">
        <v>175</v>
      </c>
    </row>
    <row r="100" spans="1:5" x14ac:dyDescent="0.25">
      <c r="A100" s="67" t="s">
        <v>209</v>
      </c>
      <c r="B100" s="1" t="s">
        <v>173</v>
      </c>
      <c r="C100" s="1" t="s">
        <v>174</v>
      </c>
      <c r="D100" s="1">
        <v>-26</v>
      </c>
      <c r="E100" s="1" t="s">
        <v>175</v>
      </c>
    </row>
    <row r="101" spans="1:5" x14ac:dyDescent="0.25">
      <c r="A101" s="67" t="s">
        <v>210</v>
      </c>
      <c r="B101" s="1" t="s">
        <v>173</v>
      </c>
      <c r="C101" s="1" t="s">
        <v>174</v>
      </c>
      <c r="D101" s="1">
        <v>-26</v>
      </c>
      <c r="E101" s="1" t="s">
        <v>175</v>
      </c>
    </row>
    <row r="102" spans="1:5" x14ac:dyDescent="0.25">
      <c r="A102" s="67" t="s">
        <v>211</v>
      </c>
      <c r="B102" s="1" t="s">
        <v>173</v>
      </c>
      <c r="C102" s="1" t="s">
        <v>174</v>
      </c>
      <c r="D102" s="1">
        <v>-26</v>
      </c>
      <c r="E102" s="1" t="s">
        <v>175</v>
      </c>
    </row>
    <row r="103" spans="1:5" x14ac:dyDescent="0.25">
      <c r="A103" s="67" t="s">
        <v>247</v>
      </c>
      <c r="B103" s="1" t="s">
        <v>173</v>
      </c>
      <c r="C103" s="1" t="s">
        <v>174</v>
      </c>
      <c r="D103" s="1">
        <v>-26</v>
      </c>
      <c r="E103" s="1" t="s">
        <v>175</v>
      </c>
    </row>
    <row r="104" spans="1:5" x14ac:dyDescent="0.25">
      <c r="A104" s="67" t="s">
        <v>212</v>
      </c>
      <c r="B104" s="1" t="s">
        <v>173</v>
      </c>
      <c r="C104" s="1" t="s">
        <v>174</v>
      </c>
      <c r="D104" s="1">
        <v>-26</v>
      </c>
      <c r="E104" s="1" t="s">
        <v>175</v>
      </c>
    </row>
    <row r="105" spans="1:5" x14ac:dyDescent="0.25">
      <c r="A105" s="67" t="s">
        <v>306</v>
      </c>
      <c r="B105" s="1" t="s">
        <v>188</v>
      </c>
      <c r="C105" s="1" t="s">
        <v>189</v>
      </c>
      <c r="D105" s="1">
        <v>-35</v>
      </c>
      <c r="E105" s="1" t="s">
        <v>190</v>
      </c>
    </row>
    <row r="106" spans="1:5" x14ac:dyDescent="0.25">
      <c r="A106" s="67" t="s">
        <v>1101</v>
      </c>
      <c r="B106" s="1" t="s">
        <v>188</v>
      </c>
      <c r="C106" s="1" t="s">
        <v>189</v>
      </c>
      <c r="D106" s="1">
        <v>-38</v>
      </c>
      <c r="E106" s="1" t="s">
        <v>190</v>
      </c>
    </row>
    <row r="107" spans="1:5" x14ac:dyDescent="0.25">
      <c r="A107" s="67" t="s">
        <v>307</v>
      </c>
      <c r="B107" s="1" t="s">
        <v>188</v>
      </c>
      <c r="C107" s="1" t="s">
        <v>189</v>
      </c>
      <c r="D107" s="1">
        <v>-35</v>
      </c>
      <c r="E107" s="1" t="s">
        <v>190</v>
      </c>
    </row>
    <row r="108" spans="1:5" x14ac:dyDescent="0.25">
      <c r="A108" s="67" t="s">
        <v>1102</v>
      </c>
      <c r="B108" s="1" t="s">
        <v>188</v>
      </c>
      <c r="C108" s="1" t="s">
        <v>189</v>
      </c>
      <c r="D108" s="1">
        <v>-38</v>
      </c>
      <c r="E108" s="1" t="s">
        <v>190</v>
      </c>
    </row>
    <row r="109" spans="1:5" x14ac:dyDescent="0.25">
      <c r="A109" s="67" t="s">
        <v>308</v>
      </c>
      <c r="B109" s="1" t="s">
        <v>188</v>
      </c>
      <c r="C109" s="1" t="s">
        <v>189</v>
      </c>
      <c r="D109" s="1">
        <v>-35</v>
      </c>
      <c r="E109" s="1" t="s">
        <v>190</v>
      </c>
    </row>
    <row r="110" spans="1:5" x14ac:dyDescent="0.25">
      <c r="A110" s="67" t="s">
        <v>1103</v>
      </c>
      <c r="B110" s="1" t="s">
        <v>188</v>
      </c>
      <c r="C110" s="1" t="s">
        <v>189</v>
      </c>
      <c r="D110" s="1">
        <v>-38</v>
      </c>
      <c r="E110" s="1" t="s">
        <v>190</v>
      </c>
    </row>
    <row r="111" spans="1:5" x14ac:dyDescent="0.25">
      <c r="A111" s="67" t="s">
        <v>1109</v>
      </c>
      <c r="B111" s="1" t="s">
        <v>188</v>
      </c>
      <c r="C111" s="1" t="s">
        <v>189</v>
      </c>
      <c r="D111" s="1">
        <v>-36</v>
      </c>
      <c r="E111" s="1" t="s">
        <v>185</v>
      </c>
    </row>
    <row r="112" spans="1:5" x14ac:dyDescent="0.25">
      <c r="A112" s="67" t="s">
        <v>356</v>
      </c>
      <c r="B112" s="1" t="s">
        <v>188</v>
      </c>
      <c r="C112" s="1" t="s">
        <v>189</v>
      </c>
      <c r="D112" s="1">
        <v>-35</v>
      </c>
      <c r="E112" s="1" t="s">
        <v>190</v>
      </c>
    </row>
    <row r="113" spans="1:5" x14ac:dyDescent="0.25">
      <c r="A113" s="67" t="s">
        <v>309</v>
      </c>
      <c r="B113" s="1" t="s">
        <v>188</v>
      </c>
      <c r="C113" s="1" t="s">
        <v>189</v>
      </c>
      <c r="D113" s="1">
        <v>-35</v>
      </c>
      <c r="E113" s="1" t="s">
        <v>190</v>
      </c>
    </row>
    <row r="114" spans="1:5" x14ac:dyDescent="0.25">
      <c r="A114" s="67" t="s">
        <v>1104</v>
      </c>
      <c r="B114" s="1" t="s">
        <v>188</v>
      </c>
      <c r="C114" s="1" t="s">
        <v>189</v>
      </c>
      <c r="D114" s="1">
        <v>-38</v>
      </c>
      <c r="E114" s="1" t="s">
        <v>190</v>
      </c>
    </row>
    <row r="115" spans="1:5" x14ac:dyDescent="0.25">
      <c r="A115" s="67" t="s">
        <v>1105</v>
      </c>
      <c r="B115" s="1" t="s">
        <v>188</v>
      </c>
      <c r="C115" s="1" t="s">
        <v>189</v>
      </c>
      <c r="D115" s="1">
        <v>-37</v>
      </c>
      <c r="E115" s="1" t="s">
        <v>190</v>
      </c>
    </row>
    <row r="116" spans="1:5" x14ac:dyDescent="0.25">
      <c r="A116" s="67" t="s">
        <v>1106</v>
      </c>
      <c r="B116" s="1" t="s">
        <v>188</v>
      </c>
      <c r="C116" s="1" t="s">
        <v>189</v>
      </c>
      <c r="D116" s="1">
        <v>-38</v>
      </c>
      <c r="E116" s="1" t="s">
        <v>190</v>
      </c>
    </row>
    <row r="117" spans="1:5" x14ac:dyDescent="0.25">
      <c r="A117" s="67" t="s">
        <v>310</v>
      </c>
      <c r="B117" s="1" t="s">
        <v>188</v>
      </c>
      <c r="C117" s="1" t="s">
        <v>189</v>
      </c>
      <c r="D117" s="1">
        <v>-35</v>
      </c>
      <c r="E117" s="1" t="s">
        <v>190</v>
      </c>
    </row>
    <row r="118" spans="1:5" x14ac:dyDescent="0.25">
      <c r="A118" s="67" t="s">
        <v>1107</v>
      </c>
      <c r="B118" s="1" t="s">
        <v>188</v>
      </c>
      <c r="C118" s="1" t="s">
        <v>189</v>
      </c>
      <c r="D118" s="1">
        <v>-38</v>
      </c>
      <c r="E118" s="1" t="s">
        <v>190</v>
      </c>
    </row>
    <row r="119" spans="1:5" x14ac:dyDescent="0.25">
      <c r="A119" s="67" t="s">
        <v>311</v>
      </c>
      <c r="B119" s="1" t="s">
        <v>173</v>
      </c>
      <c r="C119" s="1" t="s">
        <v>189</v>
      </c>
      <c r="D119" s="1">
        <v>-37</v>
      </c>
      <c r="E119" s="1" t="s">
        <v>185</v>
      </c>
    </row>
    <row r="120" spans="1:5" x14ac:dyDescent="0.25">
      <c r="A120" s="67" t="s">
        <v>343</v>
      </c>
      <c r="B120" s="1" t="s">
        <v>173</v>
      </c>
      <c r="C120" s="1" t="s">
        <v>189</v>
      </c>
      <c r="D120" s="1">
        <v>-37</v>
      </c>
      <c r="E120" s="1" t="s">
        <v>185</v>
      </c>
    </row>
    <row r="121" spans="1:5" x14ac:dyDescent="0.25">
      <c r="A121" s="67" t="s">
        <v>312</v>
      </c>
      <c r="B121" s="1" t="s">
        <v>173</v>
      </c>
      <c r="C121" s="1" t="s">
        <v>189</v>
      </c>
      <c r="D121" s="1">
        <v>-46</v>
      </c>
      <c r="E121" s="1" t="s">
        <v>185</v>
      </c>
    </row>
    <row r="122" spans="1:5" x14ac:dyDescent="0.25">
      <c r="A122" s="67" t="s">
        <v>213</v>
      </c>
      <c r="B122" s="1" t="s">
        <v>173</v>
      </c>
      <c r="C122" s="1" t="s">
        <v>189</v>
      </c>
      <c r="D122" s="1">
        <v>-26</v>
      </c>
      <c r="E122" s="1" t="s">
        <v>185</v>
      </c>
    </row>
    <row r="123" spans="1:5" x14ac:dyDescent="0.25">
      <c r="A123" s="67" t="s">
        <v>214</v>
      </c>
      <c r="B123" s="1" t="s">
        <v>173</v>
      </c>
      <c r="C123" s="1" t="s">
        <v>189</v>
      </c>
      <c r="D123" s="1">
        <v>-26</v>
      </c>
      <c r="E123" s="1" t="s">
        <v>185</v>
      </c>
    </row>
    <row r="124" spans="1:5" x14ac:dyDescent="0.25">
      <c r="A124" s="67" t="s">
        <v>313</v>
      </c>
      <c r="B124" s="1" t="s">
        <v>173</v>
      </c>
      <c r="C124" s="1" t="s">
        <v>189</v>
      </c>
      <c r="D124" s="1">
        <v>-22</v>
      </c>
      <c r="E124" s="1" t="s">
        <v>185</v>
      </c>
    </row>
    <row r="125" spans="1:5" x14ac:dyDescent="0.25">
      <c r="A125" s="67" t="s">
        <v>215</v>
      </c>
      <c r="B125" s="1" t="s">
        <v>173</v>
      </c>
      <c r="C125" s="1" t="s">
        <v>189</v>
      </c>
      <c r="D125" s="1">
        <v>-26</v>
      </c>
      <c r="E125" s="1" t="s">
        <v>185</v>
      </c>
    </row>
    <row r="126" spans="1:5" x14ac:dyDescent="0.25">
      <c r="A126" s="67" t="s">
        <v>314</v>
      </c>
      <c r="B126" s="1" t="s">
        <v>173</v>
      </c>
      <c r="C126" s="1" t="s">
        <v>189</v>
      </c>
      <c r="D126" s="1">
        <v>-37</v>
      </c>
      <c r="E126" s="1" t="s">
        <v>185</v>
      </c>
    </row>
    <row r="127" spans="1:5" x14ac:dyDescent="0.25">
      <c r="A127" s="67" t="s">
        <v>315</v>
      </c>
      <c r="B127" s="1" t="s">
        <v>173</v>
      </c>
      <c r="C127" s="1" t="s">
        <v>189</v>
      </c>
      <c r="D127" s="1">
        <v>-41</v>
      </c>
      <c r="E127" s="1" t="s">
        <v>185</v>
      </c>
    </row>
    <row r="128" spans="1:5" x14ac:dyDescent="0.25">
      <c r="A128" s="67" t="s">
        <v>216</v>
      </c>
      <c r="B128" s="1" t="s">
        <v>173</v>
      </c>
      <c r="C128" s="1" t="s">
        <v>189</v>
      </c>
      <c r="D128" s="1">
        <v>-26</v>
      </c>
      <c r="E128" s="1" t="s">
        <v>185</v>
      </c>
    </row>
    <row r="129" spans="1:5" x14ac:dyDescent="0.25">
      <c r="A129" s="67" t="s">
        <v>217</v>
      </c>
      <c r="B129" s="1" t="s">
        <v>173</v>
      </c>
      <c r="C129" s="1" t="s">
        <v>189</v>
      </c>
      <c r="D129" s="1">
        <v>-26</v>
      </c>
      <c r="E129" s="1" t="s">
        <v>185</v>
      </c>
    </row>
    <row r="130" spans="1:5" x14ac:dyDescent="0.25">
      <c r="A130" s="67" t="s">
        <v>218</v>
      </c>
      <c r="B130" s="1" t="s">
        <v>173</v>
      </c>
      <c r="C130" s="1" t="s">
        <v>189</v>
      </c>
      <c r="D130" s="1">
        <v>-26</v>
      </c>
      <c r="E130" s="1" t="s">
        <v>185</v>
      </c>
    </row>
    <row r="131" spans="1:5" x14ac:dyDescent="0.25">
      <c r="A131" s="67" t="s">
        <v>219</v>
      </c>
      <c r="B131" s="1" t="s">
        <v>173</v>
      </c>
      <c r="C131" s="1" t="s">
        <v>189</v>
      </c>
      <c r="D131" s="1">
        <v>-26</v>
      </c>
      <c r="E131" s="1" t="s">
        <v>185</v>
      </c>
    </row>
    <row r="132" spans="1:5" x14ac:dyDescent="0.25">
      <c r="A132" s="67" t="s">
        <v>316</v>
      </c>
      <c r="B132" s="1" t="s">
        <v>173</v>
      </c>
      <c r="C132" s="1" t="s">
        <v>189</v>
      </c>
      <c r="D132" s="1">
        <v>-37</v>
      </c>
      <c r="E132" s="1" t="s">
        <v>185</v>
      </c>
    </row>
    <row r="133" spans="1:5" x14ac:dyDescent="0.25">
      <c r="A133" s="67" t="s">
        <v>220</v>
      </c>
      <c r="B133" s="1" t="s">
        <v>173</v>
      </c>
      <c r="C133" s="1" t="s">
        <v>189</v>
      </c>
      <c r="D133" s="1">
        <v>-26</v>
      </c>
      <c r="E133" s="1" t="s">
        <v>185</v>
      </c>
    </row>
    <row r="134" spans="1:5" x14ac:dyDescent="0.25">
      <c r="A134" s="67" t="s">
        <v>317</v>
      </c>
      <c r="B134" s="1" t="s">
        <v>188</v>
      </c>
      <c r="C134" s="1" t="s">
        <v>174</v>
      </c>
      <c r="D134" s="1">
        <v>-42</v>
      </c>
      <c r="E134" s="1" t="s">
        <v>190</v>
      </c>
    </row>
    <row r="135" spans="1:5" x14ac:dyDescent="0.25">
      <c r="A135" s="67" t="s">
        <v>318</v>
      </c>
      <c r="B135" s="1" t="s">
        <v>188</v>
      </c>
      <c r="C135" s="1" t="s">
        <v>174</v>
      </c>
      <c r="D135" s="1">
        <v>-42</v>
      </c>
      <c r="E135" s="1" t="s">
        <v>190</v>
      </c>
    </row>
    <row r="136" spans="1:5" x14ac:dyDescent="0.25">
      <c r="A136" s="67" t="s">
        <v>319</v>
      </c>
      <c r="B136" s="1" t="s">
        <v>188</v>
      </c>
      <c r="C136" s="1" t="s">
        <v>174</v>
      </c>
      <c r="D136" s="1">
        <v>-42</v>
      </c>
      <c r="E136" s="1" t="s">
        <v>190</v>
      </c>
    </row>
    <row r="137" spans="1:5" x14ac:dyDescent="0.25">
      <c r="A137" s="67" t="s">
        <v>221</v>
      </c>
      <c r="B137" s="1" t="s">
        <v>173</v>
      </c>
      <c r="C137" s="1" t="s">
        <v>189</v>
      </c>
      <c r="D137" s="1">
        <v>-26</v>
      </c>
      <c r="E137" s="1" t="s">
        <v>185</v>
      </c>
    </row>
    <row r="138" spans="1:5" x14ac:dyDescent="0.25">
      <c r="A138" s="67" t="s">
        <v>320</v>
      </c>
      <c r="B138" s="1" t="s">
        <v>173</v>
      </c>
      <c r="C138" s="1" t="s">
        <v>189</v>
      </c>
      <c r="D138" s="1">
        <v>-37</v>
      </c>
      <c r="E138" s="1" t="s">
        <v>185</v>
      </c>
    </row>
    <row r="139" spans="1:5" x14ac:dyDescent="0.25">
      <c r="A139" s="67" t="s">
        <v>222</v>
      </c>
      <c r="B139" s="1" t="s">
        <v>173</v>
      </c>
      <c r="C139" s="1" t="s">
        <v>189</v>
      </c>
      <c r="D139" s="1">
        <v>-26</v>
      </c>
      <c r="E139" s="1" t="s">
        <v>185</v>
      </c>
    </row>
    <row r="140" spans="1:5" x14ac:dyDescent="0.25">
      <c r="A140" s="67" t="s">
        <v>321</v>
      </c>
      <c r="B140" s="1" t="s">
        <v>188</v>
      </c>
      <c r="C140" s="1" t="s">
        <v>189</v>
      </c>
      <c r="D140" s="1">
        <v>-38</v>
      </c>
      <c r="E140" s="1" t="s">
        <v>190</v>
      </c>
    </row>
    <row r="141" spans="1:5" x14ac:dyDescent="0.25">
      <c r="A141" s="67" t="s">
        <v>322</v>
      </c>
      <c r="B141" s="1" t="s">
        <v>188</v>
      </c>
      <c r="C141" s="1" t="s">
        <v>189</v>
      </c>
      <c r="D141" s="1">
        <v>-38</v>
      </c>
      <c r="E141" s="1" t="s">
        <v>190</v>
      </c>
    </row>
    <row r="142" spans="1:5" x14ac:dyDescent="0.25">
      <c r="A142" s="67" t="s">
        <v>349</v>
      </c>
      <c r="B142" s="1" t="s">
        <v>188</v>
      </c>
      <c r="C142" s="1" t="s">
        <v>189</v>
      </c>
      <c r="D142" s="1">
        <v>-38</v>
      </c>
      <c r="E142" s="1" t="s">
        <v>190</v>
      </c>
    </row>
    <row r="143" spans="1:5" x14ac:dyDescent="0.25">
      <c r="A143" s="67" t="s">
        <v>323</v>
      </c>
      <c r="B143" s="1" t="s">
        <v>188</v>
      </c>
      <c r="C143" s="1" t="s">
        <v>189</v>
      </c>
      <c r="D143" s="1">
        <v>-42</v>
      </c>
      <c r="E143" s="1" t="s">
        <v>190</v>
      </c>
    </row>
    <row r="144" spans="1:5" x14ac:dyDescent="0.25">
      <c r="A144" s="67" t="s">
        <v>223</v>
      </c>
      <c r="B144" s="1" t="s">
        <v>173</v>
      </c>
      <c r="C144" s="1" t="s">
        <v>189</v>
      </c>
      <c r="D144" s="1">
        <v>-26</v>
      </c>
      <c r="E144" s="1" t="s">
        <v>185</v>
      </c>
    </row>
    <row r="145" spans="1:5" x14ac:dyDescent="0.25">
      <c r="A145" s="67" t="s">
        <v>324</v>
      </c>
      <c r="B145" s="1" t="s">
        <v>173</v>
      </c>
      <c r="C145" s="1" t="s">
        <v>189</v>
      </c>
      <c r="D145" s="1">
        <v>-37</v>
      </c>
      <c r="E145" s="1" t="s">
        <v>185</v>
      </c>
    </row>
    <row r="146" spans="1:5" x14ac:dyDescent="0.25">
      <c r="A146" s="67" t="s">
        <v>224</v>
      </c>
      <c r="B146" s="1" t="s">
        <v>173</v>
      </c>
      <c r="C146" s="1" t="s">
        <v>189</v>
      </c>
      <c r="D146" s="1">
        <v>-26</v>
      </c>
      <c r="E146" s="1" t="s">
        <v>185</v>
      </c>
    </row>
    <row r="147" spans="1:5" x14ac:dyDescent="0.25">
      <c r="A147" s="67" t="s">
        <v>225</v>
      </c>
      <c r="B147" s="1" t="s">
        <v>173</v>
      </c>
      <c r="C147" s="1" t="s">
        <v>189</v>
      </c>
      <c r="D147" s="1">
        <v>-26</v>
      </c>
      <c r="E147" s="1" t="s">
        <v>185</v>
      </c>
    </row>
    <row r="148" spans="1:5" x14ac:dyDescent="0.25">
      <c r="A148" s="67" t="s">
        <v>225</v>
      </c>
      <c r="B148" s="1" t="s">
        <v>173</v>
      </c>
      <c r="C148" s="1" t="s">
        <v>189</v>
      </c>
      <c r="D148" s="1">
        <v>-26</v>
      </c>
      <c r="E148" s="1" t="s">
        <v>185</v>
      </c>
    </row>
    <row r="149" spans="1:5" x14ac:dyDescent="0.25">
      <c r="A149" s="67" t="s">
        <v>243</v>
      </c>
      <c r="B149" s="1" t="s">
        <v>173</v>
      </c>
      <c r="C149" s="1" t="s">
        <v>189</v>
      </c>
      <c r="D149" s="1">
        <v>-26</v>
      </c>
      <c r="E149" s="1" t="s">
        <v>185</v>
      </c>
    </row>
    <row r="150" spans="1:5" x14ac:dyDescent="0.25">
      <c r="A150" s="67" t="s">
        <v>226</v>
      </c>
      <c r="B150" s="1" t="s">
        <v>173</v>
      </c>
      <c r="C150" s="1" t="s">
        <v>189</v>
      </c>
      <c r="D150" s="1">
        <v>-26</v>
      </c>
      <c r="E150" s="1" t="s">
        <v>185</v>
      </c>
    </row>
    <row r="151" spans="1:5" x14ac:dyDescent="0.25">
      <c r="A151" s="67" t="s">
        <v>348</v>
      </c>
      <c r="B151" s="1" t="s">
        <v>188</v>
      </c>
      <c r="C151" s="1" t="s">
        <v>189</v>
      </c>
      <c r="D151" s="1">
        <v>-34.700000000000003</v>
      </c>
      <c r="E151" s="1" t="s">
        <v>190</v>
      </c>
    </row>
    <row r="152" spans="1:5" x14ac:dyDescent="0.25">
      <c r="A152" s="67" t="s">
        <v>325</v>
      </c>
      <c r="B152" s="1" t="s">
        <v>188</v>
      </c>
      <c r="C152" s="1" t="s">
        <v>189</v>
      </c>
      <c r="D152" s="1">
        <v>-38</v>
      </c>
      <c r="E152" s="1" t="s">
        <v>190</v>
      </c>
    </row>
    <row r="153" spans="1:5" x14ac:dyDescent="0.25">
      <c r="A153" s="67" t="s">
        <v>326</v>
      </c>
      <c r="B153" s="1" t="s">
        <v>188</v>
      </c>
      <c r="C153" s="1" t="s">
        <v>189</v>
      </c>
      <c r="D153" s="1">
        <v>-38</v>
      </c>
      <c r="E153" s="1" t="s">
        <v>190</v>
      </c>
    </row>
    <row r="154" spans="1:5" x14ac:dyDescent="0.25">
      <c r="A154" s="67" t="s">
        <v>327</v>
      </c>
      <c r="B154" s="1" t="s">
        <v>188</v>
      </c>
      <c r="C154" s="1" t="s">
        <v>189</v>
      </c>
      <c r="D154" s="1">
        <v>-38</v>
      </c>
      <c r="E154" s="1" t="s">
        <v>190</v>
      </c>
    </row>
    <row r="155" spans="1:5" x14ac:dyDescent="0.25">
      <c r="A155" s="67" t="s">
        <v>227</v>
      </c>
      <c r="B155" s="1" t="s">
        <v>173</v>
      </c>
      <c r="C155" s="1" t="s">
        <v>189</v>
      </c>
      <c r="D155" s="1">
        <v>-26</v>
      </c>
      <c r="E155" s="1" t="s">
        <v>185</v>
      </c>
    </row>
    <row r="156" spans="1:5" x14ac:dyDescent="0.25">
      <c r="A156" s="67" t="s">
        <v>358</v>
      </c>
      <c r="B156" s="1" t="s">
        <v>173</v>
      </c>
      <c r="C156" s="1" t="s">
        <v>189</v>
      </c>
      <c r="D156" s="1">
        <v>-37</v>
      </c>
      <c r="E156" s="1" t="s">
        <v>185</v>
      </c>
    </row>
    <row r="157" spans="1:5" x14ac:dyDescent="0.25">
      <c r="A157" s="67" t="s">
        <v>228</v>
      </c>
      <c r="B157" s="1" t="s">
        <v>173</v>
      </c>
      <c r="C157" s="1" t="s">
        <v>189</v>
      </c>
      <c r="D157" s="1">
        <v>-26</v>
      </c>
      <c r="E157" s="1" t="s">
        <v>185</v>
      </c>
    </row>
    <row r="158" spans="1:5" x14ac:dyDescent="0.25">
      <c r="A158" s="67" t="s">
        <v>229</v>
      </c>
      <c r="B158" s="1" t="s">
        <v>173</v>
      </c>
      <c r="C158" s="1" t="s">
        <v>189</v>
      </c>
      <c r="D158" s="1">
        <v>-26</v>
      </c>
      <c r="E158" s="1" t="s">
        <v>185</v>
      </c>
    </row>
    <row r="159" spans="1:5" x14ac:dyDescent="0.25">
      <c r="A159" s="67" t="s">
        <v>328</v>
      </c>
      <c r="B159" s="1" t="s">
        <v>188</v>
      </c>
      <c r="C159" s="1" t="s">
        <v>189</v>
      </c>
      <c r="D159" s="1">
        <v>-38</v>
      </c>
      <c r="E159" s="1" t="s">
        <v>190</v>
      </c>
    </row>
    <row r="160" spans="1:5" x14ac:dyDescent="0.25">
      <c r="A160" s="67" t="s">
        <v>329</v>
      </c>
      <c r="B160" s="1" t="s">
        <v>188</v>
      </c>
      <c r="C160" s="1" t="s">
        <v>189</v>
      </c>
      <c r="D160" s="1">
        <v>-38</v>
      </c>
      <c r="E160" s="1" t="s">
        <v>190</v>
      </c>
    </row>
    <row r="161" spans="1:5" x14ac:dyDescent="0.25">
      <c r="A161" s="67" t="s">
        <v>353</v>
      </c>
      <c r="B161" s="1" t="s">
        <v>188</v>
      </c>
      <c r="C161" s="1" t="s">
        <v>189</v>
      </c>
      <c r="D161" s="1">
        <v>-25.8</v>
      </c>
      <c r="E161" s="1" t="s">
        <v>190</v>
      </c>
    </row>
    <row r="162" spans="1:5" x14ac:dyDescent="0.25">
      <c r="A162" s="67" t="s">
        <v>330</v>
      </c>
      <c r="B162" s="1" t="s">
        <v>188</v>
      </c>
      <c r="C162" s="1" t="s">
        <v>189</v>
      </c>
      <c r="D162" s="1">
        <v>-42</v>
      </c>
      <c r="E162" s="1" t="s">
        <v>190</v>
      </c>
    </row>
    <row r="163" spans="1:5" x14ac:dyDescent="0.25">
      <c r="A163" s="67" t="s">
        <v>359</v>
      </c>
      <c r="B163" s="1" t="s">
        <v>188</v>
      </c>
      <c r="C163" s="1" t="s">
        <v>189</v>
      </c>
      <c r="D163" s="1">
        <v>-38</v>
      </c>
      <c r="E163" s="1" t="s">
        <v>185</v>
      </c>
    </row>
    <row r="164" spans="1:5" x14ac:dyDescent="0.25">
      <c r="A164" s="67" t="s">
        <v>331</v>
      </c>
      <c r="B164" s="1" t="s">
        <v>188</v>
      </c>
      <c r="C164" s="1" t="s">
        <v>189</v>
      </c>
      <c r="D164" s="1">
        <v>-40</v>
      </c>
      <c r="E164" s="1" t="s">
        <v>190</v>
      </c>
    </row>
    <row r="165" spans="1:5" x14ac:dyDescent="0.25">
      <c r="A165" s="67" t="s">
        <v>332</v>
      </c>
      <c r="B165" s="1" t="s">
        <v>188</v>
      </c>
      <c r="C165" s="1" t="s">
        <v>189</v>
      </c>
      <c r="D165" s="1">
        <v>-38</v>
      </c>
      <c r="E165" s="1" t="s">
        <v>190</v>
      </c>
    </row>
    <row r="166" spans="1:5" x14ac:dyDescent="0.25">
      <c r="A166" s="67" t="s">
        <v>333</v>
      </c>
      <c r="B166" s="1" t="s">
        <v>188</v>
      </c>
      <c r="C166" s="1" t="s">
        <v>189</v>
      </c>
      <c r="D166" s="1">
        <v>-38</v>
      </c>
      <c r="E166" s="1" t="s">
        <v>190</v>
      </c>
    </row>
    <row r="167" spans="1:5" x14ac:dyDescent="0.25">
      <c r="A167" s="67" t="s">
        <v>1263</v>
      </c>
      <c r="B167" s="1" t="s">
        <v>188</v>
      </c>
      <c r="C167" s="1" t="s">
        <v>1264</v>
      </c>
      <c r="D167" s="1">
        <v>-38</v>
      </c>
      <c r="E167" s="1" t="s">
        <v>190</v>
      </c>
    </row>
    <row r="168" spans="1:5" x14ac:dyDescent="0.25">
      <c r="A168" s="67" t="s">
        <v>334</v>
      </c>
      <c r="B168" s="1" t="s">
        <v>188</v>
      </c>
      <c r="C168" s="1" t="s">
        <v>189</v>
      </c>
      <c r="D168" s="1">
        <v>-38</v>
      </c>
      <c r="E168" s="1" t="s">
        <v>190</v>
      </c>
    </row>
    <row r="169" spans="1:5" x14ac:dyDescent="0.25">
      <c r="A169" s="67" t="s">
        <v>361</v>
      </c>
      <c r="B169" s="1" t="s">
        <v>188</v>
      </c>
      <c r="C169" s="1" t="s">
        <v>189</v>
      </c>
      <c r="D169" s="1">
        <v>-38</v>
      </c>
      <c r="E169" s="1" t="s">
        <v>190</v>
      </c>
    </row>
    <row r="170" spans="1:5" x14ac:dyDescent="0.25">
      <c r="A170" s="67" t="s">
        <v>350</v>
      </c>
      <c r="B170" s="1" t="s">
        <v>188</v>
      </c>
      <c r="C170" s="1" t="s">
        <v>189</v>
      </c>
      <c r="D170" s="1">
        <v>-38</v>
      </c>
      <c r="E170" s="1" t="s">
        <v>190</v>
      </c>
    </row>
    <row r="171" spans="1:5" x14ac:dyDescent="0.25">
      <c r="A171" s="67" t="s">
        <v>352</v>
      </c>
      <c r="B171" s="1" t="s">
        <v>188</v>
      </c>
      <c r="C171" s="1" t="s">
        <v>189</v>
      </c>
      <c r="D171" s="1">
        <v>-37.700000000000003</v>
      </c>
      <c r="E171" s="1" t="s">
        <v>190</v>
      </c>
    </row>
    <row r="172" spans="1:5" x14ac:dyDescent="0.25">
      <c r="A172" s="67" t="s">
        <v>335</v>
      </c>
      <c r="B172" s="1" t="s">
        <v>173</v>
      </c>
      <c r="C172" s="1" t="s">
        <v>189</v>
      </c>
      <c r="D172" s="1">
        <v>-37</v>
      </c>
      <c r="E172" s="1" t="s">
        <v>185</v>
      </c>
    </row>
    <row r="173" spans="1:5" x14ac:dyDescent="0.25">
      <c r="A173" s="67" t="s">
        <v>336</v>
      </c>
      <c r="B173" s="1" t="s">
        <v>173</v>
      </c>
      <c r="C173" s="1" t="s">
        <v>189</v>
      </c>
      <c r="D173" s="1">
        <v>-35</v>
      </c>
      <c r="E173" s="1" t="s">
        <v>185</v>
      </c>
    </row>
    <row r="174" spans="1:5" x14ac:dyDescent="0.25">
      <c r="A174" s="67" t="s">
        <v>337</v>
      </c>
      <c r="B174" s="1" t="s">
        <v>173</v>
      </c>
      <c r="C174" s="1" t="s">
        <v>189</v>
      </c>
      <c r="D174" s="1">
        <v>-37</v>
      </c>
      <c r="E174" s="1" t="s">
        <v>185</v>
      </c>
    </row>
    <row r="175" spans="1:5" x14ac:dyDescent="0.25">
      <c r="A175" s="67" t="s">
        <v>344</v>
      </c>
      <c r="B175" s="1" t="s">
        <v>173</v>
      </c>
      <c r="C175" s="1" t="s">
        <v>189</v>
      </c>
      <c r="D175" s="1">
        <v>-37</v>
      </c>
      <c r="E175" s="1" t="s">
        <v>185</v>
      </c>
    </row>
    <row r="176" spans="1:5" x14ac:dyDescent="0.25">
      <c r="A176" s="67" t="s">
        <v>346</v>
      </c>
      <c r="B176" s="1" t="s">
        <v>173</v>
      </c>
      <c r="C176" s="1" t="s">
        <v>189</v>
      </c>
      <c r="D176" s="1">
        <v>-35</v>
      </c>
      <c r="E176" s="1" t="s">
        <v>185</v>
      </c>
    </row>
    <row r="177" spans="1:5" x14ac:dyDescent="0.25">
      <c r="A177" s="67" t="s">
        <v>230</v>
      </c>
      <c r="B177" s="1" t="s">
        <v>173</v>
      </c>
      <c r="C177" s="1" t="s">
        <v>189</v>
      </c>
      <c r="D177" s="1">
        <v>-26</v>
      </c>
      <c r="E177" s="1" t="s">
        <v>185</v>
      </c>
    </row>
    <row r="178" spans="1:5" x14ac:dyDescent="0.25">
      <c r="A178" s="67" t="s">
        <v>231</v>
      </c>
      <c r="B178" s="1" t="s">
        <v>173</v>
      </c>
      <c r="C178" s="1" t="s">
        <v>189</v>
      </c>
      <c r="D178" s="1">
        <v>-26</v>
      </c>
      <c r="E178" s="1" t="s">
        <v>185</v>
      </c>
    </row>
    <row r="179" spans="1:5" x14ac:dyDescent="0.25">
      <c r="A179" s="67" t="s">
        <v>232</v>
      </c>
      <c r="B179" s="1" t="s">
        <v>173</v>
      </c>
      <c r="C179" s="1" t="s">
        <v>189</v>
      </c>
      <c r="D179" s="1">
        <v>-26</v>
      </c>
      <c r="E179" s="1" t="s">
        <v>185</v>
      </c>
    </row>
    <row r="180" spans="1:5" x14ac:dyDescent="0.25">
      <c r="A180" s="67" t="s">
        <v>233</v>
      </c>
      <c r="B180" s="1" t="s">
        <v>173</v>
      </c>
      <c r="C180" s="1" t="s">
        <v>189</v>
      </c>
      <c r="D180" s="1">
        <v>-37</v>
      </c>
      <c r="E180" s="1" t="s">
        <v>185</v>
      </c>
    </row>
    <row r="181" spans="1:5" x14ac:dyDescent="0.25">
      <c r="A181" s="67" t="s">
        <v>233</v>
      </c>
      <c r="B181" s="1" t="s">
        <v>173</v>
      </c>
      <c r="C181" s="1" t="s">
        <v>189</v>
      </c>
      <c r="D181" s="1">
        <v>-26</v>
      </c>
      <c r="E181" s="1" t="s">
        <v>185</v>
      </c>
    </row>
    <row r="182" spans="1:5" x14ac:dyDescent="0.25">
      <c r="A182" s="67" t="s">
        <v>234</v>
      </c>
      <c r="B182" s="1" t="s">
        <v>173</v>
      </c>
      <c r="C182" s="1" t="s">
        <v>174</v>
      </c>
      <c r="D182" s="1">
        <v>-26</v>
      </c>
      <c r="E182" s="1" t="s">
        <v>175</v>
      </c>
    </row>
    <row r="183" spans="1:5" x14ac:dyDescent="0.25">
      <c r="A183" s="67" t="s">
        <v>338</v>
      </c>
      <c r="B183" s="1" t="s">
        <v>173</v>
      </c>
      <c r="C183" s="1" t="s">
        <v>174</v>
      </c>
      <c r="D183" s="1">
        <v>-37</v>
      </c>
      <c r="E183" s="1" t="s">
        <v>175</v>
      </c>
    </row>
    <row r="184" spans="1:5" x14ac:dyDescent="0.25">
      <c r="A184" s="67" t="s">
        <v>339</v>
      </c>
      <c r="B184" s="1" t="s">
        <v>173</v>
      </c>
      <c r="C184" s="1" t="s">
        <v>174</v>
      </c>
      <c r="D184" s="1">
        <v>-29</v>
      </c>
      <c r="E184" s="1" t="s">
        <v>175</v>
      </c>
    </row>
    <row r="185" spans="1:5" x14ac:dyDescent="0.25">
      <c r="A185" s="67" t="s">
        <v>339</v>
      </c>
      <c r="B185" s="1" t="s">
        <v>173</v>
      </c>
      <c r="C185" s="1" t="s">
        <v>174</v>
      </c>
      <c r="D185" s="1">
        <v>-29</v>
      </c>
      <c r="E185" s="1" t="s">
        <v>185</v>
      </c>
    </row>
    <row r="186" spans="1:5" x14ac:dyDescent="0.25">
      <c r="A186" s="67" t="s">
        <v>357</v>
      </c>
      <c r="B186" s="1" t="s">
        <v>173</v>
      </c>
      <c r="C186" s="1" t="s">
        <v>189</v>
      </c>
      <c r="D186" s="1">
        <v>-37</v>
      </c>
      <c r="E186" s="1" t="s">
        <v>185</v>
      </c>
    </row>
    <row r="187" spans="1:5" x14ac:dyDescent="0.25">
      <c r="A187" s="67" t="s">
        <v>355</v>
      </c>
      <c r="B187" s="1" t="s">
        <v>173</v>
      </c>
      <c r="C187" s="1" t="s">
        <v>189</v>
      </c>
      <c r="D187" s="1">
        <v>-35</v>
      </c>
      <c r="E187" s="1" t="s">
        <v>185</v>
      </c>
    </row>
    <row r="188" spans="1:5" x14ac:dyDescent="0.25">
      <c r="A188" s="67" t="s">
        <v>351</v>
      </c>
      <c r="B188" s="1" t="s">
        <v>173</v>
      </c>
      <c r="C188" s="1" t="s">
        <v>189</v>
      </c>
      <c r="D188" s="1">
        <v>-35</v>
      </c>
      <c r="E188" s="1" t="s">
        <v>185</v>
      </c>
    </row>
    <row r="189" spans="1:5" x14ac:dyDescent="0.25">
      <c r="A189" s="67" t="s">
        <v>235</v>
      </c>
      <c r="B189" s="1" t="s">
        <v>173</v>
      </c>
      <c r="C189" s="1" t="s">
        <v>189</v>
      </c>
      <c r="D189" s="1">
        <v>-26</v>
      </c>
      <c r="E189" s="1" t="s">
        <v>185</v>
      </c>
    </row>
    <row r="190" spans="1:5" x14ac:dyDescent="0.25">
      <c r="A190" s="67" t="s">
        <v>236</v>
      </c>
      <c r="B190" s="1" t="s">
        <v>173</v>
      </c>
      <c r="C190" s="1" t="s">
        <v>189</v>
      </c>
      <c r="D190" s="1">
        <v>-26</v>
      </c>
      <c r="E190" s="1" t="s">
        <v>185</v>
      </c>
    </row>
    <row r="191" spans="1:5" x14ac:dyDescent="0.25">
      <c r="A191" s="67" t="s">
        <v>360</v>
      </c>
      <c r="B191" s="1" t="s">
        <v>173</v>
      </c>
      <c r="C191" s="1" t="s">
        <v>189</v>
      </c>
      <c r="D191" s="1">
        <v>-36</v>
      </c>
      <c r="E191" s="1" t="s">
        <v>185</v>
      </c>
    </row>
    <row r="192" spans="1:5" x14ac:dyDescent="0.25">
      <c r="A192" s="67" t="s">
        <v>340</v>
      </c>
      <c r="B192" s="1" t="s">
        <v>173</v>
      </c>
      <c r="C192" s="1" t="s">
        <v>189</v>
      </c>
      <c r="D192" s="1">
        <v>-35</v>
      </c>
      <c r="E192" s="1" t="s">
        <v>185</v>
      </c>
    </row>
    <row r="193" spans="1:5" x14ac:dyDescent="0.25">
      <c r="A193" s="67" t="s">
        <v>340</v>
      </c>
      <c r="B193" s="1" t="s">
        <v>173</v>
      </c>
      <c r="C193" s="1" t="s">
        <v>189</v>
      </c>
      <c r="D193" s="1">
        <v>-37</v>
      </c>
      <c r="E193" s="1" t="s">
        <v>185</v>
      </c>
    </row>
    <row r="194" spans="1:5" x14ac:dyDescent="0.25">
      <c r="A194" s="67" t="s">
        <v>341</v>
      </c>
      <c r="B194" s="1" t="s">
        <v>173</v>
      </c>
      <c r="C194" s="1" t="s">
        <v>189</v>
      </c>
      <c r="D194" s="1">
        <v>-37</v>
      </c>
      <c r="E194" s="1" t="s">
        <v>185</v>
      </c>
    </row>
    <row r="195" spans="1:5" x14ac:dyDescent="0.25">
      <c r="A195" s="67" t="s">
        <v>1108</v>
      </c>
      <c r="B195" s="1" t="s">
        <v>173</v>
      </c>
      <c r="C195" s="1" t="s">
        <v>189</v>
      </c>
      <c r="D195" s="1">
        <v>-26</v>
      </c>
      <c r="E195" s="1" t="s">
        <v>185</v>
      </c>
    </row>
    <row r="196" spans="1:5" x14ac:dyDescent="0.25">
      <c r="A196" s="67" t="s">
        <v>237</v>
      </c>
      <c r="B196" s="1" t="s">
        <v>173</v>
      </c>
      <c r="C196" s="1" t="s">
        <v>189</v>
      </c>
      <c r="D196" s="1">
        <v>-26</v>
      </c>
      <c r="E196" s="1" t="s">
        <v>185</v>
      </c>
    </row>
    <row r="197" spans="1:5" x14ac:dyDescent="0.25">
      <c r="A197" s="67" t="s">
        <v>238</v>
      </c>
      <c r="B197" s="1" t="s">
        <v>173</v>
      </c>
      <c r="C197" s="1" t="s">
        <v>189</v>
      </c>
      <c r="D197" s="1">
        <v>-26</v>
      </c>
      <c r="E197" s="1" t="s">
        <v>185</v>
      </c>
    </row>
    <row r="198" spans="1:5" x14ac:dyDescent="0.25">
      <c r="A198" s="67" t="s">
        <v>363</v>
      </c>
      <c r="B198" s="1" t="s">
        <v>188</v>
      </c>
      <c r="C198" s="1" t="s">
        <v>174</v>
      </c>
      <c r="D198" s="1">
        <v>-42</v>
      </c>
      <c r="E198" s="1" t="s">
        <v>190</v>
      </c>
    </row>
    <row r="199" spans="1:5" x14ac:dyDescent="0.25">
      <c r="A199" s="67" t="s">
        <v>342</v>
      </c>
      <c r="B199" s="1" t="s">
        <v>188</v>
      </c>
      <c r="C199" s="1" t="s">
        <v>189</v>
      </c>
      <c r="D199" s="1">
        <v>-38</v>
      </c>
      <c r="E199" s="1" t="s">
        <v>190</v>
      </c>
    </row>
    <row r="200" spans="1:5" x14ac:dyDescent="0.25">
      <c r="A200" s="67" t="s">
        <v>362</v>
      </c>
      <c r="B200" s="1" t="s">
        <v>173</v>
      </c>
      <c r="C200" s="1" t="s">
        <v>189</v>
      </c>
      <c r="D200" s="1">
        <v>-37</v>
      </c>
      <c r="E200" s="1" t="s">
        <v>185</v>
      </c>
    </row>
    <row r="201" spans="1:5" x14ac:dyDescent="0.25">
      <c r="A201" s="67" t="s">
        <v>239</v>
      </c>
      <c r="B201" s="1" t="s">
        <v>173</v>
      </c>
      <c r="C201" s="1" t="s">
        <v>189</v>
      </c>
      <c r="D201" s="1">
        <v>-26</v>
      </c>
      <c r="E201" s="1" t="s">
        <v>185</v>
      </c>
    </row>
    <row r="202" spans="1:5" x14ac:dyDescent="0.25">
      <c r="A202" s="67" t="s">
        <v>254</v>
      </c>
      <c r="B202" s="1" t="s">
        <v>173</v>
      </c>
      <c r="C202" s="1" t="s">
        <v>189</v>
      </c>
      <c r="D202" s="1">
        <v>-26</v>
      </c>
      <c r="E202"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MPN!$A$1:$A$497</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1274</v>
      </c>
      <c r="DY3" s="22" t="s">
        <v>1274</v>
      </c>
      <c r="DZ3" s="22"/>
      <c r="EB3" s="22"/>
      <c r="EC3" s="22"/>
      <c r="ED3" s="22"/>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1275</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1275</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VLOOKUP(T69,MPN!$A$1:$E$997,4,FALSE)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4"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1275</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VLOOKUP(T134,MPN!$A$1:$E$997,4,FALSE)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4"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VLOOKUP(T199,MPN!$A$1:$E$997,4,FALSE)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4"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1275</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4"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1275</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VLOOKUP(T329,MPN!$A$1:$E$997,4,FALSE)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4"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1275</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4"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VLOOKUP(T459,MPN!$A$1:$E$997,4,FALSE)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4"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1275</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VLOOKUP($T524,MPN!$A$1:$E$497,5,FALSE)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MPN!$A$1:$A$497</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5">
        <v>3</v>
      </c>
      <c r="B4" s="96"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VLOOKUP(T134,MPN!$A$1:$E$997,4,FALSE)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VLOOKUP(T199,MPN!$A$1:$E$997,4,FALSE)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VLOOKUP(T329,MPN!$A$1:$E$997,4,FALSE)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MPN!$A$1:$A$497</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VLOOKUP(T4,MPN!$A$1:$E$997,4,FALSE)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VLOOKUP($T4,MPN!$A$1:$E$497,2,FALSE)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VLOOKUP($T4,MPN!$A$1:$E$497,5,FALSE)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VLOOKUP(T69,MPN!$A$1:$E$997,4,FALSE)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VLOOKUP($T69,MPN!$A$1:$E$497,2,FALSE)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VLOOKUP($T69,MPN!$A$1:$E$497,5,FALSE)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VLOOKUP(T134,MPN!$A$1:$E$997,4,FALSE)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VLOOKUP($T134,MPN!$A$1:$E$497,2,FALSE)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VLOOKUP($T134,MPN!$A$1:$E$497,5,FALSE)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VLOOKUP(T199,MPN!$A$1:$E$997,4,FALSE)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VLOOKUP($T199,MPN!$A$1:$E$497,2,FALSE)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VLOOKUP($T199,MPN!$A$1:$E$497,5,FALSE)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VLOOKUP(T264,MPN!$A$1:$E$997,4,FALSE)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VLOOKUP($T264,MPN!$A$1:$E$497,2,FALSE)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VLOOKUP($T264,MPN!$A$1:$E$497,5,FALSE)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VLOOKUP(T329,MPN!$A$1:$E$997,4,FALSE)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VLOOKUP(T459,MPN!$A$1:$E$997,4,FALSE)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VLOOKUP($T524,MPN!$A$1:$E$497,5,FALSE)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VLOOKUP(T589,MPN!$A$1:$E$997,4,FALSE)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VLOOKUP($T654,MPN!$A$1:$E$497,5,FALSE)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VLOOKUP(T719,MPN!$A$1:$E$997,4,FALSE)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VLOOKUP($T719,MPN!$A$1:$E$497,2,FALSE)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VLOOKUP($T719,MPN!$A$1:$E$497,5,FALSE)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VLOOKUP(T784,MPN!$A$1:$E$997,4,FALSE)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VLOOKUP($T784,MPN!$A$1:$E$497,2,FALSE)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VLOOKUP($T784,MPN!$A$1:$E$497,5,FALSE)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VLOOKUP(T849,MPN!$A$1:$E$997,4,FALSE)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VLOOKUP($T849,MPN!$A$1:$E$497,2,FALSE)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VLOOKUP($T849,MPN!$A$1:$E$497,5,FALSE)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VLOOKUP(T914,MPN!$A$1:$E$997,4,FALSE)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VLOOKUP($T914,MPN!$A$1:$E$497,2,FALSE)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VLOOKUP($T914,MPN!$A$1:$E$497,5,FALSE)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VLOOKUP(T979,MPN!$A$1:$E$997,4,FALSE)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VLOOKUP($T979,MPN!$A$1:$E$497,2,FALSE)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VLOOKUP($T979,MPN!$A$1:$E$497,5,FALSE)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VLOOKUP(T1044,MPN!$A$1:$E$997,4,FALSE)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VLOOKUP($T1044,MPN!$A$1:$E$497,2,FALSE)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VLOOKUP($T1044,MPN!$A$1:$E$497,5,FALSE)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VLOOKUP(T1109,MPN!$A$1:$E$997,4,FALSE)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VLOOKUP($T1109,MPN!$A$1:$E$497,2,FALSE)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VLOOKUP($T1109,MPN!$A$1:$E$497,5,FALSE)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VLOOKUP(T1174,MPN!$A$1:$E$997,4,FALSE)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VLOOKUP($T1174,MPN!$A$1:$E$497,2,FALSE)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VLOOKUP($T1174,MPN!$A$1:$E$497,5,FALSE)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VLOOKUP(T1239,MPN!$A$1:$E$997,4,FALSE)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VLOOKUP($T1239,MPN!$A$1:$E$497,2,FALSE)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VLOOKUP($T1239,MPN!$A$1:$E$497,5,FALSE)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VLOOKUP(T1304,MPN!$A$1:$E$997,4,FALSE)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VLOOKUP($T1304,MPN!$A$1:$E$497,2,FALSE)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VLOOKUP($T1304,MPN!$A$1:$E$497,5,FALSE)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VLOOKUP(T1369,MPN!$A$1:$E$997,4,FALSE)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VLOOKUP($T1369,MPN!$A$1:$E$497,2,FALSE)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VLOOKUP($T1369,MPN!$A$1:$E$497,5,FALSE)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VLOOKUP(T1434,MPN!$A$1:$E$997,4,FALSE)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VLOOKUP($T1434,MPN!$A$1:$E$497,2,FALSE)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VLOOKUP($T1434,MPN!$A$1:$E$497,5,FALSE)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VLOOKUP(T1499,MPN!$A$1:$E$997,4,FALSE)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VLOOKUP($T1499,MPN!$A$1:$E$497,2,FALSE)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VLOOKUP($T1564,MPN!$A$1:$E$497,5,FALSE)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VLOOKUP($T1629,MPN!$A$1:$E$497,5,FALSE)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VLOOKUP(T1694,MPN!$A$1:$E$997,4,FALSE)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VLOOKUP($T1694,MPN!$A$1:$E$497,5,FALSE)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VLOOKUP(T1759,MPN!$A$1:$E$997,4,FALSE)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VLOOKUP($T1759,MPN!$A$1:$E$497,2,FALSE)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VLOOKUP($T1759,MPN!$A$1:$E$497,5,FALSE)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VLOOKUP(T1824,MPN!$A$1:$E$997,4,FALSE)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VLOOKUP($T1824,MPN!$A$1:$E$497,2,FALSE)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VLOOKUP($T1824,MPN!$A$1:$E$497,5,FALSE)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VLOOKUP(T1889,MPN!$A$1:$E$997,4,FALSE)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VLOOKUP($T1889,MPN!$A$1:$E$497,2,FALSE)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VLOOKUP($T1889,MPN!$A$1:$E$497,5,FALSE)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VLOOKUP(T1954,MPN!$A$1:$E$997,4,FALSE)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VLOOKUP($T1954,MPN!$A$1:$E$497,2,FALSE)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VLOOKUP($T1954,MPN!$A$1:$E$497,5,FALSE)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VLOOKUP(T2019,MPN!$A$1:$E$997,4,FALSE)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VLOOKUP($T2019,MPN!$A$1:$E$497,2,FALSE)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VLOOKUP($T2019,MPN!$A$1:$E$497,5,FALSE)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VLOOKUP(T2084,MPN!$A$1:$E$997,4,FALSE)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VLOOKUP($T2084,MPN!$A$1:$E$497,2,FALSE)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VLOOKUP($T2084,MPN!$A$1:$E$497,5,FALSE)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VLOOKUP(T2149,MPN!$A$1:$E$997,4,FALSE)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VLOOKUP($T2149,MPN!$A$1:$E$497,2,FALSE)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VLOOKUP($T2149,MPN!$A$1:$E$497,5,FALSE)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VLOOKUP(T2214,MPN!$A$1:$E$997,4,FALSE)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VLOOKUP($T2214,MPN!$A$1:$E$497,2,FALSE)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VLOOKUP($T2214,MPN!$A$1:$E$497,5,FALSE)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VLOOKUP(T2279,MPN!$A$1:$E$997,4,FALSE)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VLOOKUP($T2279,MPN!$A$1:$E$497,2,FALSE)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VLOOKUP($T2279,MPN!$A$1:$E$497,5,FALSE)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VLOOKUP(T2344,MPN!$A$1:$E$997,4,FALSE)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VLOOKUP($T2344,MPN!$A$1:$E$497,2,FALSE)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VLOOKUP($T2344,MPN!$A$1:$E$497,5,FALSE)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MPN!$A$1:$A$497</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2" sqref="O2:P2"/>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11"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11"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MPN!$A$1:$A$497</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13" t="s">
        <v>585</v>
      </c>
      <c r="DY2" s="113" t="s">
        <v>1204</v>
      </c>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13"/>
      <c r="DY4" s="113"/>
      <c r="DZ4" s="113"/>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13"/>
      <c r="DY5" s="113"/>
      <c r="DZ5" s="113"/>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13"/>
      <c r="DY6" s="113"/>
      <c r="DZ6" s="113"/>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13"/>
      <c r="DY7" s="113"/>
      <c r="DZ7" s="113"/>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13"/>
      <c r="DY8" s="113"/>
      <c r="DZ8" s="113"/>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13"/>
      <c r="DY9" s="113"/>
      <c r="DZ9" s="113"/>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13"/>
      <c r="DY10" s="113"/>
      <c r="DZ10" s="113"/>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13"/>
      <c r="DY11" s="113"/>
      <c r="DZ11" s="113"/>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13"/>
      <c r="DY12" s="113"/>
      <c r="DZ12" s="113"/>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13"/>
      <c r="DY13" s="113"/>
      <c r="DZ13" s="113"/>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MPN!$A$1:$A$497</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topLeftCell="G1" zoomScale="70" zoomScaleNormal="70" workbookViewId="0">
      <selection activeCell="O2" sqref="O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13" t="s">
        <v>1272</v>
      </c>
      <c r="DY2" s="113"/>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13"/>
      <c r="DY4" s="113"/>
      <c r="DZ4" s="113"/>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13"/>
      <c r="DY5" s="113"/>
      <c r="DZ5" s="113"/>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13"/>
      <c r="DY6" s="113"/>
      <c r="DZ6" s="113"/>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13"/>
      <c r="DY7" s="113"/>
      <c r="DZ7" s="113"/>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13"/>
      <c r="DY8" s="113"/>
      <c r="DZ8" s="113"/>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6"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13"/>
      <c r="DY9" s="113"/>
      <c r="DZ9" s="113"/>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6"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13"/>
      <c r="DY10" s="113"/>
      <c r="DZ10" s="113"/>
      <c r="EB10" s="77"/>
      <c r="EC10" s="78"/>
      <c r="ED10" s="78"/>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6"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13"/>
      <c r="DY11" s="113"/>
      <c r="DZ11" s="113"/>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6"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13"/>
      <c r="DY12" s="113"/>
      <c r="DZ12" s="113"/>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13"/>
      <c r="DY13" s="113"/>
      <c r="DZ13" s="113"/>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4"/>
      <c r="DF32" s="114"/>
      <c r="DG32" s="114"/>
      <c r="DH32" s="114"/>
      <c r="DI32" s="114"/>
      <c r="DJ32" s="11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1224</v>
      </c>
      <c r="V456" s="12"/>
      <c r="W456" s="65"/>
      <c r="X456" s="12"/>
      <c r="Y456" s="7" t="str">
        <f>VLOOKUP(U456,$DX$1:$DZ$21,3,FALSE)</f>
        <v>-</v>
      </c>
      <c r="Z456" s="81"/>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9"/>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78" ca="1" si="81">ConfigCode($AA460,$AN460,$AO460,$AP460,$AQ460,$AR460,$AF460,$AG460,2)</f>
        <v>0x26=-34.40,-33.60;</v>
      </c>
      <c r="V460" s="37"/>
      <c r="W460" s="37"/>
      <c r="X460" s="68"/>
      <c r="Y460" s="68"/>
      <c r="Z460" s="55">
        <f t="shared" ref="Z460:Z47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1268</v>
      </c>
      <c r="AB460" s="40">
        <v>-0.5</v>
      </c>
      <c r="AC460" s="40" t="s">
        <v>995</v>
      </c>
      <c r="AD460" s="40">
        <v>1</v>
      </c>
      <c r="AE460" s="41">
        <v>0</v>
      </c>
      <c r="AF460" s="42">
        <v>-34.4</v>
      </c>
      <c r="AG460" s="42">
        <v>-33.6</v>
      </c>
      <c r="AH460" s="43">
        <f t="shared" ref="AH460:AH478" ca="1" si="83">$AF460+$Z460</f>
        <v>-36.839999999999996</v>
      </c>
      <c r="AI460" s="43">
        <f t="shared" ref="AI460:AI478" ca="1" si="84">$AG460+$Z460</f>
        <v>-36.04</v>
      </c>
      <c r="AJ460" s="44" cm="1">
        <f t="array" aca="1" ref="AJ460" ca="1" xml:space="preserve">
N("initial sens-loopgain")+
$AF460-BoxVal(ROW($AA460),26,COLUMN(INDIRECT("T"&amp;(INT(ROW($AA477)/65))*65+2)))</f>
        <v>-36.4</v>
      </c>
      <c r="AK460" s="44">
        <f t="shared" ref="AK460:AK47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78" ca="1" si="86">AL460+(AG460-AF460)</f>
        <v>-37.54</v>
      </c>
      <c r="AN460" s="36" t="str">
        <f t="shared" ref="AN460:AN47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7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3"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3"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3"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3"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3"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3"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3" t="s">
        <v>544</v>
      </c>
      <c r="T470" s="15" t="s">
        <v>1229</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3"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3"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3"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3"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3"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3"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1224</v>
      </c>
      <c r="V521" s="12"/>
      <c r="W521" s="65"/>
      <c r="X521" s="12"/>
      <c r="Y521" s="7" t="str">
        <f>VLOOKUP(U521,$DX$1:$DZ$21,3,FALSE)</f>
        <v>-</v>
      </c>
      <c r="Z521" s="81"/>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9"/>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43" ca="1" si="89">ConfigCode($AA525,$AN525,$AO525,$AP525,$AQ525,$AR525,$AF525,$AG525,2)</f>
        <v>0x55=-34.40,-33.60;</v>
      </c>
      <c r="V525" s="37"/>
      <c r="W525" s="37"/>
      <c r="X525" s="68"/>
      <c r="Y525" s="68"/>
      <c r="Z525" s="55">
        <f t="shared" ref="Z525:Z543"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43" ca="1" si="91">$AF525+$Z525</f>
        <v>-30.2</v>
      </c>
      <c r="AI525" s="43">
        <f t="shared" ref="AI525:AI543" ca="1" si="92">$AG525+$Z525</f>
        <v>-29.400000000000002</v>
      </c>
      <c r="AJ525" s="44" cm="1">
        <f t="array" aca="1" ref="AJ525" ca="1" xml:space="preserve">
N("initial sens-loopgain")+
$AF525-BoxVal(ROW($AA525),26,COLUMN(INDIRECT("T"&amp;(INT(ROW($AA542)/65))*65+2)))</f>
        <v>-36.4</v>
      </c>
      <c r="AK525" s="44">
        <f t="shared" ref="AK525:AK543"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43" ca="1" si="94">AL525+(AG525-AF525)</f>
        <v>-30.400000000000006</v>
      </c>
      <c r="AN525" s="36" t="str">
        <f t="shared" ref="AN525:AN533"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43"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3"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3"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3"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3"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3"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3"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3" t="s">
        <v>544</v>
      </c>
      <c r="T535" s="15" t="s">
        <v>1229</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3"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3"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3"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3"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3"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3"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1224</v>
      </c>
      <c r="V586" s="12"/>
      <c r="W586" s="65"/>
      <c r="X586" s="12"/>
      <c r="Y586" s="7" t="str">
        <f>VLOOKUP(U586,$DX$1:$DZ$21,3,FALSE)</f>
        <v>-</v>
      </c>
      <c r="Z586" s="81"/>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1310</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9"/>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608" ca="1" si="97">ConfigCode($AA590,$AN590,$AO590,$AP590,$AQ590,$AR590,$AF590,$AG590,2)</f>
        <v>0x07=-34.40,-33.60;</v>
      </c>
      <c r="V590" s="37"/>
      <c r="W590" s="37"/>
      <c r="X590" s="68"/>
      <c r="Y590" s="68"/>
      <c r="Z590" s="55">
        <f t="shared" ref="Z590:Z608"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608" ca="1" si="99">$AF590+$Z590</f>
        <v>-33.9</v>
      </c>
      <c r="AI590" s="43">
        <f t="shared" ref="AI590:AI608" ca="1" si="100">$AG590+$Z590</f>
        <v>-33.1</v>
      </c>
      <c r="AJ590" s="44" cm="1">
        <f t="array" aca="1" ref="AJ590" ca="1" xml:space="preserve">
N("initial sens-loopgain")+
$AF590-BoxVal(ROW($AA590),26,COLUMN(INDIRECT("T"&amp;(INT(ROW($AA607)/65))*65+2)))</f>
        <v>-36.4</v>
      </c>
      <c r="AK590" s="44">
        <f t="shared" ref="AK590:AK608" ca="1" si="101">AJ590+(AG590-AF590)</f>
        <v>-35.6</v>
      </c>
      <c r="AL590" s="44" cm="1">
        <f t="array" aca="1" ref="AL590" ca="1" xml:space="preserve">
N("initial sens-loopgain-gain-gain ref-vcm")+
$AH590-
BoxVal(ROW($AA590),26,COLUMN(INDIRECT("T"&amp;(INT(ROW($AA607)/65))*65+2)))-
$AB590-
$W590-
IFERROR(VLOOKUP($AC590,$CT$1:$DC$31,7,FALSE),0)</f>
        <v>-36.4</v>
      </c>
      <c r="AM590" s="44">
        <f t="shared" ref="AM590:AM608" ca="1" si="102">AL590+(AG590-AF590)</f>
        <v>-35.6</v>
      </c>
      <c r="AN590" s="36" t="str">
        <f t="shared" ref="AN590:AN597"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608"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3"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3"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3"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3"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3"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3"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3" t="s">
        <v>544</v>
      </c>
      <c r="T600" s="15" t="s">
        <v>1229</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3"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3"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3"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3"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3"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3"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1224</v>
      </c>
      <c r="V651" s="12"/>
      <c r="W651" s="65"/>
      <c r="X651" s="12"/>
      <c r="Y651" s="7" t="str">
        <f>VLOOKUP(U651,$DX$1:$DZ$21,3,FALSE)</f>
        <v>-</v>
      </c>
      <c r="Z651" s="81"/>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9"/>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73" ca="1" si="105">ConfigCode($AA655,$AN655,$AO655,$AP655,$AQ655,$AR655,$AF655,$AG655,2)</f>
        <v>0x58=-34.40,-33.60;</v>
      </c>
      <c r="V655" s="37"/>
      <c r="W655" s="37"/>
      <c r="X655" s="68"/>
      <c r="Y655" s="68"/>
      <c r="Z655" s="55">
        <f t="shared" ref="Z655:Z673"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73" ca="1" si="107">$AF655+$Z655</f>
        <v>-32.9</v>
      </c>
      <c r="AI655" s="43">
        <f t="shared" ref="AI655:AI673" ca="1" si="108">$AG655+$Z655</f>
        <v>-32.1</v>
      </c>
      <c r="AJ655" s="44" cm="1">
        <f t="array" aca="1" ref="AJ655" ca="1" xml:space="preserve">
N("initial sens-loopgain")+
$AF655-BoxVal(ROW($AA655),26,COLUMN(INDIRECT("T"&amp;(INT(ROW($AA672)/65))*65+2)))</f>
        <v>-36.4</v>
      </c>
      <c r="AK655" s="44">
        <f t="shared" ref="AK655:AK673" ca="1" si="109">AJ655+(AG655-AF655)</f>
        <v>-35.6</v>
      </c>
      <c r="AL655" s="44" cm="1">
        <f t="array" aca="1" ref="AL655" ca="1" xml:space="preserve">
N("initial sens-loopgain-gain-gain ref-vcm")+
$AH655-
BoxVal(ROW($AA655),26,COLUMN(INDIRECT("T"&amp;(INT(ROW($AA672)/65))*65+2)))-
$AB655-
$W655-
IFERROR(VLOOKUP($AC655,$CT$1:$DC$31,7,FALSE),0)</f>
        <v>-36.4</v>
      </c>
      <c r="AM655" s="44">
        <f t="shared" ref="AM655:AM673" ca="1" si="110">AL655+(AG655-AF655)</f>
        <v>-35.6</v>
      </c>
      <c r="AN655" s="36" t="str">
        <f t="shared" ref="AN655:AN663"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73"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3"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3"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3"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3"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3"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3"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3" t="s">
        <v>544</v>
      </c>
      <c r="T665" s="15" t="s">
        <v>1229</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3"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3"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3"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3"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3"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3"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MPN!$A$1:$A$497</xm:f>
          </x14:formula1>
          <xm:sqref>T4 T69 T134 T199 T394 T329 T264 T459 T524 T589 T654</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rgb="FFFFC000"/>
  </sheetPr>
  <dimension ref="A1:EE2080"/>
  <sheetViews>
    <sheetView tabSelected="1" topLeftCell="Q1" zoomScale="70" zoomScaleNormal="70" workbookViewId="0">
      <selection activeCell="AX16" sqref="AX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3.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1312</v>
      </c>
      <c r="V1" s="12"/>
      <c r="W1" s="65"/>
      <c r="X1" s="12"/>
      <c r="Y1" s="7">
        <f>VLOOKUP(U1,$DX$1:$DZ$21,3,FALSE)</f>
        <v>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1332</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81">
        <v>-2</v>
      </c>
      <c r="BN2" s="81">
        <v>1.74</v>
      </c>
      <c r="BO2" s="81">
        <v>0</v>
      </c>
      <c r="BP2" s="81">
        <v>0</v>
      </c>
      <c r="BQ2" s="81">
        <v>0</v>
      </c>
      <c r="BR2" s="81">
        <v>1</v>
      </c>
      <c r="BU2" s="119" t="s">
        <v>784</v>
      </c>
      <c r="BV2" s="119" t="s">
        <v>562</v>
      </c>
      <c r="BW2" s="119"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70~150 (uA)
Vdc&amp;Remark: -</v>
      </c>
      <c r="M3" s="59" t="str" cm="1">
        <f t="array" aca="1" ref="M3" ca="1">BoxVal($A3,31,COLUMN(INDIRECT("T"&amp;($A3-1)*65+2)),1)</f>
        <v>-38+/-0.8 dBV</v>
      </c>
      <c r="N3" s="59" t="str" cm="1">
        <f t="array" aca="1" ref="N3" ca="1">BoxVal($A3,12,COLUMN(INDIRECT("T"&amp;($A3-1)*65+2)),1)</f>
        <v>Normal</v>
      </c>
      <c r="O3" s="64" t="e" cm="1">
        <f t="array" ref="O3">BoxVal($A3,2,COLUMN(V4),1)</f>
        <v>#VALUE!</v>
      </c>
      <c r="P3" s="64" t="str" cm="1">
        <f t="array" aca="1" ref="P3" ca="1">BoxVal($A3,2,COLUMN(INDIRECT("AB"&amp;($A3-1)*65+2)),1)</f>
        <v>16V_NormalMode_38dB_304ZA_N010A_370_430_ZTS6856S_MP2.0</v>
      </c>
      <c r="Q3" s="64" t="str" cm="1">
        <f t="array" aca="1" ref="Q3" ca="1">BoxVal($A3,2,COLUMN(INDIRECT("AJ"&amp;($A3-1)*65+2)),1)</f>
        <v/>
      </c>
      <c r="R3" s="34"/>
      <c r="S3" s="7" t="s">
        <v>5</v>
      </c>
      <c r="T3" s="15" t="s">
        <v>1276</v>
      </c>
      <c r="U3" s="32" t="str">
        <f>HYPERLINK("#A"&amp;(S1+1),"&lt;==Block" &amp; $S1 &amp;"==&gt;")</f>
        <v>&lt;==Block1==&gt;</v>
      </c>
      <c r="V3" s="51"/>
      <c r="W3" s="19"/>
      <c r="X3" s="19"/>
      <c r="Y3" s="8"/>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1314</v>
      </c>
      <c r="DY3" s="22" t="s">
        <v>1315</v>
      </c>
      <c r="DZ3" s="22" t="s">
        <v>1329</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-38+/-2 dBV</v>
      </c>
      <c r="N4" s="59" t="str" cm="1">
        <f t="array" aca="1" ref="N4" ca="1">BoxVal($A4,12,COLUMN(INDIRECT("T"&amp;($A4-1)*65+2)),1)</f>
        <v>Normal</v>
      </c>
      <c r="O4" s="64" t="e" cm="1">
        <f t="array" ref="O4">BoxVal($A4,2,COLUMN(V5),1)</f>
        <v>#VALUE!</v>
      </c>
      <c r="P4" s="64" t="str" cm="1">
        <f t="array" aca="1" ref="P4" ca="1">BoxVal($A4,2,COLUMN(INDIRECT("AB"&amp;($A4-1)*65+2)),1)</f>
        <v>default_NormalMode_38dB_304ZA_2227F_451_495_ZTS6117S_TR3.0</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t="s">
        <v>1316</v>
      </c>
      <c r="DY4" s="22" t="s">
        <v>1317</v>
      </c>
      <c r="DZ4" s="22"/>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e" cm="1">
        <f t="array" ref="O5">BoxVal($A5,2,COLUMN(V6),1)</f>
        <v>#VALUE!</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1278</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R12" ca="1" si="10">ManualLookup(AB5,BoxVal(ROW(AB5),4,COLUMN(AO3)),INDIRECT(DO$3))</f>
        <v>00</v>
      </c>
      <c r="AP5" s="36" t="str">
        <f t="shared" ca="1" si="10"/>
        <v>00</v>
      </c>
      <c r="AQ5" s="36" t="str">
        <f t="shared" ca="1" si="10"/>
        <v>00</v>
      </c>
      <c r="AR5" s="36" t="str">
        <f t="shared" ca="1" si="10"/>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1318</v>
      </c>
      <c r="DY5" s="22" t="s">
        <v>1319</v>
      </c>
      <c r="DZ5" s="22"/>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e" cm="1">
        <f t="array" ref="O6">BoxVal($A6,2,COLUMN(V7),1)</f>
        <v>#VALUE!</v>
      </c>
      <c r="P6" s="64" t="str" cm="1">
        <f t="array" aca="1" ref="P6" ca="1">BoxVal($A6,2,COLUMN(INDIRECT("AB"&amp;($A6-1)*65+2)),1)</f>
        <v>16V_NormalMode_38dB_304ZA_N010A_367_427_ZTS6216C_TR5.3</v>
      </c>
      <c r="Q6" s="64" t="str" cm="1">
        <f t="array" aca="1" ref="Q6" ca="1">BoxVal($A6,2,COLUMN(INDIRECT("AJ"&amp;($A6-1)*65+2)),1)</f>
        <v/>
      </c>
      <c r="R6" s="34"/>
      <c r="S6" s="7" t="s">
        <v>13</v>
      </c>
      <c r="T6" s="15" t="s">
        <v>1279</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1">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03</v>
      </c>
      <c r="AP6" s="36" t="str">
        <f t="shared" ca="1" si="10"/>
        <v>00</v>
      </c>
      <c r="AQ6" s="36" t="str">
        <f t="shared" ca="1" si="10"/>
        <v>00</v>
      </c>
      <c r="AR6" s="36" t="str">
        <f t="shared" ca="1" si="10"/>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e" cm="1">
        <f t="array" ref="O7">BoxVal($A7,2,COLUMN(V8),1)</f>
        <v>#VALUE!</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1"/>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0"/>
        <v>00</v>
      </c>
      <c r="AQ7" s="36" t="str">
        <f t="shared" ca="1" si="10"/>
        <v>00</v>
      </c>
      <c r="AR7" s="36" t="str">
        <f t="shared" ca="1" si="10"/>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70~150 (uA)
Vdc&amp;Remark: -</v>
      </c>
      <c r="M8" s="59" t="str" cm="1">
        <f t="array" aca="1" ref="M8" ca="1">BoxVal($A8,31,COLUMN(INDIRECT("T"&amp;($A8-1)*65+2)),1)</f>
        <v>-38+/-0.8 dBV</v>
      </c>
      <c r="N8" s="59" t="str" cm="1">
        <f t="array" aca="1" ref="N8" ca="1">BoxVal($A8,12,COLUMN(INDIRECT("T"&amp;($A8-1)*65+2)),1)</f>
        <v>Normal</v>
      </c>
      <c r="O8" s="64" t="e" cm="1">
        <f t="array" ref="O8">BoxVal($A8,2,COLUMN(V9),1)</f>
        <v>#VALUE!</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1"/>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03</v>
      </c>
      <c r="AP8" s="36" t="str">
        <f t="shared" ca="1" si="10"/>
        <v>00</v>
      </c>
      <c r="AQ8" s="36" t="str">
        <f t="shared" ca="1" si="10"/>
        <v>00</v>
      </c>
      <c r="AR8" s="36" t="str">
        <f t="shared" ca="1" si="10"/>
        <v>80</v>
      </c>
      <c r="AS8" s="36"/>
      <c r="AT8" s="34"/>
      <c r="AU8" s="14" t="s">
        <v>1268</v>
      </c>
      <c r="AV8" s="14" t="s">
        <v>582</v>
      </c>
      <c r="AW8" s="5" t="s">
        <v>582</v>
      </c>
      <c r="AX8" s="5" t="s">
        <v>582</v>
      </c>
      <c r="AY8" s="5" t="s">
        <v>582</v>
      </c>
      <c r="AZ8" s="5" t="s">
        <v>255</v>
      </c>
      <c r="BB8" s="14" t="s">
        <v>1268</v>
      </c>
      <c r="BC8" s="5">
        <v>1</v>
      </c>
      <c r="BD8" s="5">
        <v>1</v>
      </c>
      <c r="BE8" s="5">
        <v>0</v>
      </c>
      <c r="BF8" s="14"/>
      <c r="BG8" s="14"/>
      <c r="BH8" s="14"/>
      <c r="BI8" s="14" t="s">
        <v>805</v>
      </c>
      <c r="BJ8" s="14" t="s">
        <v>562</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e" cm="1">
        <f t="array" ref="O9">BoxVal($A9,2,COLUMN(V10),1)</f>
        <v>#VALUE!</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1"/>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0"/>
        <v>00</v>
      </c>
      <c r="AQ9" s="36" t="str">
        <f t="shared" ca="1" si="10"/>
        <v>00</v>
      </c>
      <c r="AR9" s="36" t="str">
        <f t="shared" ca="1" si="10"/>
        <v>00</v>
      </c>
      <c r="AS9" s="36"/>
      <c r="AT9" s="34"/>
      <c r="AU9" s="14" t="s">
        <v>1269</v>
      </c>
      <c r="AV9" s="14" t="s">
        <v>581</v>
      </c>
      <c r="AW9" s="5" t="s">
        <v>583</v>
      </c>
      <c r="AX9" s="5" t="s">
        <v>583</v>
      </c>
      <c r="AY9" s="5" t="s">
        <v>583</v>
      </c>
      <c r="AZ9" s="5" t="s">
        <v>255</v>
      </c>
      <c r="BB9" s="14" t="s">
        <v>1269</v>
      </c>
      <c r="BC9" s="5">
        <v>1</v>
      </c>
      <c r="BD9" s="5">
        <v>1</v>
      </c>
      <c r="BE9" s="5">
        <v>1</v>
      </c>
      <c r="BF9" s="14"/>
      <c r="BG9" s="14"/>
      <c r="BH9" s="14"/>
      <c r="BI9" s="14" t="s">
        <v>811</v>
      </c>
      <c r="BJ9" s="14" t="s">
        <v>562</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70~150 (uA)
Vdc&amp;Remark: -</v>
      </c>
      <c r="M10" s="59" t="str" cm="1">
        <f t="array" aca="1" ref="M10" ca="1">BoxVal($A10,31,COLUMN(INDIRECT("T"&amp;($A10-1)*65+2)),1)</f>
        <v>-38+/-0.8 dBV</v>
      </c>
      <c r="N10" s="59" t="str" cm="1">
        <f t="array" aca="1" ref="N10" ca="1">BoxVal($A10,12,COLUMN(INDIRECT("T"&amp;($A10-1)*65+2)),1)</f>
        <v>Normal</v>
      </c>
      <c r="O10" s="64" t="e" cm="1">
        <f t="array" ref="O10">BoxVal($A10,2,COLUMN(V11),1)</f>
        <v>#VALUE!</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1"/>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03</v>
      </c>
      <c r="AP10" s="36" t="str">
        <f t="shared" ca="1" si="10"/>
        <v>00</v>
      </c>
      <c r="AQ10" s="36" t="str">
        <f t="shared" ca="1" si="10"/>
        <v>00</v>
      </c>
      <c r="AR10" s="36" t="str">
        <f t="shared" ca="1" si="10"/>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70~150 (uA)
Vdc&amp;Remark: -</v>
      </c>
      <c r="M11" s="59" t="str" cm="1">
        <f t="array" aca="1" ref="M11" ca="1">BoxVal($A11,31,COLUMN(INDIRECT("T"&amp;($A11-1)*65+2)),1)</f>
        <v>-38+/-0.8 dBV</v>
      </c>
      <c r="N11" s="59" t="str" cm="1">
        <f t="array" aca="1" ref="N11" ca="1">BoxVal($A11,12,COLUMN(INDIRECT("T"&amp;($A11-1)*65+2)),1)</f>
        <v>Normal</v>
      </c>
      <c r="O11" s="64" t="e" cm="1">
        <f t="array" ref="O11">BoxVal($A11,2,COLUMN(V12),1)</f>
        <v>#VALUE!</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1"/>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04</v>
      </c>
      <c r="AP11" s="36" t="str">
        <f t="shared" ca="1" si="10"/>
        <v>00</v>
      </c>
      <c r="AQ11" s="36" t="str">
        <f t="shared" ca="1" si="10"/>
        <v>00</v>
      </c>
      <c r="AR11" s="36" t="str">
        <f t="shared" ca="1" si="10"/>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70~150 (uA)
Vdc&amp;Remark: -</v>
      </c>
      <c r="M12" s="59" t="str" cm="1">
        <f t="array" aca="1" ref="M12" ca="1">BoxVal($A12,31,COLUMN(INDIRECT("T"&amp;($A12-1)*65+2)),1)</f>
        <v>-38+/-0.8 dBV</v>
      </c>
      <c r="N12" s="59" t="str" cm="1">
        <f t="array" aca="1" ref="N12" ca="1">BoxVal($A12,12,COLUMN(INDIRECT("T"&amp;($A12-1)*65+2)),1)</f>
        <v>Normal</v>
      </c>
      <c r="O12" s="64" t="e" cm="1">
        <f t="array" ref="O12">BoxVal($A12,2,COLUMN(V13),1)</f>
        <v>#VALUE!</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1"/>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0"/>
        <v>00</v>
      </c>
      <c r="AQ12" s="36" t="str">
        <f t="shared" ca="1" si="10"/>
        <v>00</v>
      </c>
      <c r="AR12" s="36" t="str">
        <f t="shared" ca="1" si="10"/>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70~150 (uA)
Vdc&amp;Remark: -</v>
      </c>
      <c r="M13" s="59" t="str" cm="1">
        <f t="array" aca="1" ref="M13" ca="1">BoxVal($A13,31,COLUMN(INDIRECT("T"&amp;($A13-1)*65+2)),1)</f>
        <v>-42+/-0.8 dBV</v>
      </c>
      <c r="N13" s="59" t="str" cm="1">
        <f t="array" aca="1" ref="N13" ca="1">BoxVal($A13,12,COLUMN(INDIRECT("T"&amp;($A13-1)*65+2)),1)</f>
        <v>Normal</v>
      </c>
      <c r="O13" s="64" t="e" cm="1">
        <f t="array" ref="O13">BoxVal($A13,2,COLUMN(V14),1)</f>
        <v>#VALUE!</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70~150 (uA)
Vdc&amp;Remark: -</v>
      </c>
      <c r="M14" s="59" t="str" cm="1">
        <f t="array" aca="1" ref="M14" ca="1">BoxVal($A14,31,COLUMN(INDIRECT("T"&amp;($A14-1)*65+2)),1)</f>
        <v>-38+/-0.8 dBV</v>
      </c>
      <c r="N14" s="59" t="str" cm="1">
        <f t="array" aca="1" ref="N14" ca="1">BoxVal($A14,12,COLUMN(INDIRECT("T"&amp;($A14-1)*65+2)),1)</f>
        <v>Normal</v>
      </c>
      <c r="O14" s="64" t="e" cm="1">
        <f t="array" ref="O14">BoxVal($A14,2,COLUMN(V15),1)</f>
        <v>#VALUE!</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6" t="s">
        <v>1324</v>
      </c>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70~150 (uA)
Vdc&amp;Remark: -</v>
      </c>
      <c r="M15" s="59" t="str" cm="1">
        <f t="array" aca="1" ref="M15" ca="1">BoxVal($A15,31,COLUMN(INDIRECT("T"&amp;($A15-1)*65+2)),1)</f>
        <v>-38+/-0.8 dBV</v>
      </c>
      <c r="N15" s="59" t="str" cm="1">
        <f t="array" aca="1" ref="N15" ca="1">BoxVal($A15,12,COLUMN(INDIRECT("T"&amp;($A15-1)*65+2)),1)</f>
        <v>Normal</v>
      </c>
      <c r="O15" s="64" t="e" cm="1">
        <f t="array" ref="O15">BoxVal($A15,2,COLUMN(V16),1)</f>
        <v>#VALUE!</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6" t="s">
        <v>1325</v>
      </c>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70~150 (uA)
Vdc&amp;Remark: -</v>
      </c>
      <c r="M16" s="59" t="str" cm="1">
        <f t="array" aca="1" ref="M16" ca="1">BoxVal($A16,31,COLUMN(INDIRECT("T"&amp;($A16-1)*65+2)),1)</f>
        <v>-40+/-0.8 dBV</v>
      </c>
      <c r="N16" s="59" t="str" cm="1">
        <f t="array" aca="1" ref="N16" ca="1">BoxVal($A16,12,COLUMN(INDIRECT("T"&amp;($A16-1)*65+2)),1)</f>
        <v>Normal</v>
      </c>
      <c r="O16" s="64" t="e" cm="1">
        <f t="array" ref="O16">BoxVal($A16,2,COLUMN(V17),1)</f>
        <v>#VALUE!</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6" t="s">
        <v>1326</v>
      </c>
    </row>
    <row r="17" spans="1:133"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70~150 (uA)
Vdc&amp;Remark: -</v>
      </c>
      <c r="M17" s="59" t="str" cm="1">
        <f t="array" aca="1" ref="M17" ca="1">BoxVal($A17,31,COLUMN(INDIRECT("T"&amp;($A17-1)*65+2)),1)</f>
        <v>-38+/-0.8 dBV</v>
      </c>
      <c r="N17" s="59" t="str" cm="1">
        <f t="array" aca="1" ref="N17" ca="1">BoxVal($A17,12,COLUMN(INDIRECT("T"&amp;($A17-1)*65+2)),1)</f>
        <v>Normal</v>
      </c>
      <c r="O17" s="64" t="e" cm="1">
        <f t="array" ref="O17">BoxVal($A17,2,COLUMN(V18),1)</f>
        <v>#VALUE!</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16" t="s">
        <v>1327</v>
      </c>
    </row>
    <row r="18" spans="1:133"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70~150 (uA)
Vdc&amp;Remark: -</v>
      </c>
      <c r="M18" s="59" t="str" cm="1">
        <f t="array" aca="1" ref="M18" ca="1">BoxVal($A18,31,COLUMN(INDIRECT("T"&amp;($A18-1)*65+2)),1)</f>
        <v>-42+/-0.8 dBV</v>
      </c>
      <c r="N18" s="59" t="str" cm="1">
        <f t="array" aca="1" ref="N18" ca="1">BoxVal($A18,12,COLUMN(INDIRECT("T"&amp;($A18-1)*65+2)),1)</f>
        <v>Normal</v>
      </c>
      <c r="O18" s="64" t="e" cm="1">
        <f t="array" ref="O18">BoxVal($A18,2,COLUMN(V19),1)</f>
        <v>#VALUE!</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17" t="s">
        <v>1328</v>
      </c>
    </row>
    <row r="19" spans="1:133"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70~150 (uA)
Vdc&amp;Remark: -</v>
      </c>
      <c r="M19" s="59" t="str" cm="1">
        <f t="array" aca="1" ref="M19" ca="1">BoxVal($A19,31,COLUMN(INDIRECT("T"&amp;($A19-1)*65+2)),1)</f>
        <v>-38+/-0.8 dBV</v>
      </c>
      <c r="N19" s="59" t="str" cm="1">
        <f t="array" aca="1" ref="N19" ca="1">BoxVal($A19,12,COLUMN(INDIRECT("T"&amp;($A19-1)*65+2)),1)</f>
        <v>Normal</v>
      </c>
      <c r="O19" s="64" t="e" cm="1">
        <f t="array" ref="O19">BoxVal($A19,2,COLUMN(V20),1)</f>
        <v>#VALUE!</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VLOOKUP(T4,MPN!$A$1:$E$997,4,FALSE)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33"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70~150 (uA)
Vdc&amp;Remark: -</v>
      </c>
      <c r="M20" s="59" t="str" cm="1">
        <f t="array" aca="1" ref="M20" ca="1">BoxVal($A20,31,COLUMN(INDIRECT("T"&amp;($A20-1)*65+2)),1)</f>
        <v>-38+/-0.8 dBV</v>
      </c>
      <c r="N20" s="59" t="str" cm="1">
        <f t="array" aca="1" ref="N20" ca="1">BoxVal($A20,12,COLUMN(INDIRECT("T"&amp;($A20-1)*65+2)),1)</f>
        <v>Normal</v>
      </c>
      <c r="O20" s="64" t="e" cm="1">
        <f t="array" ref="O20">BoxVal($A20,2,COLUMN(V21),1)</f>
        <v>#VALUE!</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33"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70~150 (uA)
Vdc&amp;Remark: -</v>
      </c>
      <c r="M21" s="59" t="str" cm="1">
        <f t="array" aca="1" ref="M21" ca="1">BoxVal($A21,31,COLUMN(INDIRECT("T"&amp;($A21-1)*65+2)),1)</f>
        <v>-42+/-0.8 dBV</v>
      </c>
      <c r="N21" s="59" t="str" cm="1">
        <f t="array" aca="1" ref="N21" ca="1">BoxVal($A21,12,COLUMN(INDIRECT("T"&amp;($A21-1)*65+2)),1)</f>
        <v>Normal</v>
      </c>
      <c r="O21" s="64" t="e" cm="1">
        <f t="array" ref="O21">BoxVal($A21,2,COLUMN(V22),1)</f>
        <v>#VALUE!</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3"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70~150 (uA)
Vdc&amp;Remark: -</v>
      </c>
      <c r="M22" s="59" t="str" cm="1">
        <f t="array" aca="1" ref="M22" ca="1">BoxVal($A22,31,COLUMN(INDIRECT("T"&amp;($A22-1)*65+2)),1)</f>
        <v>-38+/-0.8 dBV</v>
      </c>
      <c r="N22" s="59" t="str" cm="1">
        <f t="array" aca="1" ref="N22" ca="1">BoxVal($A22,12,COLUMN(INDIRECT("T"&amp;($A22-1)*65+2)),1)</f>
        <v>Normal</v>
      </c>
      <c r="O22" s="64" t="e" cm="1">
        <f t="array" ref="O22">BoxVal($A22,2,COLUMN(V23),1)</f>
        <v>#VALUE!</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Z22" s="7" t="s">
        <v>1320</v>
      </c>
    </row>
    <row r="23" spans="1:133"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e" cm="1">
        <f t="array" aca="1" ref="K23" ca="1">BoxVal($A23,25,COLUMN(INDIRECT("T"&amp;($A23-1)*65+2)),1)</f>
        <v>#VALUE!</v>
      </c>
      <c r="L23" s="60" t="str" cm="1">
        <f t="array" aca="1" ref="L23" ca="1">BoxVal($A23,32,COLUMN(INDIRECT("T"&amp;($A23-1)*65+2)),1)</f>
        <v>3.3V : 70~150 (uA)
Vdc&amp;Remark: -</v>
      </c>
      <c r="M23" s="59" t="e" cm="1">
        <f t="array" aca="1" ref="M23" ca="1">BoxVal($A23,31,COLUMN(INDIRECT("T"&amp;($A23-1)*65+2)),1)</f>
        <v>#VALUE!</v>
      </c>
      <c r="N23" s="59" t="str" cm="1">
        <f t="array" aca="1" ref="N23" ca="1">BoxVal($A23,12,COLUMN(INDIRECT("T"&amp;($A23-1)*65+2)),1)</f>
        <v>Normal</v>
      </c>
      <c r="O23" s="64" t="e" cm="1">
        <f t="array" ref="O23">BoxVal($A23,2,COLUMN(V24),1)</f>
        <v>#VALUE!</v>
      </c>
      <c r="P23" s="64" t="e" cm="1">
        <f t="array" aca="1" ref="P23" ca="1">BoxVal($A23,2,COLUMN(INDIRECT("AB"&amp;($A23-1)*65+2)),1)</f>
        <v>#VALUE!</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Z23" s="7" t="s">
        <v>1321</v>
      </c>
    </row>
    <row r="24" spans="1:133"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e" cm="1">
        <f t="array" aca="1" ref="K24" ca="1">BoxVal($A24,25,COLUMN(INDIRECT("T"&amp;($A24-1)*65+2)),1)</f>
        <v>#VALUE!</v>
      </c>
      <c r="L24" s="60" t="str" cm="1">
        <f t="array" aca="1" ref="L24" ca="1">BoxVal($A24,32,COLUMN(INDIRECT("T"&amp;($A24-1)*65+2)),1)</f>
        <v>3.3V : 70~150 (uA)
Vdc&amp;Remark: -</v>
      </c>
      <c r="M24" s="59" t="e" cm="1">
        <f t="array" aca="1" ref="M24" ca="1">BoxVal($A24,31,COLUMN(INDIRECT("T"&amp;($A24-1)*65+2)),1)</f>
        <v>#VALUE!</v>
      </c>
      <c r="N24" s="59" t="str" cm="1">
        <f t="array" aca="1" ref="N24" ca="1">BoxVal($A24,12,COLUMN(INDIRECT("T"&amp;($A24-1)*65+2)),1)</f>
        <v>Normal</v>
      </c>
      <c r="O24" s="64" t="e" cm="1">
        <f t="array" ref="O24">BoxVal($A24,2,COLUMN(V25),1)</f>
        <v>#VALUE!</v>
      </c>
      <c r="P24" s="64" t="e" cm="1">
        <f t="array" aca="1" ref="P24" ca="1">BoxVal($A24,2,COLUMN(INDIRECT("AB"&amp;($A24-1)*65+2)),1)</f>
        <v>#VALUE!</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Z24" s="7" t="s">
        <v>1322</v>
      </c>
    </row>
    <row r="25" spans="1:133"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70~150 (uA)
Vdc&amp;Remark: -</v>
      </c>
      <c r="M25" s="59" t="str" cm="1">
        <f t="array" aca="1" ref="M25" ca="1">BoxVal($A25,31,COLUMN(INDIRECT("T"&amp;($A25-1)*65+2)),1)</f>
        <v>-38+/-0.8 dBV</v>
      </c>
      <c r="N25" s="59" t="str" cm="1">
        <f t="array" aca="1" ref="N25" ca="1">BoxVal($A25,12,COLUMN(INDIRECT("T"&amp;($A25-1)*65+2)),1)</f>
        <v>Normal</v>
      </c>
      <c r="O25" s="64" t="e" cm="1">
        <f t="array" ref="O25">BoxVal($A25,2,COLUMN(V26),1)</f>
        <v>#VALUE!</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7" t="s">
        <v>1323</v>
      </c>
    </row>
    <row r="26" spans="1:133"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70~150 (uA)
Vdc&amp;Remark: -</v>
      </c>
      <c r="M26" s="59" t="str" cm="1">
        <f t="array" aca="1" ref="M26" ca="1">BoxVal($A26,31,COLUMN(INDIRECT("T"&amp;($A26-1)*65+2)),1)</f>
        <v>-38+/-0.8 dBV</v>
      </c>
      <c r="N26" s="59" t="str" cm="1">
        <f t="array" aca="1" ref="N26" ca="1">BoxVal($A26,12,COLUMN(INDIRECT("T"&amp;($A26-1)*65+2)),1)</f>
        <v>Normal</v>
      </c>
      <c r="O26" s="64" t="e" cm="1">
        <f t="array" ref="O26">BoxVal($A26,2,COLUMN(V27),1)</f>
        <v>#VALUE!</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3"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70~150 (uA)
Vdc&amp;Remark: -</v>
      </c>
      <c r="M27" s="59" t="str" cm="1">
        <f t="array" aca="1" ref="M27" ca="1">BoxVal($A27,31,COLUMN(INDIRECT("T"&amp;($A27-1)*65+2)),1)</f>
        <v>-38+/-0.8 dBV</v>
      </c>
      <c r="N27" s="59" t="str" cm="1">
        <f t="array" aca="1" ref="N27" ca="1">BoxVal($A27,12,COLUMN(INDIRECT("T"&amp;($A27-1)*65+2)),1)</f>
        <v>Normal</v>
      </c>
      <c r="O27" s="64" t="e" cm="1">
        <f t="array" ref="O27">BoxVal($A27,2,COLUMN(V28),1)</f>
        <v>#VALUE!</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3"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non</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70~150 (uA)
Vdc&amp;Remark: -</v>
      </c>
      <c r="M28" s="59" t="str" cm="1">
        <f t="array" aca="1" ref="M28" ca="1">BoxVal($A28,31,COLUMN(INDIRECT("T"&amp;($A28-1)*65+2)),1)</f>
        <v>-38+/-0.8 dBV</v>
      </c>
      <c r="N28" s="59" t="str" cm="1">
        <f t="array" aca="1" ref="N28" ca="1">BoxVal($A28,12,COLUMN(INDIRECT("T"&amp;($A28-1)*65+2)),1)</f>
        <v>Normal</v>
      </c>
      <c r="O28" s="64" t="e" cm="1">
        <f t="array" ref="O28">BoxVal($A28,2,COLUMN(V29),1)</f>
        <v>#VALUE!</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3"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70~150 (uA)
Vdc&amp;Remark: -</v>
      </c>
      <c r="M29" s="59" t="str" cm="1">
        <f t="array" aca="1" ref="M29" ca="1">BoxVal($A29,31,COLUMN(INDIRECT("T"&amp;($A29-1)*65+2)),1)</f>
        <v>-38+/-0.8 dBV</v>
      </c>
      <c r="N29" s="59" t="str" cm="1">
        <f t="array" aca="1" ref="N29" ca="1">BoxVal($A29,12,COLUMN(INDIRECT("T"&amp;($A29-1)*65+2)),1)</f>
        <v>Normal</v>
      </c>
      <c r="O29" s="64" t="e" cm="1">
        <f t="array" ref="O29">BoxVal($A29,2,COLUMN(V30),1)</f>
        <v>#VALUE!</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3"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e" cm="1">
        <f t="array" aca="1" ref="K30" ca="1">BoxVal($A30,25,COLUMN(INDIRECT("T"&amp;($A30-1)*65+2)),1)</f>
        <v>#VALUE!</v>
      </c>
      <c r="L30" s="60" t="str" cm="1">
        <f t="array" aca="1" ref="L30" ca="1">BoxVal($A30,32,COLUMN(INDIRECT("T"&amp;($A30-1)*65+2)),1)</f>
        <v>3.3V : 70~150 (uA)
Vdc&amp;Remark: -</v>
      </c>
      <c r="M30" s="59" t="e" cm="1">
        <f t="array" aca="1" ref="M30" ca="1">BoxVal($A30,31,COLUMN(INDIRECT("T"&amp;($A30-1)*65+2)),1)</f>
        <v>#VALUE!</v>
      </c>
      <c r="N30" s="59" t="str" cm="1">
        <f t="array" aca="1" ref="N30" ca="1">BoxVal($A30,12,COLUMN(INDIRECT("T"&amp;($A30-1)*65+2)),1)</f>
        <v>Normal</v>
      </c>
      <c r="O30" s="64" t="e" cm="1">
        <f t="array" ref="O30">BoxVal($A30,2,COLUMN(V31),1)</f>
        <v>#VALUE!</v>
      </c>
      <c r="P30" s="64" t="e" cm="1">
        <f t="array" aca="1" ref="P30" ca="1">BoxVal($A30,2,COLUMN(INDIRECT("AB"&amp;($A30-1)*65+2)),1)</f>
        <v>#VALUE!</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3"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70~150 (uA)
Vdc&amp;Remark: -</v>
      </c>
      <c r="M31" s="59" t="str" cm="1">
        <f t="array" aca="1" ref="M31" ca="1">BoxVal($A31,31,COLUMN(INDIRECT("T"&amp;($A31-1)*65+2)),1)</f>
        <v>-38+/-0.8 dBV</v>
      </c>
      <c r="N31" s="59" t="str" cm="1">
        <f t="array" aca="1" ref="N31" ca="1">BoxVal($A31,12,COLUMN(INDIRECT("T"&amp;($A31-1)*65+2)),1)</f>
        <v>Normal</v>
      </c>
      <c r="O31" s="64" t="e" cm="1">
        <f t="array" ref="O31">BoxVal($A31,2,COLUMN(V32),1)</f>
        <v>#VALUE!</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3" ht="30" customHeight="1" thickBot="1" x14ac:dyDescent="0.3">
      <c r="A32" s="58">
        <v>31</v>
      </c>
      <c r="B32" s="63" t="str">
        <f t="shared" si="0"/>
        <v>=Block31==</v>
      </c>
      <c r="C32" s="59" t="str" cm="1">
        <f t="array" aca="1" ref="C32" ca="1">BoxVal($A32,8,COLUMN(INDIRECT("T"&amp;($A32-1)*65+2)),1)</f>
        <v>15V</v>
      </c>
      <c r="D32" s="59" t="str" cm="1">
        <f t="array" aca="1" ref="D32" ca="1">BoxVal($A32,2,COLUMN(INDIRECT("T"&amp;($A32-1)*65+2)),1)</f>
        <v>CPC</v>
      </c>
      <c r="E32" s="59" t="str" cm="1">
        <f t="array" aca="1" ref="E32" ca="1">BoxVal($A32,3,COLUMN(INDIRECT("T"&amp;($A32-1)*65+2)),1)</f>
        <v>MP</v>
      </c>
      <c r="F32" s="59" t="str" cm="1">
        <f t="array" aca="1" ref="F32" ca="1">BoxVal($A32,16,COLUMN(INDIRECT("T"&amp;($A32-1)*65+2)),1)</f>
        <v>non</v>
      </c>
      <c r="G32" s="59" t="str" cm="1">
        <f t="array" aca="1" ref="G32" ca="1">BoxVal($A32,4,COLUMN(INDIRECT("T"&amp;($A32-1)*65+2)),1)</f>
        <v>ZTS6015</v>
      </c>
      <c r="H32" s="59" t="str" cm="1">
        <f t="array" aca="1" ref="H32" ca="1">BoxVal($A32,5,COLUMN(INDIRECT("T"&amp;($A32-1)*65+2)),1)</f>
        <v>4803K</v>
      </c>
      <c r="I32" s="59" t="str" cm="1">
        <f t="array" aca="1" ref="I32" ca="1">BoxVal($A32,6,COLUMN(INDIRECT("T"&amp;($A32-1)*65+2)),1)</f>
        <v>3006HW-A</v>
      </c>
      <c r="J32" s="59" t="e" cm="1">
        <f t="array" aca="1" ref="J32" ca="1">BoxVal($A32,21,COLUMN(INDIRECT("T"&amp;($A32-1)*65+2)),1)</f>
        <v>#VALUE!</v>
      </c>
      <c r="K32" s="59" t="str" cm="1">
        <f t="array" aca="1" ref="K32" ca="1">BoxVal($A32,25,COLUMN(INDIRECT("T"&amp;($A32-1)*65+2)),1)</f>
        <v>Default</v>
      </c>
      <c r="L32" s="60" t="str" cm="1">
        <f t="array" aca="1" ref="L32" ca="1">BoxVal($A32,32,COLUMN(INDIRECT("T"&amp;($A32-1)*65+2)),1)</f>
        <v>3.3V : 70~150 (uA)
Vdc&amp;Remark: -</v>
      </c>
      <c r="M32" s="59" t="str" cm="1">
        <f t="array" aca="1" ref="M32" ca="1">BoxVal($A32,31,COLUMN(INDIRECT("T"&amp;($A32-1)*65+2)),1)</f>
        <v>-42+/-0.8 dBV</v>
      </c>
      <c r="N32" s="59" t="str" cm="1">
        <f t="array" aca="1" ref="N32" ca="1">BoxVal($A32,12,COLUMN(INDIRECT("T"&amp;($A32-1)*65+2)),1)</f>
        <v>Normal</v>
      </c>
      <c r="O32" s="64" t="e" cm="1">
        <f t="array" ref="O32">BoxVal($A32,2,COLUMN(V33),1)</f>
        <v>#VALUE!</v>
      </c>
      <c r="P32" s="64" t="e" cm="1">
        <f t="array" aca="1" ref="P32" ca="1">BoxVal($A32,2,COLUMN(INDIRECT("AB"&amp;($A32-1)*65+2)),1)</f>
        <v>#VALUE!</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15V</v>
      </c>
      <c r="D33" s="59" t="str" cm="1">
        <f t="array" aca="1" ref="D33" ca="1">BoxVal($A33,2,COLUMN(INDIRECT("T"&amp;($A33-1)*65+2)),1)</f>
        <v>CPC</v>
      </c>
      <c r="E33" s="59" t="str" cm="1">
        <f t="array" aca="1" ref="E33" ca="1">BoxVal($A33,3,COLUMN(INDIRECT("T"&amp;($A33-1)*65+2)),1)</f>
        <v>MP</v>
      </c>
      <c r="F33" s="59" t="str" cm="1">
        <f t="array" aca="1" ref="F33" ca="1">BoxVal($A33,16,COLUMN(INDIRECT("T"&amp;($A33-1)*65+2)),1)</f>
        <v>non</v>
      </c>
      <c r="G33" s="59" t="str" cm="1">
        <f t="array" aca="1" ref="G33" ca="1">BoxVal($A33,4,COLUMN(INDIRECT("T"&amp;($A33-1)*65+2)),1)</f>
        <v>ZTS6015</v>
      </c>
      <c r="H33" s="59" t="str" cm="1">
        <f t="array" aca="1" ref="H33" ca="1">BoxVal($A33,5,COLUMN(INDIRECT("T"&amp;($A33-1)*65+2)),1)</f>
        <v>4803K</v>
      </c>
      <c r="I33" s="59" t="str" cm="1">
        <f t="array" aca="1" ref="I33" ca="1">BoxVal($A33,6,COLUMN(INDIRECT("T"&amp;($A33-1)*65+2)),1)</f>
        <v>3006HW-A</v>
      </c>
      <c r="J33" s="59" t="e" cm="1">
        <f t="array" aca="1" ref="J33" ca="1">BoxVal($A33,21,COLUMN(INDIRECT("T"&amp;($A33-1)*65+2)),1)</f>
        <v>#VALUE!</v>
      </c>
      <c r="K33" s="59" t="str" cm="1">
        <f t="array" aca="1" ref="K33" ca="1">BoxVal($A33,25,COLUMN(INDIRECT("T"&amp;($A33-1)*65+2)),1)</f>
        <v>Default</v>
      </c>
      <c r="L33" s="60" t="str" cm="1">
        <f t="array" aca="1" ref="L33" ca="1">BoxVal($A33,32,COLUMN(INDIRECT("T"&amp;($A33-1)*65+2)),1)</f>
        <v>3.3V : 70~150 (uA)
Vdc&amp;Remark: -</v>
      </c>
      <c r="M33" s="59" t="str" cm="1">
        <f t="array" aca="1" ref="M33" ca="1">BoxVal($A33,31,COLUMN(INDIRECT("T"&amp;($A33-1)*65+2)),1)</f>
        <v>-42+/-0.8 dBV</v>
      </c>
      <c r="N33" s="59" t="str" cm="1">
        <f t="array" aca="1" ref="N33" ca="1">BoxVal($A33,12,COLUMN(INDIRECT("T"&amp;($A33-1)*65+2)),1)</f>
        <v>Normal</v>
      </c>
      <c r="O33" s="64" t="e" cm="1">
        <f t="array" ref="O33">BoxVal($A33,2,COLUMN(V34),1)</f>
        <v>#VALUE!</v>
      </c>
      <c r="P33" s="64" t="e" cm="1">
        <f t="array" aca="1" ref="P33" ca="1">BoxVal($A33,2,COLUMN(INDIRECT("AB"&amp;($A33-1)*65+2)),1)</f>
        <v>#VALUE!</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1312</v>
      </c>
      <c r="V66" s="12"/>
      <c r="W66" s="65"/>
      <c r="X66" s="12"/>
      <c r="Y66" s="7">
        <f>VLOOKUP(U66,$DX$1:$DZ$21,3,FALSE)</f>
        <v>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20" t="s">
        <v>1330</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1278</v>
      </c>
      <c r="U70" s="36" t="str">
        <f t="shared" ref="U70:U80" ca="1" si="12">ConfigCode($AA70,$AN70,$AO70,$AP70,$AQ70,$AR70,$AF70,$AG70,2)</f>
        <v>0x02=-37.50,-37.00;</v>
      </c>
      <c r="V70" s="37"/>
      <c r="W70" s="37"/>
      <c r="X70" s="68"/>
      <c r="Y70" s="68"/>
      <c r="Z70" s="55">
        <f t="shared" ref="Z70:Z80" ca="1" si="13"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4">$AF70+$Z70</f>
        <v>-38.5</v>
      </c>
      <c r="AI70" s="43">
        <f t="shared" ref="AI70:AI80" ca="1" si="15">$AG70+$Z70</f>
        <v>-38</v>
      </c>
      <c r="AJ70" s="44">
        <f t="shared" ref="AJ70:AJ80" ca="1" si="16" xml:space="preserve">
N("initial sens-loopgain")+
$AF70-BoxVal(ROW($AA70),26,COLUMN(INDIRECT("T"&amp;(INT(ROW($AA87)/65))*65+2)))</f>
        <v>-37.5</v>
      </c>
      <c r="AK70" s="44">
        <f t="shared" ref="AK70:AK80" ca="1" si="17">AJ70+(AG70-AF70)</f>
        <v>-37</v>
      </c>
      <c r="AL70" s="44">
        <f t="shared" ref="AL70:AL80" ca="1" si="18" xml:space="preserve">
N("initial sens-loopgain-gain-gain ref-vcm")+
$AH70-
BoxVal(ROW($AA70),26,COLUMN(INDIRECT("T"&amp;(INT(ROW($AA87)/65))*65+2)))-
$AB70-
$W70-
IFERROR(VLOOKUP($AC70,$CT$1:$DC$31,7,FALSE),0)</f>
        <v>-37.5</v>
      </c>
      <c r="AM70" s="44">
        <f t="shared" ref="AM70:AM80" ca="1" si="19">AL70+(AG70-AF70)</f>
        <v>-37</v>
      </c>
      <c r="AN70" s="36" t="str">
        <f t="shared" ref="AN70:AN80" ca="1" si="20">IF(BoxVal(ROW(AA70),9,COLUMN(T68))="FIX","00",ManualLookup(AA70,BoxVal(ROW(AA70),4,COLUMN(AN68)),INDIRECT(DN$3)))</f>
        <v>00</v>
      </c>
      <c r="AO70" s="36" t="str">
        <f t="shared" ref="AO70:AO80" ca="1" si="21">ManualLookup(AB70,BoxVal(ROW(AB70),4,COLUMN(AO68)),INDIRECT(DO$3))</f>
        <v>02</v>
      </c>
      <c r="AP70" s="36" t="str">
        <f t="shared" ref="AP70:AP80" ca="1" si="22">ManualLookup(AC70,BoxVal(ROW(AC70),4,COLUMN(AP68)),INDIRECT(DP$3))</f>
        <v>00</v>
      </c>
      <c r="AQ70" s="36" t="str">
        <f t="shared" ref="AQ70:AQ80" ca="1" si="23">ManualLookup(AD70,BoxVal(ROW(AD70),4,COLUMN(AQ68)),INDIRECT(DQ$3))</f>
        <v>00</v>
      </c>
      <c r="AR70" s="36" t="str">
        <f t="shared" ref="AR70:AR80" ca="1" si="24">ManualLookup(AE70,BoxVal(ROW(AE70),4,COLUMN(AR68)),INDIRECT(DR$3))</f>
        <v>00</v>
      </c>
      <c r="AS70" s="33"/>
    </row>
    <row r="71" spans="19:45" ht="30" customHeight="1" x14ac:dyDescent="0.25">
      <c r="S71" s="7" t="s">
        <v>13</v>
      </c>
      <c r="T71" s="15" t="s">
        <v>1279</v>
      </c>
      <c r="U71" s="36" t="str">
        <f t="shared" ca="1" si="12"/>
        <v>0x00=-38.30,-37.50;</v>
      </c>
      <c r="V71" s="37"/>
      <c r="W71" s="37"/>
      <c r="X71" s="68"/>
      <c r="Y71" s="68"/>
      <c r="Z71" s="55">
        <f t="shared" ca="1" si="13"/>
        <v>0</v>
      </c>
      <c r="AA71" s="39" t="s">
        <v>965</v>
      </c>
      <c r="AB71" s="40">
        <v>0</v>
      </c>
      <c r="AC71" s="40" t="s">
        <v>996</v>
      </c>
      <c r="AD71" s="40">
        <v>1</v>
      </c>
      <c r="AE71" s="41">
        <v>0</v>
      </c>
      <c r="AF71" s="42">
        <v>-38.299999999999997</v>
      </c>
      <c r="AG71" s="47">
        <f t="shared" ref="AG71:AG80" si="25">AF70</f>
        <v>-37.5</v>
      </c>
      <c r="AH71" s="43">
        <f t="shared" ca="1" si="14"/>
        <v>-38.299999999999997</v>
      </c>
      <c r="AI71" s="43">
        <f t="shared" ca="1" si="15"/>
        <v>-37.5</v>
      </c>
      <c r="AJ71" s="44">
        <f t="shared" ca="1" si="16"/>
        <v>-38.299999999999997</v>
      </c>
      <c r="AK71" s="44">
        <f t="shared" ca="1" si="17"/>
        <v>-37.5</v>
      </c>
      <c r="AL71" s="44">
        <f t="shared" ca="1" si="18"/>
        <v>-38.299999999999997</v>
      </c>
      <c r="AM71" s="44">
        <f t="shared" ca="1" si="19"/>
        <v>-37.5</v>
      </c>
      <c r="AN71" s="36" t="str">
        <f t="shared" ca="1" si="20"/>
        <v>00</v>
      </c>
      <c r="AO71" s="36" t="str">
        <f t="shared" ca="1" si="21"/>
        <v>00</v>
      </c>
      <c r="AP71" s="36" t="str">
        <f t="shared" ca="1" si="22"/>
        <v>00</v>
      </c>
      <c r="AQ71" s="36" t="str">
        <f t="shared" ca="1" si="23"/>
        <v>00</v>
      </c>
      <c r="AR71" s="36" t="str">
        <f t="shared" ca="1" si="24"/>
        <v>00</v>
      </c>
      <c r="AS71" s="36"/>
    </row>
    <row r="72" spans="19:45" ht="30" customHeight="1" x14ac:dyDescent="0.25">
      <c r="S72" s="26"/>
      <c r="T72" s="17"/>
      <c r="U72" s="36" t="str">
        <f t="shared" ca="1" si="12"/>
        <v>0x03=-38.90,-38.30;</v>
      </c>
      <c r="V72" s="37"/>
      <c r="W72" s="37"/>
      <c r="X72" s="68"/>
      <c r="Y72" s="68"/>
      <c r="Z72" s="55">
        <f t="shared" ca="1" si="13"/>
        <v>0.5</v>
      </c>
      <c r="AA72" s="39" t="s">
        <v>965</v>
      </c>
      <c r="AB72" s="40">
        <v>0.5</v>
      </c>
      <c r="AC72" s="40" t="s">
        <v>995</v>
      </c>
      <c r="AD72" s="40">
        <v>1</v>
      </c>
      <c r="AE72" s="41">
        <v>0</v>
      </c>
      <c r="AF72" s="42">
        <v>-38.9</v>
      </c>
      <c r="AG72" s="47">
        <f t="shared" si="25"/>
        <v>-38.299999999999997</v>
      </c>
      <c r="AH72" s="43">
        <f t="shared" ca="1" si="14"/>
        <v>-38.4</v>
      </c>
      <c r="AI72" s="43">
        <f t="shared" ca="1" si="15"/>
        <v>-37.799999999999997</v>
      </c>
      <c r="AJ72" s="44">
        <f t="shared" ca="1" si="16"/>
        <v>-38.9</v>
      </c>
      <c r="AK72" s="44">
        <f t="shared" ca="1" si="17"/>
        <v>-38.299999999999997</v>
      </c>
      <c r="AL72" s="44">
        <f t="shared" ca="1" si="18"/>
        <v>-38.9</v>
      </c>
      <c r="AM72" s="44">
        <f t="shared" ca="1" si="19"/>
        <v>-38.299999999999997</v>
      </c>
      <c r="AN72" s="36" t="str">
        <f t="shared" ca="1" si="20"/>
        <v>00</v>
      </c>
      <c r="AO72" s="36" t="str">
        <f t="shared" ca="1" si="21"/>
        <v>03</v>
      </c>
      <c r="AP72" s="36" t="str">
        <f t="shared" ca="1" si="22"/>
        <v>00</v>
      </c>
      <c r="AQ72" s="36" t="str">
        <f t="shared" ca="1" si="23"/>
        <v>00</v>
      </c>
      <c r="AR72" s="36" t="str">
        <f t="shared" ca="1" si="24"/>
        <v>00</v>
      </c>
      <c r="AS72" s="36"/>
    </row>
    <row r="73" spans="19:45" ht="30" customHeight="1" x14ac:dyDescent="0.25">
      <c r="S73" s="7" t="s">
        <v>19</v>
      </c>
      <c r="T73" s="15" t="s">
        <v>1161</v>
      </c>
      <c r="U73" s="36" t="str">
        <f t="shared" ca="1" si="12"/>
        <v>0x80=-39.50,-38.90;</v>
      </c>
      <c r="V73" s="37"/>
      <c r="W73" s="37"/>
      <c r="X73" s="68"/>
      <c r="Y73" s="68"/>
      <c r="Z73" s="55">
        <f t="shared" ca="1" si="13"/>
        <v>1.2663000000000002</v>
      </c>
      <c r="AA73" s="39" t="s">
        <v>965</v>
      </c>
      <c r="AB73" s="40">
        <v>0</v>
      </c>
      <c r="AC73" s="40" t="s">
        <v>995</v>
      </c>
      <c r="AD73" s="40">
        <v>1</v>
      </c>
      <c r="AE73" s="41">
        <v>6.7000000000000004E-2</v>
      </c>
      <c r="AF73" s="42">
        <v>-39.5</v>
      </c>
      <c r="AG73" s="47">
        <f t="shared" si="25"/>
        <v>-38.9</v>
      </c>
      <c r="AH73" s="43">
        <f t="shared" ca="1" si="14"/>
        <v>-38.233699999999999</v>
      </c>
      <c r="AI73" s="43">
        <f t="shared" ca="1" si="15"/>
        <v>-37.633699999999997</v>
      </c>
      <c r="AJ73" s="44">
        <f t="shared" ca="1" si="16"/>
        <v>-39.5</v>
      </c>
      <c r="AK73" s="44">
        <f t="shared" ca="1" si="17"/>
        <v>-38.9</v>
      </c>
      <c r="AL73" s="44">
        <f t="shared" ca="1" si="18"/>
        <v>-38.233699999999999</v>
      </c>
      <c r="AM73" s="44">
        <f t="shared" ca="1" si="19"/>
        <v>-37.633699999999997</v>
      </c>
      <c r="AN73" s="36" t="str">
        <f t="shared" ca="1" si="20"/>
        <v>00</v>
      </c>
      <c r="AO73" s="36" t="str">
        <f t="shared" ca="1" si="21"/>
        <v>00</v>
      </c>
      <c r="AP73" s="36" t="str">
        <f t="shared" ca="1" si="22"/>
        <v>00</v>
      </c>
      <c r="AQ73" s="36" t="str">
        <f t="shared" ca="1" si="23"/>
        <v>00</v>
      </c>
      <c r="AR73" s="36" t="str">
        <f t="shared" ca="1" si="24"/>
        <v>80</v>
      </c>
      <c r="AS73" s="36"/>
    </row>
    <row r="74" spans="19:45" ht="30" customHeight="1" x14ac:dyDescent="0.25">
      <c r="S74" s="7" t="s">
        <v>15</v>
      </c>
      <c r="T74" s="15" t="s">
        <v>1151</v>
      </c>
      <c r="U74" s="36" t="str">
        <f t="shared" ca="1" si="12"/>
        <v>0x83=-40.00,-39.50;</v>
      </c>
      <c r="V74" s="37"/>
      <c r="W74" s="37"/>
      <c r="X74" s="68"/>
      <c r="Y74" s="68"/>
      <c r="Z74" s="55">
        <f t="shared" ca="1" si="13"/>
        <v>1.7663000000000002</v>
      </c>
      <c r="AA74" s="39" t="s">
        <v>965</v>
      </c>
      <c r="AB74" s="40">
        <v>0.5</v>
      </c>
      <c r="AC74" s="40" t="s">
        <v>995</v>
      </c>
      <c r="AD74" s="40">
        <v>1</v>
      </c>
      <c r="AE74" s="41">
        <v>6.7000000000000004E-2</v>
      </c>
      <c r="AF74" s="42">
        <v>-40</v>
      </c>
      <c r="AG74" s="47">
        <f t="shared" si="25"/>
        <v>-39.5</v>
      </c>
      <c r="AH74" s="43">
        <f t="shared" ca="1" si="14"/>
        <v>-38.233699999999999</v>
      </c>
      <c r="AI74" s="43">
        <f t="shared" ca="1" si="15"/>
        <v>-37.733699999999999</v>
      </c>
      <c r="AJ74" s="44">
        <f t="shared" ca="1" si="16"/>
        <v>-40</v>
      </c>
      <c r="AK74" s="44">
        <f t="shared" ca="1" si="17"/>
        <v>-39.5</v>
      </c>
      <c r="AL74" s="44">
        <f t="shared" ca="1" si="18"/>
        <v>-38.733699999999999</v>
      </c>
      <c r="AM74" s="44">
        <f t="shared" ca="1" si="19"/>
        <v>-38.233699999999999</v>
      </c>
      <c r="AN74" s="36" t="str">
        <f t="shared" ca="1" si="20"/>
        <v>00</v>
      </c>
      <c r="AO74" s="36" t="str">
        <f t="shared" ca="1" si="21"/>
        <v>03</v>
      </c>
      <c r="AP74" s="36" t="str">
        <f t="shared" ca="1" si="22"/>
        <v>00</v>
      </c>
      <c r="AQ74" s="36" t="str">
        <f t="shared" ca="1" si="23"/>
        <v>00</v>
      </c>
      <c r="AR74" s="36" t="str">
        <f t="shared" ca="1" si="24"/>
        <v>80</v>
      </c>
      <c r="AS74" s="36"/>
    </row>
    <row r="75" spans="19:45" ht="30" customHeight="1" x14ac:dyDescent="0.25">
      <c r="S75" s="7" t="s">
        <v>705</v>
      </c>
      <c r="T75" s="15" t="s">
        <v>1152</v>
      </c>
      <c r="U75" s="36" t="str">
        <f t="shared" ca="1" si="12"/>
        <v>0x23=-40.60,-40.00;</v>
      </c>
      <c r="V75" s="37"/>
      <c r="W75" s="37"/>
      <c r="X75" s="68"/>
      <c r="Y75" s="68"/>
      <c r="Z75" s="55">
        <f t="shared" ca="1" si="13"/>
        <v>2.2999999999999998</v>
      </c>
      <c r="AA75" s="39" t="s">
        <v>584</v>
      </c>
      <c r="AB75" s="40">
        <v>0.5</v>
      </c>
      <c r="AC75" s="40" t="s">
        <v>995</v>
      </c>
      <c r="AD75" s="40">
        <v>1</v>
      </c>
      <c r="AE75" s="41">
        <v>0</v>
      </c>
      <c r="AF75" s="42">
        <v>-40.6</v>
      </c>
      <c r="AG75" s="47">
        <f t="shared" si="25"/>
        <v>-40</v>
      </c>
      <c r="AH75" s="43">
        <f t="shared" ca="1" si="14"/>
        <v>-38.300000000000004</v>
      </c>
      <c r="AI75" s="43">
        <f t="shared" ca="1" si="15"/>
        <v>-37.700000000000003</v>
      </c>
      <c r="AJ75" s="44">
        <f t="shared" ca="1" si="16"/>
        <v>-40.6</v>
      </c>
      <c r="AK75" s="44">
        <f t="shared" ca="1" si="17"/>
        <v>-40</v>
      </c>
      <c r="AL75" s="44">
        <f t="shared" ca="1" si="18"/>
        <v>-38.800000000000004</v>
      </c>
      <c r="AM75" s="44">
        <f t="shared" ca="1" si="19"/>
        <v>-38.200000000000003</v>
      </c>
      <c r="AN75" s="36" t="str">
        <f t="shared" ca="1" si="20"/>
        <v>20</v>
      </c>
      <c r="AO75" s="36" t="str">
        <f t="shared" ca="1" si="21"/>
        <v>03</v>
      </c>
      <c r="AP75" s="36" t="str">
        <f t="shared" ca="1" si="22"/>
        <v>00</v>
      </c>
      <c r="AQ75" s="36" t="str">
        <f t="shared" ca="1" si="23"/>
        <v>00</v>
      </c>
      <c r="AR75" s="36" t="str">
        <f t="shared" ca="1" si="24"/>
        <v>00</v>
      </c>
      <c r="AS75" s="36"/>
    </row>
    <row r="76" spans="19:45" ht="30" customHeight="1" x14ac:dyDescent="0.25">
      <c r="S76" s="7" t="s">
        <v>605</v>
      </c>
      <c r="T76" s="15" t="s">
        <v>991</v>
      </c>
      <c r="U76" s="36" t="str">
        <f t="shared" ca="1" si="12"/>
        <v>0x24=-41.10,-40.60;</v>
      </c>
      <c r="V76" s="37"/>
      <c r="W76" s="37"/>
      <c r="X76" s="68"/>
      <c r="Y76" s="68"/>
      <c r="Z76" s="55">
        <f t="shared" ca="1" si="13"/>
        <v>2.8</v>
      </c>
      <c r="AA76" s="39" t="s">
        <v>584</v>
      </c>
      <c r="AB76" s="40">
        <v>1</v>
      </c>
      <c r="AC76" s="40" t="s">
        <v>995</v>
      </c>
      <c r="AD76" s="40">
        <v>1</v>
      </c>
      <c r="AE76" s="41">
        <v>0</v>
      </c>
      <c r="AF76" s="42">
        <v>-41.1</v>
      </c>
      <c r="AG76" s="47">
        <f t="shared" si="25"/>
        <v>-40.6</v>
      </c>
      <c r="AH76" s="43">
        <f t="shared" ca="1" si="14"/>
        <v>-38.300000000000004</v>
      </c>
      <c r="AI76" s="43">
        <f t="shared" ca="1" si="15"/>
        <v>-37.800000000000004</v>
      </c>
      <c r="AJ76" s="44">
        <f t="shared" ca="1" si="16"/>
        <v>-41.1</v>
      </c>
      <c r="AK76" s="44">
        <f t="shared" ca="1" si="17"/>
        <v>-40.6</v>
      </c>
      <c r="AL76" s="44">
        <f t="shared" ca="1" si="18"/>
        <v>-39.300000000000004</v>
      </c>
      <c r="AM76" s="44">
        <f t="shared" ca="1" si="19"/>
        <v>-38.800000000000004</v>
      </c>
      <c r="AN76" s="36" t="str">
        <f t="shared" ca="1" si="20"/>
        <v>20</v>
      </c>
      <c r="AO76" s="36" t="str">
        <f t="shared" ca="1" si="21"/>
        <v>04</v>
      </c>
      <c r="AP76" s="36" t="str">
        <f t="shared" ca="1" si="22"/>
        <v>00</v>
      </c>
      <c r="AQ76" s="36" t="str">
        <f t="shared" ca="1" si="23"/>
        <v>00</v>
      </c>
      <c r="AR76" s="36" t="str">
        <f t="shared" ca="1" si="24"/>
        <v>00</v>
      </c>
      <c r="AS76" s="36"/>
    </row>
    <row r="77" spans="19:45" ht="30" customHeight="1" x14ac:dyDescent="0.25">
      <c r="S77" s="7" t="s">
        <v>721</v>
      </c>
      <c r="T77" s="15" t="s">
        <v>26</v>
      </c>
      <c r="U77" s="36" t="str">
        <f t="shared" ca="1" si="12"/>
        <v>0x25=-41.60,-41.10;</v>
      </c>
      <c r="V77" s="37"/>
      <c r="W77" s="37"/>
      <c r="X77" s="68"/>
      <c r="Y77" s="68"/>
      <c r="Z77" s="55">
        <f t="shared" ca="1" si="13"/>
        <v>3.3</v>
      </c>
      <c r="AA77" s="39" t="s">
        <v>584</v>
      </c>
      <c r="AB77" s="40">
        <v>1.5</v>
      </c>
      <c r="AC77" s="40" t="s">
        <v>995</v>
      </c>
      <c r="AD77" s="40">
        <v>1</v>
      </c>
      <c r="AE77" s="41">
        <v>0</v>
      </c>
      <c r="AF77" s="42">
        <v>-41.6</v>
      </c>
      <c r="AG77" s="47">
        <f t="shared" si="25"/>
        <v>-41.1</v>
      </c>
      <c r="AH77" s="43">
        <f t="shared" ca="1" si="14"/>
        <v>-38.300000000000004</v>
      </c>
      <c r="AI77" s="43">
        <f t="shared" ca="1" si="15"/>
        <v>-37.800000000000004</v>
      </c>
      <c r="AJ77" s="44">
        <f t="shared" ca="1" si="16"/>
        <v>-41.6</v>
      </c>
      <c r="AK77" s="44">
        <f t="shared" ca="1" si="17"/>
        <v>-41.1</v>
      </c>
      <c r="AL77" s="44">
        <f t="shared" ca="1" si="18"/>
        <v>-39.800000000000004</v>
      </c>
      <c r="AM77" s="44">
        <f t="shared" ca="1" si="19"/>
        <v>-39.300000000000004</v>
      </c>
      <c r="AN77" s="36" t="str">
        <f t="shared" ca="1" si="20"/>
        <v>20</v>
      </c>
      <c r="AO77" s="36" t="str">
        <f t="shared" ca="1" si="21"/>
        <v>05</v>
      </c>
      <c r="AP77" s="36" t="str">
        <f t="shared" ca="1" si="22"/>
        <v>00</v>
      </c>
      <c r="AQ77" s="36" t="str">
        <f t="shared" ca="1" si="23"/>
        <v>00</v>
      </c>
      <c r="AR77" s="36" t="str">
        <f t="shared" ca="1" si="24"/>
        <v>00</v>
      </c>
      <c r="AS77" s="36"/>
    </row>
    <row r="78" spans="19:45" ht="30" customHeight="1" x14ac:dyDescent="0.25">
      <c r="S78" s="7" t="s">
        <v>20</v>
      </c>
      <c r="T78" s="15">
        <v>-37</v>
      </c>
      <c r="U78" s="36" t="str">
        <f t="shared" ca="1" si="12"/>
        <v>0xA3=-42.00,-41.60;</v>
      </c>
      <c r="V78" s="37"/>
      <c r="W78" s="37"/>
      <c r="X78" s="38"/>
      <c r="Y78" s="38"/>
      <c r="Z78" s="55">
        <f t="shared" ca="1" si="13"/>
        <v>3.7069999999999999</v>
      </c>
      <c r="AA78" s="39" t="s">
        <v>584</v>
      </c>
      <c r="AB78" s="40">
        <v>0.5</v>
      </c>
      <c r="AC78" s="40" t="s">
        <v>995</v>
      </c>
      <c r="AD78" s="40">
        <v>1</v>
      </c>
      <c r="AE78" s="41">
        <v>6.7000000000000004E-2</v>
      </c>
      <c r="AF78" s="42">
        <v>-42</v>
      </c>
      <c r="AG78" s="47">
        <f t="shared" si="25"/>
        <v>-41.6</v>
      </c>
      <c r="AH78" s="43">
        <f t="shared" ca="1" si="14"/>
        <v>-38.292999999999999</v>
      </c>
      <c r="AI78" s="43">
        <f t="shared" ca="1" si="15"/>
        <v>-37.893000000000001</v>
      </c>
      <c r="AJ78" s="44">
        <f t="shared" ca="1" si="16"/>
        <v>-42</v>
      </c>
      <c r="AK78" s="44">
        <f t="shared" ca="1" si="17"/>
        <v>-41.6</v>
      </c>
      <c r="AL78" s="44">
        <f t="shared" ca="1" si="18"/>
        <v>-38.792999999999999</v>
      </c>
      <c r="AM78" s="44">
        <f t="shared" ca="1" si="19"/>
        <v>-38.393000000000001</v>
      </c>
      <c r="AN78" s="36" t="str">
        <f t="shared" ca="1" si="20"/>
        <v>20</v>
      </c>
      <c r="AO78" s="36" t="str">
        <f t="shared" ca="1" si="21"/>
        <v>03</v>
      </c>
      <c r="AP78" s="36" t="str">
        <f t="shared" ca="1" si="22"/>
        <v>00</v>
      </c>
      <c r="AQ78" s="36" t="str">
        <f t="shared" ca="1" si="23"/>
        <v>00</v>
      </c>
      <c r="AR78" s="36" t="str">
        <f t="shared" ca="1" si="24"/>
        <v>80</v>
      </c>
      <c r="AS78" s="36"/>
    </row>
    <row r="79" spans="19:45" ht="30" customHeight="1" x14ac:dyDescent="0.25">
      <c r="S79" s="7" t="s">
        <v>691</v>
      </c>
      <c r="T79" s="15" t="s">
        <v>1088</v>
      </c>
      <c r="U79" s="36" t="str">
        <f t="shared" ca="1" si="12"/>
        <v>0xA4=-42.50,-42.00;</v>
      </c>
      <c r="V79" s="37"/>
      <c r="W79" s="37"/>
      <c r="X79" s="38"/>
      <c r="Y79" s="38"/>
      <c r="Z79" s="55">
        <f t="shared" ca="1" si="13"/>
        <v>4.2069999999999999</v>
      </c>
      <c r="AA79" s="39" t="s">
        <v>584</v>
      </c>
      <c r="AB79" s="40">
        <v>1</v>
      </c>
      <c r="AC79" s="40" t="s">
        <v>995</v>
      </c>
      <c r="AD79" s="40">
        <v>1</v>
      </c>
      <c r="AE79" s="41">
        <v>6.7000000000000004E-2</v>
      </c>
      <c r="AF79" s="42">
        <v>-42.5</v>
      </c>
      <c r="AG79" s="47">
        <f t="shared" si="25"/>
        <v>-42</v>
      </c>
      <c r="AH79" s="43">
        <f t="shared" ca="1" si="14"/>
        <v>-38.292999999999999</v>
      </c>
      <c r="AI79" s="43">
        <f t="shared" ca="1" si="15"/>
        <v>-37.792999999999999</v>
      </c>
      <c r="AJ79" s="44">
        <f t="shared" ca="1" si="16"/>
        <v>-42.5</v>
      </c>
      <c r="AK79" s="44">
        <f t="shared" ca="1" si="17"/>
        <v>-42</v>
      </c>
      <c r="AL79" s="44">
        <f t="shared" ca="1" si="18"/>
        <v>-39.292999999999999</v>
      </c>
      <c r="AM79" s="44">
        <f t="shared" ca="1" si="19"/>
        <v>-38.792999999999999</v>
      </c>
      <c r="AN79" s="36" t="str">
        <f t="shared" ca="1" si="20"/>
        <v>20</v>
      </c>
      <c r="AO79" s="36" t="str">
        <f t="shared" ca="1" si="21"/>
        <v>04</v>
      </c>
      <c r="AP79" s="36" t="str">
        <f t="shared" ca="1" si="22"/>
        <v>00</v>
      </c>
      <c r="AQ79" s="36" t="str">
        <f t="shared" ca="1" si="23"/>
        <v>00</v>
      </c>
      <c r="AR79" s="36" t="str">
        <f t="shared" ca="1" si="24"/>
        <v>80</v>
      </c>
      <c r="AS79" s="36"/>
    </row>
    <row r="80" spans="19:45" ht="30" customHeight="1" x14ac:dyDescent="0.25">
      <c r="S80" s="7" t="s">
        <v>544</v>
      </c>
      <c r="T80" s="15" t="s">
        <v>993</v>
      </c>
      <c r="U80" s="36" t="str">
        <f t="shared" ca="1" si="12"/>
        <v>0xA5=-43.00,-42.50;</v>
      </c>
      <c r="V80" s="37"/>
      <c r="W80" s="37"/>
      <c r="X80" s="38"/>
      <c r="Y80" s="38"/>
      <c r="Z80" s="55">
        <f t="shared" ca="1" si="13"/>
        <v>4.7069999999999999</v>
      </c>
      <c r="AA80" s="39" t="s">
        <v>584</v>
      </c>
      <c r="AB80" s="40">
        <v>1.5</v>
      </c>
      <c r="AC80" s="40" t="s">
        <v>995</v>
      </c>
      <c r="AD80" s="40">
        <v>1</v>
      </c>
      <c r="AE80" s="41">
        <v>6.7000000000000004E-2</v>
      </c>
      <c r="AF80" s="42">
        <v>-43</v>
      </c>
      <c r="AG80" s="49">
        <f t="shared" si="25"/>
        <v>-42.5</v>
      </c>
      <c r="AH80" s="43">
        <f t="shared" ca="1" si="14"/>
        <v>-38.292999999999999</v>
      </c>
      <c r="AI80" s="43">
        <f t="shared" ca="1" si="15"/>
        <v>-37.792999999999999</v>
      </c>
      <c r="AJ80" s="44">
        <f t="shared" ca="1" si="16"/>
        <v>-43</v>
      </c>
      <c r="AK80" s="44">
        <f t="shared" ca="1" si="17"/>
        <v>-42.5</v>
      </c>
      <c r="AL80" s="44">
        <f t="shared" ca="1" si="18"/>
        <v>-39.792999999999999</v>
      </c>
      <c r="AM80" s="44">
        <f t="shared" ca="1" si="19"/>
        <v>-39.292999999999999</v>
      </c>
      <c r="AN80" s="36" t="str">
        <f t="shared" ca="1" si="20"/>
        <v>20</v>
      </c>
      <c r="AO80" s="36" t="str">
        <f t="shared" ca="1" si="21"/>
        <v>05</v>
      </c>
      <c r="AP80" s="36" t="str">
        <f t="shared" ca="1" si="22"/>
        <v>00</v>
      </c>
      <c r="AQ80" s="36" t="str">
        <f t="shared" ca="1" si="23"/>
        <v>00</v>
      </c>
      <c r="AR80" s="36" t="str">
        <f t="shared" ca="1" si="24"/>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e">
        <f>VLOOKUP(U131,$DX$1:$DZ$21,3,FALSE)</f>
        <v>#N/A</v>
      </c>
      <c r="AD131" s="8"/>
    </row>
    <row r="132" spans="19:45" ht="30" customHeight="1" x14ac:dyDescent="0.25">
      <c r="S132" s="7" t="s">
        <v>24</v>
      </c>
      <c r="T132" s="15" t="s">
        <v>606</v>
      </c>
      <c r="U132" s="5" t="s">
        <v>23</v>
      </c>
      <c r="V132" s="7" t="e">
        <f>VLOOKUP(U131,$DX$1:$DZ$21,2,FALSE)</f>
        <v>#N/A</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1280</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1278</v>
      </c>
      <c r="U135" s="36" t="str">
        <f t="shared" ref="U135:U141" ca="1" si="26">ConfigCode($AA135,$AN135,$AO135,$AP135,$AQ135,$AR135,$AF135,$AG135,2)</f>
        <v>Code Error</v>
      </c>
      <c r="V135" s="37"/>
      <c r="W135" s="37"/>
      <c r="X135" s="68"/>
      <c r="Y135" s="68"/>
      <c r="Z135" s="55" t="e">
        <f t="shared" ref="Z135:Z141" ca="1" si="27" xml:space="preserve">
N("vbias,vlookup vbias range")+
VLOOKUP($AA135,INDIRECT(BoxVal(ROW($AA135),34,COLUMN(T131))),2,FALSE)+
N("gain")+
$AB135+
N("vcm")+
VLOOKUP($AC135,$CT$1:$DC$31,7,FALSE)+
N("(vbias*vcp*vbg-vbias)*sensor ratio")+
VbiasCal($AA135,$AD135,$AE135,BoxVal(ROW($AC135),18,COLUMN($T$22)))+
N("vbias ref+gain ref")+
$V135+$W135</f>
        <v>#VALUE!</v>
      </c>
      <c r="AA135" s="39" t="s">
        <v>1150</v>
      </c>
      <c r="AB135" s="40">
        <v>3.52</v>
      </c>
      <c r="AC135" s="40" t="s">
        <v>996</v>
      </c>
      <c r="AD135" s="40">
        <v>1</v>
      </c>
      <c r="AE135" s="41" t="s">
        <v>436</v>
      </c>
      <c r="AF135" s="42">
        <v>-45.4</v>
      </c>
      <c r="AG135" s="42">
        <v>-45.1</v>
      </c>
      <c r="AH135" s="43" t="e">
        <f t="shared" ref="AH135:AH141" ca="1" si="28">$AF135+$Z135</f>
        <v>#VALUE!</v>
      </c>
      <c r="AI135" s="43" t="e">
        <f t="shared" ref="AI135:AI141" ca="1" si="29">$AG135+$Z135</f>
        <v>#VALUE!</v>
      </c>
      <c r="AJ135" s="44" t="e">
        <f t="shared" ref="AJ135:AJ141" ca="1" si="30" xml:space="preserve">
N("initial sens-loopgain")+
$AF135-BoxVal(ROW($AA135),26,COLUMN(INDIRECT("T"&amp;(INT(ROW($AA152)/65))*65+2)))</f>
        <v>#N/A</v>
      </c>
      <c r="AK135" s="44" t="e">
        <f t="shared" ref="AK135:AK141" ca="1" si="31">AJ135+(AG135-AF135)</f>
        <v>#N/A</v>
      </c>
      <c r="AL135" s="44" t="e">
        <f t="shared" ref="AL135:AL141" ca="1" si="32" xml:space="preserve">
N("initial sens-loopgain-gain-gain ref-vcm")+
$AH135-
BoxVal(ROW($AA135),26,COLUMN(INDIRECT("T"&amp;(INT(ROW($AA152)/65))*65+2)))-
$AB135-
$W135-
IFERROR(VLOOKUP($AC135,$CT$1:$DC$31,7,FALSE),0)</f>
        <v>#VALUE!</v>
      </c>
      <c r="AM135" s="44" t="e">
        <f t="shared" ref="AM135:AM141" ca="1" si="33">AL135+(AG135-AF135)</f>
        <v>#VALUE!</v>
      </c>
      <c r="AN135" s="36" t="str">
        <f t="shared" ref="AN135:AN141" ca="1" si="34">IF(BoxVal(ROW(AA135),9,COLUMN(T133))="FIX","00",ManualLookup(AA135,BoxVal(ROW(AA135),4,COLUMN(AN133)),INDIRECT(DN$3)))</f>
        <v>40</v>
      </c>
      <c r="AO135" s="36" t="str">
        <f t="shared" ref="AO135:AR141" ca="1" si="35">ManualLookup(AB135,BoxVal(ROW(AB135),4,COLUMN(AO133)),INDIRECT(DO$3))</f>
        <v>錯誤: 找不到列值 '3.52'，搜尋範圍為第 1 到 31 行，欄位 BM</v>
      </c>
      <c r="AP135" s="36" t="str">
        <f t="shared" ca="1" si="35"/>
        <v>00</v>
      </c>
      <c r="AQ135" s="36" t="str">
        <f t="shared" ca="1" si="35"/>
        <v>00</v>
      </c>
      <c r="AR135" s="36" t="str">
        <f t="shared" ca="1" si="35"/>
        <v>錯誤: 找不到列值 'FIX'，搜尋範圍為第 1 到 31 行，欄位 BY</v>
      </c>
      <c r="AS135" s="33"/>
    </row>
    <row r="136" spans="19:45" ht="30" customHeight="1" x14ac:dyDescent="0.25">
      <c r="S136" s="7" t="s">
        <v>13</v>
      </c>
      <c r="T136" s="15" t="s">
        <v>1155</v>
      </c>
      <c r="U136" s="36" t="str">
        <f t="shared" ca="1" si="26"/>
        <v>Code Error</v>
      </c>
      <c r="V136" s="37"/>
      <c r="W136" s="37"/>
      <c r="X136" s="68"/>
      <c r="Y136" s="68"/>
      <c r="Z136" s="55" t="e">
        <f t="shared" ca="1" si="27"/>
        <v>#VALUE!</v>
      </c>
      <c r="AA136" s="39" t="s">
        <v>1150</v>
      </c>
      <c r="AB136" s="40">
        <v>3.52</v>
      </c>
      <c r="AC136" s="40" t="s">
        <v>996</v>
      </c>
      <c r="AD136" s="40">
        <v>1</v>
      </c>
      <c r="AE136" s="41" t="s">
        <v>436</v>
      </c>
      <c r="AF136" s="42">
        <v>-46.3</v>
      </c>
      <c r="AG136" s="47">
        <f t="shared" ref="AG136:AG141" si="36">AF135</f>
        <v>-45.4</v>
      </c>
      <c r="AH136" s="43" t="e">
        <f t="shared" ca="1" si="28"/>
        <v>#VALUE!</v>
      </c>
      <c r="AI136" s="43" t="e">
        <f t="shared" ca="1" si="29"/>
        <v>#VALUE!</v>
      </c>
      <c r="AJ136" s="44" t="e">
        <f t="shared" ca="1" si="30"/>
        <v>#N/A</v>
      </c>
      <c r="AK136" s="44" t="e">
        <f t="shared" ca="1" si="31"/>
        <v>#N/A</v>
      </c>
      <c r="AL136" s="44" t="e">
        <f t="shared" ca="1" si="32"/>
        <v>#VALUE!</v>
      </c>
      <c r="AM136" s="44" t="e">
        <f t="shared" ca="1" si="33"/>
        <v>#VALUE!</v>
      </c>
      <c r="AN136" s="36" t="str">
        <f t="shared" ca="1" si="34"/>
        <v>40</v>
      </c>
      <c r="AO136" s="36" t="str">
        <f t="shared" ca="1" si="35"/>
        <v>錯誤: 找不到列值 '3.52'，搜尋範圍為第 1 到 31 行，欄位 BM</v>
      </c>
      <c r="AP136" s="36" t="str">
        <f t="shared" ca="1" si="35"/>
        <v>00</v>
      </c>
      <c r="AQ136" s="36" t="str">
        <f t="shared" ca="1" si="35"/>
        <v>00</v>
      </c>
      <c r="AR136" s="36" t="str">
        <f t="shared" ca="1" si="35"/>
        <v>錯誤: 找不到列值 'FIX'，搜尋範圍為第 1 到 31 行，欄位 BY</v>
      </c>
      <c r="AS136" s="36"/>
    </row>
    <row r="137" spans="19:45" ht="30" customHeight="1" x14ac:dyDescent="0.25">
      <c r="S137" s="26"/>
      <c r="T137" s="17"/>
      <c r="U137" s="36" t="str">
        <f t="shared" ca="1" si="26"/>
        <v>Code Error</v>
      </c>
      <c r="V137" s="37"/>
      <c r="W137" s="37"/>
      <c r="X137" s="68"/>
      <c r="Y137" s="68"/>
      <c r="Z137" s="55">
        <f t="shared" ca="1" si="27"/>
        <v>7.7044000000000006</v>
      </c>
      <c r="AA137" s="39" t="s">
        <v>587</v>
      </c>
      <c r="AB137" s="40">
        <v>3.52</v>
      </c>
      <c r="AC137" s="40" t="s">
        <v>995</v>
      </c>
      <c r="AD137" s="40">
        <v>1</v>
      </c>
      <c r="AE137" s="41">
        <v>6.7000000000000004E-2</v>
      </c>
      <c r="AF137" s="42">
        <v>-46.6</v>
      </c>
      <c r="AG137" s="47">
        <f t="shared" si="36"/>
        <v>-46.3</v>
      </c>
      <c r="AH137" s="43">
        <f t="shared" ca="1" si="28"/>
        <v>-38.895600000000002</v>
      </c>
      <c r="AI137" s="43">
        <f t="shared" ca="1" si="29"/>
        <v>-38.595599999999997</v>
      </c>
      <c r="AJ137" s="44" t="e">
        <f t="shared" ca="1" si="30"/>
        <v>#N/A</v>
      </c>
      <c r="AK137" s="44" t="e">
        <f t="shared" ca="1" si="31"/>
        <v>#N/A</v>
      </c>
      <c r="AL137" s="44" t="e">
        <f t="shared" ca="1" si="32"/>
        <v>#N/A</v>
      </c>
      <c r="AM137" s="44" t="e">
        <f t="shared" ca="1" si="33"/>
        <v>#N/A</v>
      </c>
      <c r="AN137" s="36" t="str">
        <f t="shared" ca="1" si="34"/>
        <v>40</v>
      </c>
      <c r="AO137" s="36" t="str">
        <f t="shared" ca="1" si="35"/>
        <v>錯誤: 找不到列值 '3.52'，搜尋範圍為第 1 到 31 行，欄位 BM</v>
      </c>
      <c r="AP137" s="36" t="str">
        <f t="shared" ca="1" si="35"/>
        <v>00</v>
      </c>
      <c r="AQ137" s="36" t="str">
        <f t="shared" ca="1" si="35"/>
        <v>00</v>
      </c>
      <c r="AR137" s="36" t="str">
        <f t="shared" ca="1" si="35"/>
        <v>80</v>
      </c>
      <c r="AS137" s="36"/>
    </row>
    <row r="138" spans="19:45" ht="30" customHeight="1" x14ac:dyDescent="0.25">
      <c r="S138" s="7" t="s">
        <v>19</v>
      </c>
      <c r="T138" s="15" t="s">
        <v>1161</v>
      </c>
      <c r="U138" s="36" t="str">
        <f t="shared" ca="1" si="26"/>
        <v>Code Error</v>
      </c>
      <c r="V138" s="37"/>
      <c r="W138" s="37"/>
      <c r="X138" s="68"/>
      <c r="Y138" s="68"/>
      <c r="Z138" s="55" t="e">
        <f t="shared" ca="1" si="27"/>
        <v>#VALUE!</v>
      </c>
      <c r="AA138" s="39" t="s">
        <v>580</v>
      </c>
      <c r="AB138" s="40">
        <v>3.52</v>
      </c>
      <c r="AC138" s="40" t="s">
        <v>995</v>
      </c>
      <c r="AD138" s="40">
        <v>1</v>
      </c>
      <c r="AE138" s="41" t="s">
        <v>436</v>
      </c>
      <c r="AF138" s="42">
        <v>-47.5</v>
      </c>
      <c r="AG138" s="47">
        <f t="shared" si="36"/>
        <v>-46.6</v>
      </c>
      <c r="AH138" s="43" t="e">
        <f t="shared" ca="1" si="28"/>
        <v>#VALUE!</v>
      </c>
      <c r="AI138" s="43" t="e">
        <f t="shared" ca="1" si="29"/>
        <v>#VALUE!</v>
      </c>
      <c r="AJ138" s="44" t="e">
        <f t="shared" ca="1" si="30"/>
        <v>#N/A</v>
      </c>
      <c r="AK138" s="44" t="e">
        <f t="shared" ca="1" si="31"/>
        <v>#N/A</v>
      </c>
      <c r="AL138" s="44" t="e">
        <f t="shared" ca="1" si="32"/>
        <v>#VALUE!</v>
      </c>
      <c r="AM138" s="44" t="e">
        <f t="shared" ca="1" si="33"/>
        <v>#VALUE!</v>
      </c>
      <c r="AN138" s="36" t="str">
        <f t="shared" ca="1" si="34"/>
        <v>50</v>
      </c>
      <c r="AO138" s="36" t="str">
        <f t="shared" ca="1" si="35"/>
        <v>錯誤: 找不到列值 '3.52'，搜尋範圍為第 1 到 31 行，欄位 BM</v>
      </c>
      <c r="AP138" s="36" t="str">
        <f t="shared" ca="1" si="35"/>
        <v>00</v>
      </c>
      <c r="AQ138" s="36" t="str">
        <f t="shared" ca="1" si="35"/>
        <v>00</v>
      </c>
      <c r="AR138" s="36" t="str">
        <f t="shared" ca="1" si="35"/>
        <v>錯誤: 找不到列值 'FIX'，搜尋範圍為第 1 到 31 行，欄位 BY</v>
      </c>
      <c r="AS138" s="36"/>
    </row>
    <row r="139" spans="19:45" ht="30" customHeight="1" x14ac:dyDescent="0.25">
      <c r="S139" s="7" t="s">
        <v>15</v>
      </c>
      <c r="T139" s="15" t="s">
        <v>1151</v>
      </c>
      <c r="U139" s="36" t="str">
        <f t="shared" ca="1" si="26"/>
        <v>Code Error</v>
      </c>
      <c r="V139" s="37"/>
      <c r="W139" s="37"/>
      <c r="X139" s="68"/>
      <c r="Y139" s="68"/>
      <c r="Z139" s="55">
        <f t="shared" ca="1" si="27"/>
        <v>8.8780999999999999</v>
      </c>
      <c r="AA139" s="39" t="s">
        <v>580</v>
      </c>
      <c r="AB139" s="40">
        <v>3.52</v>
      </c>
      <c r="AC139" s="40" t="s">
        <v>995</v>
      </c>
      <c r="AD139" s="40">
        <v>1</v>
      </c>
      <c r="AE139" s="41">
        <v>6.7000000000000004E-2</v>
      </c>
      <c r="AF139" s="42">
        <v>-48</v>
      </c>
      <c r="AG139" s="47">
        <f t="shared" si="36"/>
        <v>-47.5</v>
      </c>
      <c r="AH139" s="43">
        <f t="shared" ca="1" si="28"/>
        <v>-39.121899999999997</v>
      </c>
      <c r="AI139" s="43">
        <f t="shared" ca="1" si="29"/>
        <v>-38.621899999999997</v>
      </c>
      <c r="AJ139" s="44" t="e">
        <f t="shared" ca="1" si="30"/>
        <v>#N/A</v>
      </c>
      <c r="AK139" s="44" t="e">
        <f t="shared" ca="1" si="31"/>
        <v>#N/A</v>
      </c>
      <c r="AL139" s="44" t="e">
        <f t="shared" ca="1" si="32"/>
        <v>#N/A</v>
      </c>
      <c r="AM139" s="44" t="e">
        <f t="shared" ca="1" si="33"/>
        <v>#N/A</v>
      </c>
      <c r="AN139" s="36" t="str">
        <f t="shared" ca="1" si="34"/>
        <v>50</v>
      </c>
      <c r="AO139" s="36" t="str">
        <f t="shared" ca="1" si="35"/>
        <v>錯誤: 找不到列值 '3.52'，搜尋範圍為第 1 到 31 行，欄位 BM</v>
      </c>
      <c r="AP139" s="36" t="str">
        <f t="shared" ca="1" si="35"/>
        <v>00</v>
      </c>
      <c r="AQ139" s="36" t="str">
        <f t="shared" ca="1" si="35"/>
        <v>00</v>
      </c>
      <c r="AR139" s="36" t="str">
        <f t="shared" ca="1" si="35"/>
        <v>80</v>
      </c>
      <c r="AS139" s="36"/>
    </row>
    <row r="140" spans="19:45" ht="30" customHeight="1" x14ac:dyDescent="0.25">
      <c r="S140" s="7" t="s">
        <v>705</v>
      </c>
      <c r="T140" s="15" t="s">
        <v>1152</v>
      </c>
      <c r="U140" s="36" t="str">
        <f t="shared" ca="1" si="26"/>
        <v>Code Error</v>
      </c>
      <c r="V140" s="37"/>
      <c r="W140" s="37"/>
      <c r="X140" s="68"/>
      <c r="Y140" s="68"/>
      <c r="Z140" s="55" t="e">
        <f t="shared" ca="1" si="27"/>
        <v>#VALUE!</v>
      </c>
      <c r="AA140" s="39" t="s">
        <v>581</v>
      </c>
      <c r="AB140" s="40">
        <v>3.52</v>
      </c>
      <c r="AC140" s="40" t="s">
        <v>995</v>
      </c>
      <c r="AD140" s="40">
        <v>1</v>
      </c>
      <c r="AE140" s="41" t="s">
        <v>436</v>
      </c>
      <c r="AF140" s="42">
        <v>-48.5</v>
      </c>
      <c r="AG140" s="47">
        <f t="shared" si="36"/>
        <v>-48</v>
      </c>
      <c r="AH140" s="43" t="e">
        <f t="shared" ca="1" si="28"/>
        <v>#VALUE!</v>
      </c>
      <c r="AI140" s="43" t="e">
        <f t="shared" ca="1" si="29"/>
        <v>#VALUE!</v>
      </c>
      <c r="AJ140" s="44" t="e">
        <f t="shared" ca="1" si="30"/>
        <v>#N/A</v>
      </c>
      <c r="AK140" s="44" t="e">
        <f t="shared" ca="1" si="31"/>
        <v>#N/A</v>
      </c>
      <c r="AL140" s="44" t="e">
        <f t="shared" ca="1" si="32"/>
        <v>#VALUE!</v>
      </c>
      <c r="AM140" s="44" t="e">
        <f t="shared" ca="1" si="33"/>
        <v>#VALUE!</v>
      </c>
      <c r="AN140" s="36" t="str">
        <f t="shared" ca="1" si="34"/>
        <v>60</v>
      </c>
      <c r="AO140" s="36" t="str">
        <f t="shared" ca="1" si="35"/>
        <v>錯誤: 找不到列值 '3.52'，搜尋範圍為第 1 到 31 行，欄位 BM</v>
      </c>
      <c r="AP140" s="36" t="str">
        <f t="shared" ca="1" si="35"/>
        <v>00</v>
      </c>
      <c r="AQ140" s="36" t="str">
        <f t="shared" ca="1" si="35"/>
        <v>00</v>
      </c>
      <c r="AR140" s="36" t="str">
        <f t="shared" ca="1" si="35"/>
        <v>錯誤: 找不到列值 'FIX'，搜尋範圍為第 1 到 31 行，欄位 BY</v>
      </c>
      <c r="AS140" s="36"/>
    </row>
    <row r="141" spans="19:45" ht="30" customHeight="1" x14ac:dyDescent="0.25">
      <c r="S141" s="7" t="s">
        <v>605</v>
      </c>
      <c r="T141" s="15" t="s">
        <v>991</v>
      </c>
      <c r="U141" s="36" t="str">
        <f t="shared" ca="1" si="26"/>
        <v>Code Error</v>
      </c>
      <c r="V141" s="37"/>
      <c r="W141" s="37"/>
      <c r="X141" s="68"/>
      <c r="Y141" s="68"/>
      <c r="Z141" s="55">
        <f t="shared" ca="1" si="27"/>
        <v>10.0518</v>
      </c>
      <c r="AA141" s="39" t="s">
        <v>581</v>
      </c>
      <c r="AB141" s="40">
        <v>3.52</v>
      </c>
      <c r="AC141" s="40" t="s">
        <v>995</v>
      </c>
      <c r="AD141" s="40">
        <v>1</v>
      </c>
      <c r="AE141" s="41">
        <v>6.7000000000000004E-2</v>
      </c>
      <c r="AF141" s="42">
        <v>-49.5</v>
      </c>
      <c r="AG141" s="47">
        <f t="shared" si="36"/>
        <v>-48.5</v>
      </c>
      <c r="AH141" s="43">
        <f t="shared" ca="1" si="28"/>
        <v>-39.4482</v>
      </c>
      <c r="AI141" s="43">
        <f t="shared" ca="1" si="29"/>
        <v>-38.4482</v>
      </c>
      <c r="AJ141" s="44" t="e">
        <f t="shared" ca="1" si="30"/>
        <v>#N/A</v>
      </c>
      <c r="AK141" s="44" t="e">
        <f t="shared" ca="1" si="31"/>
        <v>#N/A</v>
      </c>
      <c r="AL141" s="44" t="e">
        <f t="shared" ca="1" si="32"/>
        <v>#N/A</v>
      </c>
      <c r="AM141" s="44" t="e">
        <f t="shared" ca="1" si="33"/>
        <v>#N/A</v>
      </c>
      <c r="AN141" s="36" t="str">
        <f t="shared" ca="1" si="34"/>
        <v>60</v>
      </c>
      <c r="AO141" s="36" t="str">
        <f t="shared" ca="1" si="35"/>
        <v>錯誤: 找不到列值 '3.52'，搜尋範圍為第 1 到 31 行，欄位 BM</v>
      </c>
      <c r="AP141" s="36" t="str">
        <f t="shared" ca="1" si="35"/>
        <v>00</v>
      </c>
      <c r="AQ141" s="36" t="str">
        <f t="shared" ca="1" si="35"/>
        <v>00</v>
      </c>
      <c r="AR141" s="36" t="str">
        <f t="shared" ca="1" si="35"/>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1088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1085</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t="e">
        <f>VLOOKUP(T145,$DT$1:$DV$31,3,FALSE)</f>
        <v>#N/A</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e">
        <f>VLOOKUP(U196,$DX$1:$DZ$21,3,FALSE)</f>
        <v>#N/A</v>
      </c>
      <c r="AD196" s="8"/>
    </row>
    <row r="197" spans="19:45" ht="30" customHeight="1" x14ac:dyDescent="0.25">
      <c r="S197" s="7" t="s">
        <v>24</v>
      </c>
      <c r="T197" s="15" t="s">
        <v>1163</v>
      </c>
      <c r="U197" s="5" t="s">
        <v>23</v>
      </c>
      <c r="V197" s="7" t="e">
        <f>VLOOKUP(U196,$DX$1:$DZ$21,2,FALSE)</f>
        <v>#N/A</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1282</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1278</v>
      </c>
      <c r="U200" s="36" t="str">
        <f t="shared" ref="U200:U218" ca="1" si="37">ConfigCode($AA200,$AN200,$AO200,$AP200,$AQ200,$AR200,$AF200,$AG200,2)</f>
        <v>Code Error</v>
      </c>
      <c r="V200" s="37"/>
      <c r="W200" s="37"/>
      <c r="X200" s="68"/>
      <c r="Y200" s="68"/>
      <c r="Z200" s="55" t="e">
        <f t="shared" ref="Z200:Z218" ca="1" si="38" xml:space="preserve">
N("vbias,vlookup vbias range")+
VLOOKUP($AA200,INDIRECT(BoxVal(ROW($AA200),34,COLUMN(T196))),2,FALSE)+
N("gain")+
$AB200+
N("vcm")+
VLOOKUP($AC200,$CT$1:$DC$31,7,FALSE)+
N("(vbias*vcp*vbg-vbias)*sensor ratio")+
VbiasCal($AA200,$AD200,$AE200,BoxVal(ROW($AC200),18,COLUMN($T$22)))+
N("vbias ref+gain ref")+
$V200+$W200</f>
        <v>#VALUE!</v>
      </c>
      <c r="AA200" s="39" t="s">
        <v>1161</v>
      </c>
      <c r="AB200" s="40">
        <v>0</v>
      </c>
      <c r="AC200" s="40" t="s">
        <v>996</v>
      </c>
      <c r="AD200" s="40">
        <v>1</v>
      </c>
      <c r="AE200" s="41" t="s">
        <v>436</v>
      </c>
      <c r="AF200" s="42">
        <v>-38.299999999999997</v>
      </c>
      <c r="AG200" s="42">
        <v>-37.5</v>
      </c>
      <c r="AH200" s="43" t="e">
        <f t="shared" ref="AH200:AH218" ca="1" si="39">$AF200+$Z200</f>
        <v>#VALUE!</v>
      </c>
      <c r="AI200" s="43" t="e">
        <f t="shared" ref="AI200:AI218" ca="1" si="40">$AG200+$Z200</f>
        <v>#VALUE!</v>
      </c>
      <c r="AJ200" s="44" t="e">
        <f t="shared" ref="AJ200:AJ218" ca="1" si="41" xml:space="preserve">
N("initial sens-loopgain")+
$AF200-BoxVal(ROW($AA200),26,COLUMN(INDIRECT("T"&amp;(INT(ROW($AA217)/65))*65+2)))</f>
        <v>#N/A</v>
      </c>
      <c r="AK200" s="44" t="e">
        <f t="shared" ref="AK200:AK218" ca="1" si="42">AJ200+(AG200-AF200)</f>
        <v>#N/A</v>
      </c>
      <c r="AL200" s="44" t="e">
        <f t="shared" ref="AL200:AL218" ca="1" si="43" xml:space="preserve">
N("initial sens-loopgain-gain-gain ref-vcm")+
$AH200-
BoxVal(ROW($AA200),26,COLUMN(INDIRECT("T"&amp;(INT(ROW($AA217)/65))*65+2)))-
$AB200-
$W200-
IFERROR(VLOOKUP($AC200,$CT$1:$DC$31,7,FALSE),0)</f>
        <v>#VALUE!</v>
      </c>
      <c r="AM200" s="44" t="e">
        <f t="shared" ref="AM200:AM218" ca="1" si="44">AL200+(AG200-AF200)</f>
        <v>#VALUE!</v>
      </c>
      <c r="AN200" s="36" t="str">
        <f t="shared" ref="AN200:AN218" ca="1" si="45">IF(BoxVal(ROW(AA200),9,COLUMN(T198))="FIX","00",ManualLookup(AA200,BoxVal(ROW(AA200),4,COLUMN(AN198)),INDIRECT(DN$3)))</f>
        <v>00</v>
      </c>
      <c r="AO200" s="36" t="str">
        <f t="shared" ref="AO200:AO218" ca="1" si="46">ManualLookup(AB200,BoxVal(ROW(AB200),4,COLUMN(AO198)),INDIRECT(DO$3))</f>
        <v>00</v>
      </c>
      <c r="AP200" s="36" t="str">
        <f t="shared" ref="AP200:AP218" ca="1" si="47">ManualLookup(AC200,BoxVal(ROW(AC200),4,COLUMN(AP198)),INDIRECT(DP$3))</f>
        <v>00</v>
      </c>
      <c r="AQ200" s="36" t="str">
        <f t="shared" ref="AQ200:AQ218" ca="1" si="48">ManualLookup(AD200,BoxVal(ROW(AD200),4,COLUMN(AQ198)),INDIRECT(DQ$3))</f>
        <v>00</v>
      </c>
      <c r="AR200" s="36" t="str">
        <f t="shared" ref="AR200:AR218" ca="1" si="49">ManualLookup(AE200,BoxVal(ROW(AE200),4,COLUMN(AR198)),INDIRECT(DR$3))</f>
        <v>錯誤: 找不到列值 'FIX'，搜尋範圍為第 1 到 31 行，欄位 BY</v>
      </c>
      <c r="AS200" s="33"/>
    </row>
    <row r="201" spans="19:45" ht="30" customHeight="1" x14ac:dyDescent="0.25">
      <c r="S201" s="7" t="s">
        <v>13</v>
      </c>
      <c r="T201" s="15" t="s">
        <v>1281</v>
      </c>
      <c r="U201" s="36" t="str">
        <f t="shared" ca="1" si="37"/>
        <v>Code Error</v>
      </c>
      <c r="V201" s="37"/>
      <c r="W201" s="37"/>
      <c r="X201" s="68"/>
      <c r="Y201" s="68"/>
      <c r="Z201" s="55" t="e">
        <f t="shared" ca="1" si="38"/>
        <v>#VALUE!</v>
      </c>
      <c r="AA201" s="39" t="s">
        <v>1161</v>
      </c>
      <c r="AB201" s="40">
        <v>0.5</v>
      </c>
      <c r="AC201" s="40" t="s">
        <v>996</v>
      </c>
      <c r="AD201" s="40">
        <v>1</v>
      </c>
      <c r="AE201" s="41" t="s">
        <v>436</v>
      </c>
      <c r="AF201" s="42">
        <v>-38.799999999999997</v>
      </c>
      <c r="AG201" s="47">
        <f t="shared" ref="AG201:AG218" si="50">AF200</f>
        <v>-38.299999999999997</v>
      </c>
      <c r="AH201" s="43" t="e">
        <f t="shared" ca="1" si="39"/>
        <v>#VALUE!</v>
      </c>
      <c r="AI201" s="43" t="e">
        <f t="shared" ca="1" si="40"/>
        <v>#VALUE!</v>
      </c>
      <c r="AJ201" s="44" t="e">
        <f t="shared" ca="1" si="41"/>
        <v>#N/A</v>
      </c>
      <c r="AK201" s="44" t="e">
        <f t="shared" ca="1" si="42"/>
        <v>#N/A</v>
      </c>
      <c r="AL201" s="44" t="e">
        <f t="shared" ca="1" si="43"/>
        <v>#VALUE!</v>
      </c>
      <c r="AM201" s="44" t="e">
        <f t="shared" ca="1" si="44"/>
        <v>#VALUE!</v>
      </c>
      <c r="AN201" s="36" t="str">
        <f t="shared" ca="1" si="45"/>
        <v>00</v>
      </c>
      <c r="AO201" s="36" t="str">
        <f t="shared" ca="1" si="46"/>
        <v>03</v>
      </c>
      <c r="AP201" s="36" t="str">
        <f t="shared" ca="1" si="47"/>
        <v>00</v>
      </c>
      <c r="AQ201" s="36" t="str">
        <f t="shared" ca="1" si="48"/>
        <v>00</v>
      </c>
      <c r="AR201" s="36" t="str">
        <f t="shared" ca="1" si="49"/>
        <v>錯誤: 找不到列值 'FIX'，搜尋範圍為第 1 到 31 行，欄位 BY</v>
      </c>
      <c r="AS201" s="36"/>
    </row>
    <row r="202" spans="19:45" ht="30" customHeight="1" x14ac:dyDescent="0.25">
      <c r="S202" s="26"/>
      <c r="T202" s="17"/>
      <c r="U202" s="36" t="str">
        <f t="shared" ca="1" si="37"/>
        <v>Code Error</v>
      </c>
      <c r="V202" s="37"/>
      <c r="W202" s="37"/>
      <c r="X202" s="68"/>
      <c r="Y202" s="68"/>
      <c r="Z202" s="55" t="e">
        <f t="shared" ca="1" si="38"/>
        <v>#VALUE!</v>
      </c>
      <c r="AA202" s="39" t="s">
        <v>965</v>
      </c>
      <c r="AB202" s="40">
        <v>1</v>
      </c>
      <c r="AC202" s="40" t="s">
        <v>995</v>
      </c>
      <c r="AD202" s="40">
        <v>1</v>
      </c>
      <c r="AE202" s="41" t="s">
        <v>436</v>
      </c>
      <c r="AF202" s="42">
        <v>-39.299999999999997</v>
      </c>
      <c r="AG202" s="47">
        <f t="shared" si="50"/>
        <v>-38.799999999999997</v>
      </c>
      <c r="AH202" s="43" t="e">
        <f t="shared" ca="1" si="39"/>
        <v>#VALUE!</v>
      </c>
      <c r="AI202" s="43" t="e">
        <f t="shared" ca="1" si="40"/>
        <v>#VALUE!</v>
      </c>
      <c r="AJ202" s="44" t="e">
        <f t="shared" ca="1" si="41"/>
        <v>#N/A</v>
      </c>
      <c r="AK202" s="44" t="e">
        <f t="shared" ca="1" si="42"/>
        <v>#N/A</v>
      </c>
      <c r="AL202" s="44" t="e">
        <f t="shared" ca="1" si="43"/>
        <v>#VALUE!</v>
      </c>
      <c r="AM202" s="44" t="e">
        <f t="shared" ca="1" si="44"/>
        <v>#VALUE!</v>
      </c>
      <c r="AN202" s="36" t="str">
        <f t="shared" ca="1" si="45"/>
        <v>00</v>
      </c>
      <c r="AO202" s="36" t="str">
        <f t="shared" ca="1" si="46"/>
        <v>04</v>
      </c>
      <c r="AP202" s="36" t="str">
        <f t="shared" ca="1" si="47"/>
        <v>00</v>
      </c>
      <c r="AQ202" s="36" t="str">
        <f t="shared" ca="1" si="48"/>
        <v>00</v>
      </c>
      <c r="AR202" s="36" t="str">
        <f t="shared" ca="1" si="49"/>
        <v>錯誤: 找不到列值 'FIX'，搜尋範圍為第 1 到 31 行，欄位 BY</v>
      </c>
      <c r="AS202" s="36"/>
    </row>
    <row r="203" spans="19:45" ht="30" customHeight="1" x14ac:dyDescent="0.25">
      <c r="S203" s="7" t="s">
        <v>19</v>
      </c>
      <c r="T203" s="15" t="s">
        <v>1161</v>
      </c>
      <c r="U203" s="36" t="str">
        <f t="shared" ca="1" si="37"/>
        <v>Code Error</v>
      </c>
      <c r="V203" s="37"/>
      <c r="W203" s="37"/>
      <c r="X203" s="68"/>
      <c r="Y203" s="68"/>
      <c r="Z203" s="55" t="e">
        <f t="shared" ca="1" si="38"/>
        <v>#VALUE!</v>
      </c>
      <c r="AA203" s="39" t="s">
        <v>965</v>
      </c>
      <c r="AB203" s="40">
        <v>1.5</v>
      </c>
      <c r="AC203" s="40" t="s">
        <v>995</v>
      </c>
      <c r="AD203" s="40">
        <v>1</v>
      </c>
      <c r="AE203" s="41" t="s">
        <v>436</v>
      </c>
      <c r="AF203" s="42">
        <v>-39.799999999999997</v>
      </c>
      <c r="AG203" s="47">
        <f t="shared" si="50"/>
        <v>-39.299999999999997</v>
      </c>
      <c r="AH203" s="43" t="e">
        <f t="shared" ca="1" si="39"/>
        <v>#VALUE!</v>
      </c>
      <c r="AI203" s="43" t="e">
        <f t="shared" ca="1" si="40"/>
        <v>#VALUE!</v>
      </c>
      <c r="AJ203" s="44" t="e">
        <f t="shared" ca="1" si="41"/>
        <v>#N/A</v>
      </c>
      <c r="AK203" s="44" t="e">
        <f t="shared" ca="1" si="42"/>
        <v>#N/A</v>
      </c>
      <c r="AL203" s="44" t="e">
        <f t="shared" ca="1" si="43"/>
        <v>#VALUE!</v>
      </c>
      <c r="AM203" s="44" t="e">
        <f t="shared" ca="1" si="44"/>
        <v>#VALUE!</v>
      </c>
      <c r="AN203" s="36" t="str">
        <f t="shared" ca="1" si="45"/>
        <v>00</v>
      </c>
      <c r="AO203" s="36" t="str">
        <f t="shared" ca="1" si="46"/>
        <v>05</v>
      </c>
      <c r="AP203" s="36" t="str">
        <f t="shared" ca="1" si="47"/>
        <v>00</v>
      </c>
      <c r="AQ203" s="36" t="str">
        <f t="shared" ca="1" si="48"/>
        <v>00</v>
      </c>
      <c r="AR203" s="36" t="str">
        <f t="shared" ca="1" si="49"/>
        <v>錯誤: 找不到列值 'FIX'，搜尋範圍為第 1 到 31 行，欄位 BY</v>
      </c>
      <c r="AS203" s="36"/>
    </row>
    <row r="204" spans="19:45" ht="30" customHeight="1" x14ac:dyDescent="0.25">
      <c r="S204" s="7" t="s">
        <v>15</v>
      </c>
      <c r="T204" s="15" t="s">
        <v>1151</v>
      </c>
      <c r="U204" s="36" t="str">
        <f t="shared" ca="1" si="37"/>
        <v>Code Error</v>
      </c>
      <c r="V204" s="37"/>
      <c r="W204" s="37"/>
      <c r="X204" s="68"/>
      <c r="Y204" s="68"/>
      <c r="Z204" s="55" t="e">
        <f t="shared" ca="1" si="38"/>
        <v>#VALUE!</v>
      </c>
      <c r="AA204" s="39" t="s">
        <v>965</v>
      </c>
      <c r="AB204" s="40">
        <v>2</v>
      </c>
      <c r="AC204" s="40" t="s">
        <v>995</v>
      </c>
      <c r="AD204" s="40">
        <v>1</v>
      </c>
      <c r="AE204" s="41" t="s">
        <v>436</v>
      </c>
      <c r="AF204" s="42">
        <v>-40.1</v>
      </c>
      <c r="AG204" s="47">
        <f t="shared" si="50"/>
        <v>-39.799999999999997</v>
      </c>
      <c r="AH204" s="43" t="e">
        <f t="shared" ca="1" si="39"/>
        <v>#VALUE!</v>
      </c>
      <c r="AI204" s="43" t="e">
        <f t="shared" ca="1" si="40"/>
        <v>#VALUE!</v>
      </c>
      <c r="AJ204" s="44" t="e">
        <f t="shared" ca="1" si="41"/>
        <v>#N/A</v>
      </c>
      <c r="AK204" s="44" t="e">
        <f t="shared" ca="1" si="42"/>
        <v>#N/A</v>
      </c>
      <c r="AL204" s="44" t="e">
        <f t="shared" ca="1" si="43"/>
        <v>#VALUE!</v>
      </c>
      <c r="AM204" s="44" t="e">
        <f t="shared" ca="1" si="44"/>
        <v>#VALUE!</v>
      </c>
      <c r="AN204" s="36" t="str">
        <f t="shared" ca="1" si="45"/>
        <v>00</v>
      </c>
      <c r="AO204" s="36" t="str">
        <f t="shared" ca="1" si="46"/>
        <v>06</v>
      </c>
      <c r="AP204" s="36" t="str">
        <f t="shared" ca="1" si="47"/>
        <v>00</v>
      </c>
      <c r="AQ204" s="36" t="str">
        <f t="shared" ca="1" si="48"/>
        <v>00</v>
      </c>
      <c r="AR204" s="36" t="str">
        <f t="shared" ca="1" si="49"/>
        <v>錯誤: 找不到列值 'FIX'，搜尋範圍為第 1 到 31 行，欄位 BY</v>
      </c>
      <c r="AS204" s="36"/>
    </row>
    <row r="205" spans="19:45" ht="30" customHeight="1" x14ac:dyDescent="0.25">
      <c r="S205" s="7" t="s">
        <v>705</v>
      </c>
      <c r="T205" s="15" t="s">
        <v>1152</v>
      </c>
      <c r="U205" s="36" t="str">
        <f t="shared" ca="1" si="37"/>
        <v>0x84=-40.60,-40.10;</v>
      </c>
      <c r="V205" s="37"/>
      <c r="W205" s="37"/>
      <c r="X205" s="68"/>
      <c r="Y205" s="68"/>
      <c r="Z205" s="55">
        <f t="shared" ca="1" si="38"/>
        <v>1.6633</v>
      </c>
      <c r="AA205" s="39" t="s">
        <v>965</v>
      </c>
      <c r="AB205" s="40">
        <v>1</v>
      </c>
      <c r="AC205" s="40" t="s">
        <v>995</v>
      </c>
      <c r="AD205" s="40">
        <v>1</v>
      </c>
      <c r="AE205" s="41">
        <v>6.7000000000000004E-2</v>
      </c>
      <c r="AF205" s="42">
        <v>-40.6</v>
      </c>
      <c r="AG205" s="47">
        <f t="shared" si="50"/>
        <v>-40.1</v>
      </c>
      <c r="AH205" s="43">
        <f t="shared" ca="1" si="39"/>
        <v>-38.936700000000002</v>
      </c>
      <c r="AI205" s="43">
        <f t="shared" ca="1" si="40"/>
        <v>-38.436700000000002</v>
      </c>
      <c r="AJ205" s="44" t="e">
        <f t="shared" ca="1" si="41"/>
        <v>#N/A</v>
      </c>
      <c r="AK205" s="44" t="e">
        <f t="shared" ca="1" si="42"/>
        <v>#N/A</v>
      </c>
      <c r="AL205" s="44" t="e">
        <f t="shared" ca="1" si="43"/>
        <v>#N/A</v>
      </c>
      <c r="AM205" s="44" t="e">
        <f t="shared" ca="1" si="44"/>
        <v>#N/A</v>
      </c>
      <c r="AN205" s="36" t="str">
        <f t="shared" ca="1" si="45"/>
        <v>00</v>
      </c>
      <c r="AO205" s="36" t="str">
        <f t="shared" ca="1" si="46"/>
        <v>04</v>
      </c>
      <c r="AP205" s="36" t="str">
        <f t="shared" ca="1" si="47"/>
        <v>00</v>
      </c>
      <c r="AQ205" s="36" t="str">
        <f t="shared" ca="1" si="48"/>
        <v>00</v>
      </c>
      <c r="AR205" s="36" t="str">
        <f t="shared" ca="1" si="49"/>
        <v>80</v>
      </c>
      <c r="AS205" s="36"/>
    </row>
    <row r="206" spans="19:45" ht="30" customHeight="1" x14ac:dyDescent="0.25">
      <c r="S206" s="7" t="s">
        <v>605</v>
      </c>
      <c r="T206" s="15" t="s">
        <v>991</v>
      </c>
      <c r="U206" s="36" t="str">
        <f t="shared" ca="1" si="37"/>
        <v>0x85=-41.10,-40.60;</v>
      </c>
      <c r="V206" s="37"/>
      <c r="W206" s="37"/>
      <c r="X206" s="68"/>
      <c r="Y206" s="68"/>
      <c r="Z206" s="55">
        <f t="shared" ca="1" si="38"/>
        <v>2.1633</v>
      </c>
      <c r="AA206" s="39" t="s">
        <v>965</v>
      </c>
      <c r="AB206" s="40">
        <v>1.5</v>
      </c>
      <c r="AC206" s="40" t="s">
        <v>995</v>
      </c>
      <c r="AD206" s="40">
        <v>1</v>
      </c>
      <c r="AE206" s="41">
        <v>6.7000000000000004E-2</v>
      </c>
      <c r="AF206" s="42">
        <v>-41.1</v>
      </c>
      <c r="AG206" s="47">
        <f t="shared" si="50"/>
        <v>-40.6</v>
      </c>
      <c r="AH206" s="43">
        <f t="shared" ca="1" si="39"/>
        <v>-38.936700000000002</v>
      </c>
      <c r="AI206" s="43">
        <f t="shared" ca="1" si="40"/>
        <v>-38.436700000000002</v>
      </c>
      <c r="AJ206" s="44" t="e">
        <f t="shared" ca="1" si="41"/>
        <v>#N/A</v>
      </c>
      <c r="AK206" s="44" t="e">
        <f t="shared" ca="1" si="42"/>
        <v>#N/A</v>
      </c>
      <c r="AL206" s="44" t="e">
        <f t="shared" ca="1" si="43"/>
        <v>#N/A</v>
      </c>
      <c r="AM206" s="44" t="e">
        <f t="shared" ca="1" si="44"/>
        <v>#N/A</v>
      </c>
      <c r="AN206" s="36" t="str">
        <f t="shared" ca="1" si="45"/>
        <v>00</v>
      </c>
      <c r="AO206" s="36" t="str">
        <f t="shared" ca="1" si="46"/>
        <v>05</v>
      </c>
      <c r="AP206" s="36" t="str">
        <f t="shared" ca="1" si="47"/>
        <v>00</v>
      </c>
      <c r="AQ206" s="36" t="str">
        <f t="shared" ca="1" si="48"/>
        <v>00</v>
      </c>
      <c r="AR206" s="36" t="str">
        <f t="shared" ca="1" si="49"/>
        <v>80</v>
      </c>
      <c r="AS206" s="36"/>
    </row>
    <row r="207" spans="19:45" ht="30" customHeight="1" x14ac:dyDescent="0.25">
      <c r="S207" s="7" t="s">
        <v>721</v>
      </c>
      <c r="T207" s="15" t="s">
        <v>26</v>
      </c>
      <c r="U207" s="36" t="str">
        <f t="shared" ca="1" si="37"/>
        <v>Code Error</v>
      </c>
      <c r="V207" s="37"/>
      <c r="W207" s="37"/>
      <c r="X207" s="68"/>
      <c r="Y207" s="68"/>
      <c r="Z207" s="55" t="e">
        <f t="shared" ca="1" si="38"/>
        <v>#VALUE!</v>
      </c>
      <c r="AA207" s="39" t="s">
        <v>584</v>
      </c>
      <c r="AB207" s="40">
        <v>1</v>
      </c>
      <c r="AC207" s="40" t="s">
        <v>995</v>
      </c>
      <c r="AD207" s="40">
        <v>1</v>
      </c>
      <c r="AE207" s="41" t="s">
        <v>436</v>
      </c>
      <c r="AF207" s="42">
        <v>-41.6</v>
      </c>
      <c r="AG207" s="47">
        <f t="shared" si="50"/>
        <v>-41.1</v>
      </c>
      <c r="AH207" s="43" t="e">
        <f t="shared" ca="1" si="39"/>
        <v>#VALUE!</v>
      </c>
      <c r="AI207" s="43" t="e">
        <f t="shared" ca="1" si="40"/>
        <v>#VALUE!</v>
      </c>
      <c r="AJ207" s="44" t="e">
        <f t="shared" ca="1" si="41"/>
        <v>#N/A</v>
      </c>
      <c r="AK207" s="44" t="e">
        <f t="shared" ca="1" si="42"/>
        <v>#N/A</v>
      </c>
      <c r="AL207" s="44" t="e">
        <f t="shared" ca="1" si="43"/>
        <v>#VALUE!</v>
      </c>
      <c r="AM207" s="44" t="e">
        <f t="shared" ca="1" si="44"/>
        <v>#VALUE!</v>
      </c>
      <c r="AN207" s="36" t="str">
        <f t="shared" ca="1" si="45"/>
        <v>20</v>
      </c>
      <c r="AO207" s="36" t="str">
        <f t="shared" ca="1" si="46"/>
        <v>04</v>
      </c>
      <c r="AP207" s="36" t="str">
        <f t="shared" ca="1" si="47"/>
        <v>00</v>
      </c>
      <c r="AQ207" s="36" t="str">
        <f t="shared" ca="1" si="48"/>
        <v>00</v>
      </c>
      <c r="AR207" s="36" t="str">
        <f t="shared" ca="1" si="49"/>
        <v>錯誤: 找不到列值 'FIX'，搜尋範圍為第 1 到 31 行，欄位 BY</v>
      </c>
      <c r="AS207" s="36"/>
    </row>
    <row r="208" spans="19:45" ht="30" customHeight="1" x14ac:dyDescent="0.25">
      <c r="S208" s="7" t="s">
        <v>20</v>
      </c>
      <c r="T208" s="15">
        <v>-38</v>
      </c>
      <c r="U208" s="36" t="str">
        <f t="shared" ca="1" si="37"/>
        <v>Code Error</v>
      </c>
      <c r="V208" s="37"/>
      <c r="W208" s="37"/>
      <c r="X208" s="38"/>
      <c r="Y208" s="38"/>
      <c r="Z208" s="55" t="e">
        <f t="shared" ca="1" si="38"/>
        <v>#VALUE!</v>
      </c>
      <c r="AA208" s="39" t="s">
        <v>584</v>
      </c>
      <c r="AB208" s="40">
        <v>1.5</v>
      </c>
      <c r="AC208" s="40" t="s">
        <v>995</v>
      </c>
      <c r="AD208" s="40">
        <v>1</v>
      </c>
      <c r="AE208" s="41" t="s">
        <v>436</v>
      </c>
      <c r="AF208" s="42">
        <v>-42.1</v>
      </c>
      <c r="AG208" s="47">
        <f t="shared" si="50"/>
        <v>-41.6</v>
      </c>
      <c r="AH208" s="43" t="e">
        <f t="shared" ca="1" si="39"/>
        <v>#VALUE!</v>
      </c>
      <c r="AI208" s="43" t="e">
        <f t="shared" ca="1" si="40"/>
        <v>#VALUE!</v>
      </c>
      <c r="AJ208" s="44" t="e">
        <f t="shared" ca="1" si="41"/>
        <v>#N/A</v>
      </c>
      <c r="AK208" s="44" t="e">
        <f t="shared" ca="1" si="42"/>
        <v>#N/A</v>
      </c>
      <c r="AL208" s="44" t="e">
        <f t="shared" ca="1" si="43"/>
        <v>#VALUE!</v>
      </c>
      <c r="AM208" s="44" t="e">
        <f t="shared" ca="1" si="44"/>
        <v>#VALUE!</v>
      </c>
      <c r="AN208" s="36" t="str">
        <f t="shared" ca="1" si="45"/>
        <v>20</v>
      </c>
      <c r="AO208" s="36" t="str">
        <f t="shared" ca="1" si="46"/>
        <v>05</v>
      </c>
      <c r="AP208" s="36" t="str">
        <f t="shared" ca="1" si="47"/>
        <v>00</v>
      </c>
      <c r="AQ208" s="36" t="str">
        <f t="shared" ca="1" si="48"/>
        <v>00</v>
      </c>
      <c r="AR208" s="36" t="str">
        <f t="shared" ca="1" si="49"/>
        <v>錯誤: 找不到列值 'FIX'，搜尋範圍為第 1 到 31 行，欄位 BY</v>
      </c>
      <c r="AS208" s="36"/>
    </row>
    <row r="209" spans="19:45" ht="30" customHeight="1" x14ac:dyDescent="0.25">
      <c r="S209" s="7" t="s">
        <v>691</v>
      </c>
      <c r="T209" s="15" t="s">
        <v>1088</v>
      </c>
      <c r="U209" s="36" t="str">
        <f t="shared" ca="1" si="37"/>
        <v>Code Error</v>
      </c>
      <c r="V209" s="37"/>
      <c r="W209" s="37"/>
      <c r="X209" s="38"/>
      <c r="Y209" s="38"/>
      <c r="Z209" s="55" t="e">
        <f t="shared" ca="1" si="38"/>
        <v>#VALUE!</v>
      </c>
      <c r="AA209" s="39" t="s">
        <v>584</v>
      </c>
      <c r="AB209" s="40">
        <v>2</v>
      </c>
      <c r="AC209" s="40" t="s">
        <v>995</v>
      </c>
      <c r="AD209" s="40">
        <v>1</v>
      </c>
      <c r="AE209" s="41" t="s">
        <v>436</v>
      </c>
      <c r="AF209" s="42">
        <v>-42.6</v>
      </c>
      <c r="AG209" s="47">
        <f t="shared" si="50"/>
        <v>-42.1</v>
      </c>
      <c r="AH209" s="43" t="e">
        <f t="shared" ca="1" si="39"/>
        <v>#VALUE!</v>
      </c>
      <c r="AI209" s="43" t="e">
        <f t="shared" ca="1" si="40"/>
        <v>#VALUE!</v>
      </c>
      <c r="AJ209" s="44" t="e">
        <f t="shared" ca="1" si="41"/>
        <v>#N/A</v>
      </c>
      <c r="AK209" s="44" t="e">
        <f t="shared" ca="1" si="42"/>
        <v>#N/A</v>
      </c>
      <c r="AL209" s="44" t="e">
        <f t="shared" ca="1" si="43"/>
        <v>#VALUE!</v>
      </c>
      <c r="AM209" s="44" t="e">
        <f t="shared" ca="1" si="44"/>
        <v>#VALUE!</v>
      </c>
      <c r="AN209" s="36" t="str">
        <f t="shared" ca="1" si="45"/>
        <v>20</v>
      </c>
      <c r="AO209" s="36" t="str">
        <f t="shared" ca="1" si="46"/>
        <v>06</v>
      </c>
      <c r="AP209" s="36" t="str">
        <f t="shared" ca="1" si="47"/>
        <v>00</v>
      </c>
      <c r="AQ209" s="36" t="str">
        <f t="shared" ca="1" si="48"/>
        <v>00</v>
      </c>
      <c r="AR209" s="36" t="str">
        <f t="shared" ca="1" si="49"/>
        <v>錯誤: 找不到列值 'FIX'，搜尋範圍為第 1 到 31 行，欄位 BY</v>
      </c>
      <c r="AS209" s="36"/>
    </row>
    <row r="210" spans="19:45" ht="30" customHeight="1" x14ac:dyDescent="0.25">
      <c r="S210" s="7" t="s">
        <v>544</v>
      </c>
      <c r="T210" s="15" t="s">
        <v>1085</v>
      </c>
      <c r="U210" s="36" t="str">
        <f t="shared" ca="1" si="37"/>
        <v>0xA4=-42.90,-42.60;</v>
      </c>
      <c r="V210" s="37"/>
      <c r="W210" s="37"/>
      <c r="X210" s="38"/>
      <c r="Y210" s="38"/>
      <c r="Z210" s="48">
        <f t="shared" ca="1" si="38"/>
        <v>4.0369999999999999</v>
      </c>
      <c r="AA210" s="39" t="s">
        <v>584</v>
      </c>
      <c r="AB210" s="40">
        <v>1</v>
      </c>
      <c r="AC210" s="40" t="s">
        <v>995</v>
      </c>
      <c r="AD210" s="40">
        <v>1</v>
      </c>
      <c r="AE210" s="41">
        <v>6.7000000000000004E-2</v>
      </c>
      <c r="AF210" s="42">
        <v>-42.9</v>
      </c>
      <c r="AG210" s="49">
        <f t="shared" si="50"/>
        <v>-42.6</v>
      </c>
      <c r="AH210" s="43">
        <f t="shared" ca="1" si="39"/>
        <v>-38.863</v>
      </c>
      <c r="AI210" s="43">
        <f t="shared" ca="1" si="40"/>
        <v>-38.563000000000002</v>
      </c>
      <c r="AJ210" s="44" t="e">
        <f t="shared" ca="1" si="41"/>
        <v>#N/A</v>
      </c>
      <c r="AK210" s="44" t="e">
        <f t="shared" ca="1" si="42"/>
        <v>#N/A</v>
      </c>
      <c r="AL210" s="44" t="e">
        <f t="shared" ca="1" si="43"/>
        <v>#N/A</v>
      </c>
      <c r="AM210" s="44" t="e">
        <f t="shared" ca="1" si="44"/>
        <v>#N/A</v>
      </c>
      <c r="AN210" s="36" t="str">
        <f t="shared" ca="1" si="45"/>
        <v>20</v>
      </c>
      <c r="AO210" s="36" t="str">
        <f t="shared" ca="1" si="46"/>
        <v>04</v>
      </c>
      <c r="AP210" s="36" t="str">
        <f t="shared" ca="1" si="47"/>
        <v>00</v>
      </c>
      <c r="AQ210" s="36" t="str">
        <f t="shared" ca="1" si="48"/>
        <v>00</v>
      </c>
      <c r="AR210" s="36" t="str">
        <f t="shared" ca="1" si="49"/>
        <v>80</v>
      </c>
      <c r="AS210" s="36"/>
    </row>
    <row r="211" spans="19:45" ht="30" customHeight="1" x14ac:dyDescent="0.25">
      <c r="S211" s="7" t="s">
        <v>12</v>
      </c>
      <c r="T211" s="15" t="s">
        <v>548</v>
      </c>
      <c r="U211" s="36" t="str">
        <f t="shared" ca="1" si="37"/>
        <v>0xA5=-43.40,-42.90;</v>
      </c>
      <c r="V211" s="37">
        <v>-0.15</v>
      </c>
      <c r="W211" s="37"/>
      <c r="X211" s="38"/>
      <c r="Y211" s="38"/>
      <c r="Z211" s="48">
        <f t="shared" ca="1" si="38"/>
        <v>4.3869999999999996</v>
      </c>
      <c r="AA211" s="39" t="s">
        <v>584</v>
      </c>
      <c r="AB211" s="40">
        <v>1.5</v>
      </c>
      <c r="AC211" s="40" t="s">
        <v>995</v>
      </c>
      <c r="AD211" s="40">
        <v>1</v>
      </c>
      <c r="AE211" s="41">
        <v>6.7000000000000004E-2</v>
      </c>
      <c r="AF211" s="42">
        <v>-43.4</v>
      </c>
      <c r="AG211" s="49">
        <f t="shared" si="50"/>
        <v>-42.9</v>
      </c>
      <c r="AH211" s="43">
        <f t="shared" ca="1" si="39"/>
        <v>-39.012999999999998</v>
      </c>
      <c r="AI211" s="43">
        <f t="shared" ca="1" si="40"/>
        <v>-38.512999999999998</v>
      </c>
      <c r="AJ211" s="44" t="e">
        <f t="shared" ca="1" si="41"/>
        <v>#N/A</v>
      </c>
      <c r="AK211" s="44" t="e">
        <f t="shared" ca="1" si="42"/>
        <v>#N/A</v>
      </c>
      <c r="AL211" s="44" t="e">
        <f t="shared" ca="1" si="43"/>
        <v>#N/A</v>
      </c>
      <c r="AM211" s="44" t="e">
        <f t="shared" ca="1" si="44"/>
        <v>#N/A</v>
      </c>
      <c r="AN211" s="36" t="str">
        <f t="shared" ca="1" si="45"/>
        <v>20</v>
      </c>
      <c r="AO211" s="36" t="str">
        <f t="shared" ca="1" si="46"/>
        <v>05</v>
      </c>
      <c r="AP211" s="36" t="str">
        <f t="shared" ca="1" si="47"/>
        <v>00</v>
      </c>
      <c r="AQ211" s="36" t="str">
        <f t="shared" ca="1" si="48"/>
        <v>00</v>
      </c>
      <c r="AR211" s="36" t="str">
        <f t="shared" ca="1" si="49"/>
        <v>80</v>
      </c>
      <c r="AS211" s="36"/>
    </row>
    <row r="212" spans="19:45" ht="30" customHeight="1" x14ac:dyDescent="0.25">
      <c r="S212" s="26" t="s">
        <v>773</v>
      </c>
      <c r="T212" s="15" t="s">
        <v>562</v>
      </c>
      <c r="U212" s="36" t="str">
        <f t="shared" ca="1" si="37"/>
        <v>Code Error</v>
      </c>
      <c r="V212" s="37">
        <v>-0.15</v>
      </c>
      <c r="W212" s="37"/>
      <c r="X212" s="38"/>
      <c r="Y212" s="38"/>
      <c r="Z212" s="48" t="e">
        <f t="shared" ca="1" si="38"/>
        <v>#VALUE!</v>
      </c>
      <c r="AA212" s="39" t="s">
        <v>586</v>
      </c>
      <c r="AB212" s="40">
        <v>1</v>
      </c>
      <c r="AC212" s="40" t="s">
        <v>995</v>
      </c>
      <c r="AD212" s="40">
        <v>1</v>
      </c>
      <c r="AE212" s="41" t="s">
        <v>436</v>
      </c>
      <c r="AF212" s="42">
        <v>-43.6</v>
      </c>
      <c r="AG212" s="49">
        <f t="shared" si="50"/>
        <v>-43.4</v>
      </c>
      <c r="AH212" s="43" t="e">
        <f t="shared" ca="1" si="39"/>
        <v>#VALUE!</v>
      </c>
      <c r="AI212" s="43" t="e">
        <f t="shared" ca="1" si="40"/>
        <v>#VALUE!</v>
      </c>
      <c r="AJ212" s="44" t="e">
        <f t="shared" ca="1" si="41"/>
        <v>#N/A</v>
      </c>
      <c r="AK212" s="44" t="e">
        <f t="shared" ca="1" si="42"/>
        <v>#N/A</v>
      </c>
      <c r="AL212" s="44" t="e">
        <f t="shared" ca="1" si="43"/>
        <v>#VALUE!</v>
      </c>
      <c r="AM212" s="44" t="e">
        <f t="shared" ca="1" si="44"/>
        <v>#VALUE!</v>
      </c>
      <c r="AN212" s="36" t="str">
        <f t="shared" ca="1" si="45"/>
        <v>30</v>
      </c>
      <c r="AO212" s="36" t="str">
        <f t="shared" ca="1" si="46"/>
        <v>04</v>
      </c>
      <c r="AP212" s="36" t="str">
        <f t="shared" ca="1" si="47"/>
        <v>00</v>
      </c>
      <c r="AQ212" s="36" t="str">
        <f t="shared" ca="1" si="48"/>
        <v>00</v>
      </c>
      <c r="AR212" s="36" t="str">
        <f t="shared" ca="1" si="49"/>
        <v>錯誤: 找不到列值 'FIX'，搜尋範圍為第 1 到 31 行，欄位 BY</v>
      </c>
      <c r="AS212" s="36"/>
    </row>
    <row r="213" spans="19:45" ht="30" customHeight="1" x14ac:dyDescent="0.25">
      <c r="S213" s="7" t="s">
        <v>573</v>
      </c>
      <c r="T213" s="15">
        <v>1.1000000000000001</v>
      </c>
      <c r="U213" s="36" t="str">
        <f t="shared" ca="1" si="37"/>
        <v>Code Error</v>
      </c>
      <c r="V213" s="37">
        <v>-0.5</v>
      </c>
      <c r="W213" s="37"/>
      <c r="X213" s="38"/>
      <c r="Y213" s="38"/>
      <c r="Z213" s="48" t="e">
        <f t="shared" ca="1" si="38"/>
        <v>#VALUE!</v>
      </c>
      <c r="AA213" s="39" t="s">
        <v>586</v>
      </c>
      <c r="AB213" s="40">
        <v>1.5</v>
      </c>
      <c r="AC213" s="40" t="s">
        <v>995</v>
      </c>
      <c r="AD213" s="40">
        <v>1</v>
      </c>
      <c r="AE213" s="41" t="s">
        <v>436</v>
      </c>
      <c r="AF213" s="42">
        <v>-43.9</v>
      </c>
      <c r="AG213" s="49">
        <f t="shared" si="50"/>
        <v>-43.6</v>
      </c>
      <c r="AH213" s="43" t="e">
        <f t="shared" ca="1" si="39"/>
        <v>#VALUE!</v>
      </c>
      <c r="AI213" s="43" t="e">
        <f t="shared" ca="1" si="40"/>
        <v>#VALUE!</v>
      </c>
      <c r="AJ213" s="44" t="e">
        <f t="shared" ca="1" si="41"/>
        <v>#N/A</v>
      </c>
      <c r="AK213" s="44" t="e">
        <f t="shared" ca="1" si="42"/>
        <v>#N/A</v>
      </c>
      <c r="AL213" s="44" t="e">
        <f t="shared" ca="1" si="43"/>
        <v>#VALUE!</v>
      </c>
      <c r="AM213" s="44" t="e">
        <f t="shared" ca="1" si="44"/>
        <v>#VALUE!</v>
      </c>
      <c r="AN213" s="36" t="str">
        <f t="shared" ca="1" si="45"/>
        <v>30</v>
      </c>
      <c r="AO213" s="36" t="str">
        <f t="shared" ca="1" si="46"/>
        <v>05</v>
      </c>
      <c r="AP213" s="36" t="str">
        <f t="shared" ca="1" si="47"/>
        <v>00</v>
      </c>
      <c r="AQ213" s="36" t="str">
        <f t="shared" ca="1" si="48"/>
        <v>00</v>
      </c>
      <c r="AR213" s="36" t="str">
        <f t="shared" ca="1" si="49"/>
        <v>錯誤: 找不到列值 'FIX'，搜尋範圍為第 1 到 31 行，欄位 BY</v>
      </c>
      <c r="AS213" s="36"/>
    </row>
    <row r="214" spans="19:45" ht="30" customHeight="1" x14ac:dyDescent="0.25">
      <c r="S214" s="7" t="s">
        <v>590</v>
      </c>
      <c r="T214" s="15">
        <f>VLOOKUP(T199,MPN!$A$1:$E$997,4,FALSE)</f>
        <v>-38</v>
      </c>
      <c r="U214" s="36" t="str">
        <f t="shared" ca="1" si="37"/>
        <v>Code Error</v>
      </c>
      <c r="V214" s="37">
        <v>-0.5</v>
      </c>
      <c r="W214" s="37"/>
      <c r="X214" s="38"/>
      <c r="Y214" s="38"/>
      <c r="Z214" s="48" t="e">
        <f t="shared" ca="1" si="38"/>
        <v>#VALUE!</v>
      </c>
      <c r="AA214" s="39" t="s">
        <v>586</v>
      </c>
      <c r="AB214" s="40">
        <v>2</v>
      </c>
      <c r="AC214" s="40" t="s">
        <v>995</v>
      </c>
      <c r="AD214" s="40">
        <v>1</v>
      </c>
      <c r="AE214" s="41" t="s">
        <v>436</v>
      </c>
      <c r="AF214" s="42">
        <v>-44.4</v>
      </c>
      <c r="AG214" s="49">
        <f t="shared" si="50"/>
        <v>-43.9</v>
      </c>
      <c r="AH214" s="43" t="e">
        <f t="shared" ca="1" si="39"/>
        <v>#VALUE!</v>
      </c>
      <c r="AI214" s="43" t="e">
        <f t="shared" ca="1" si="40"/>
        <v>#VALUE!</v>
      </c>
      <c r="AJ214" s="44" t="e">
        <f t="shared" ca="1" si="41"/>
        <v>#N/A</v>
      </c>
      <c r="AK214" s="44" t="e">
        <f t="shared" ca="1" si="42"/>
        <v>#N/A</v>
      </c>
      <c r="AL214" s="44" t="e">
        <f t="shared" ca="1" si="43"/>
        <v>#VALUE!</v>
      </c>
      <c r="AM214" s="44" t="e">
        <f t="shared" ca="1" si="44"/>
        <v>#VALUE!</v>
      </c>
      <c r="AN214" s="36" t="str">
        <f t="shared" ca="1" si="45"/>
        <v>30</v>
      </c>
      <c r="AO214" s="36" t="str">
        <f t="shared" ca="1" si="46"/>
        <v>06</v>
      </c>
      <c r="AP214" s="36" t="str">
        <f t="shared" ca="1" si="47"/>
        <v>00</v>
      </c>
      <c r="AQ214" s="36" t="str">
        <f t="shared" ca="1" si="48"/>
        <v>00</v>
      </c>
      <c r="AR214" s="36" t="str">
        <f t="shared" ca="1" si="49"/>
        <v>錯誤: 找不到列值 'FIX'，搜尋範圍為第 1 到 31 行，欄位 BY</v>
      </c>
      <c r="AS214" s="36"/>
    </row>
    <row r="215" spans="19:45" ht="30" customHeight="1" x14ac:dyDescent="0.25">
      <c r="S215" s="7" t="s">
        <v>693</v>
      </c>
      <c r="T215" s="15">
        <v>0.8</v>
      </c>
      <c r="U215" s="36" t="str">
        <f t="shared" ca="1" si="37"/>
        <v>Code Error</v>
      </c>
      <c r="V215" s="37">
        <v>-0.5</v>
      </c>
      <c r="W215" s="37"/>
      <c r="X215" s="38"/>
      <c r="Y215" s="38"/>
      <c r="Z215" s="48" t="e">
        <f t="shared" ca="1" si="38"/>
        <v>#VALUE!</v>
      </c>
      <c r="AA215" s="39" t="s">
        <v>586</v>
      </c>
      <c r="AB215" s="40">
        <v>2.5</v>
      </c>
      <c r="AC215" s="40" t="s">
        <v>995</v>
      </c>
      <c r="AD215" s="40">
        <v>1</v>
      </c>
      <c r="AE215" s="41" t="s">
        <v>436</v>
      </c>
      <c r="AF215" s="42">
        <v>-45.1</v>
      </c>
      <c r="AG215" s="49">
        <f t="shared" si="50"/>
        <v>-44.4</v>
      </c>
      <c r="AH215" s="43" t="e">
        <f t="shared" ca="1" si="39"/>
        <v>#VALUE!</v>
      </c>
      <c r="AI215" s="43" t="e">
        <f t="shared" ca="1" si="40"/>
        <v>#VALUE!</v>
      </c>
      <c r="AJ215" s="44" t="e">
        <f t="shared" ca="1" si="41"/>
        <v>#N/A</v>
      </c>
      <c r="AK215" s="44" t="e">
        <f t="shared" ca="1" si="42"/>
        <v>#N/A</v>
      </c>
      <c r="AL215" s="44" t="e">
        <f t="shared" ca="1" si="43"/>
        <v>#VALUE!</v>
      </c>
      <c r="AM215" s="44" t="e">
        <f t="shared" ca="1" si="44"/>
        <v>#VALUE!</v>
      </c>
      <c r="AN215" s="36" t="str">
        <f t="shared" ca="1" si="45"/>
        <v>30</v>
      </c>
      <c r="AO215" s="36" t="str">
        <f t="shared" ca="1" si="46"/>
        <v>07</v>
      </c>
      <c r="AP215" s="36" t="str">
        <f t="shared" ca="1" si="47"/>
        <v>00</v>
      </c>
      <c r="AQ215" s="36" t="str">
        <f t="shared" ca="1" si="48"/>
        <v>00</v>
      </c>
      <c r="AR215" s="36" t="str">
        <f t="shared" ca="1" si="49"/>
        <v>錯誤: 找不到列值 'FIX'，搜尋範圍為第 1 到 31 行，欄位 BY</v>
      </c>
      <c r="AS215" s="36"/>
    </row>
    <row r="216" spans="19:45" ht="30" customHeight="1" x14ac:dyDescent="0.25">
      <c r="S216" s="7" t="s">
        <v>604</v>
      </c>
      <c r="T216" s="7" t="str">
        <f>VLOOKUP($T203,$AU$1:$AZ$31,MATCH($T197,$AU$1:$AZ$1,0),FALSE)&amp;"_"&amp;T205</f>
        <v>default_NormalMode</v>
      </c>
      <c r="U216" s="36" t="str">
        <f t="shared" ca="1" si="37"/>
        <v>Code Error</v>
      </c>
      <c r="V216" s="37">
        <v>-0.6</v>
      </c>
      <c r="W216" s="37"/>
      <c r="X216" s="38"/>
      <c r="Y216" s="38"/>
      <c r="Z216" s="48" t="e">
        <f t="shared" ca="1" si="38"/>
        <v>#VALUE!</v>
      </c>
      <c r="AA216" s="39" t="s">
        <v>586</v>
      </c>
      <c r="AB216" s="40">
        <v>3.5</v>
      </c>
      <c r="AC216" s="40" t="s">
        <v>995</v>
      </c>
      <c r="AD216" s="40">
        <v>1</v>
      </c>
      <c r="AE216" s="41" t="s">
        <v>436</v>
      </c>
      <c r="AF216" s="42">
        <v>-46</v>
      </c>
      <c r="AG216" s="49">
        <f t="shared" si="50"/>
        <v>-45.1</v>
      </c>
      <c r="AH216" s="43" t="e">
        <f t="shared" ca="1" si="39"/>
        <v>#VALUE!</v>
      </c>
      <c r="AI216" s="43" t="e">
        <f t="shared" ca="1" si="40"/>
        <v>#VALUE!</v>
      </c>
      <c r="AJ216" s="44" t="e">
        <f t="shared" ca="1" si="41"/>
        <v>#N/A</v>
      </c>
      <c r="AK216" s="44" t="e">
        <f t="shared" ca="1" si="42"/>
        <v>#N/A</v>
      </c>
      <c r="AL216" s="44" t="e">
        <f t="shared" ca="1" si="43"/>
        <v>#VALUE!</v>
      </c>
      <c r="AM216" s="44" t="e">
        <f t="shared" ca="1" si="44"/>
        <v>#VALUE!</v>
      </c>
      <c r="AN216" s="36" t="str">
        <f t="shared" ca="1" si="45"/>
        <v>30</v>
      </c>
      <c r="AO216" s="36" t="str">
        <f t="shared" ca="1" si="46"/>
        <v>08</v>
      </c>
      <c r="AP216" s="36" t="str">
        <f t="shared" ca="1" si="47"/>
        <v>00</v>
      </c>
      <c r="AQ216" s="36" t="str">
        <f t="shared" ca="1" si="48"/>
        <v>00</v>
      </c>
      <c r="AR216" s="36" t="str">
        <f t="shared" ca="1" si="49"/>
        <v>錯誤: 找不到列值 'FIX'，搜尋範圍為第 1 到 31 行，欄位 BY</v>
      </c>
      <c r="AS216" s="36"/>
    </row>
    <row r="217" spans="19:45" ht="30" customHeight="1" x14ac:dyDescent="0.25">
      <c r="S217" s="7" t="s">
        <v>424</v>
      </c>
      <c r="T217" s="7" t="str">
        <f>VLOOKUP($T199,MPN!$A$1:$E$497,2,FALSE)</f>
        <v>AMIC</v>
      </c>
      <c r="U217" s="36" t="str">
        <f t="shared" ca="1" si="37"/>
        <v>Code Error</v>
      </c>
      <c r="V217" s="37">
        <v>-0.6</v>
      </c>
      <c r="W217" s="37"/>
      <c r="X217" s="38"/>
      <c r="Y217" s="38"/>
      <c r="Z217" s="48" t="e">
        <f t="shared" ca="1" si="38"/>
        <v>#VALUE!</v>
      </c>
      <c r="AA217" s="39" t="s">
        <v>586</v>
      </c>
      <c r="AB217" s="40">
        <v>4.5</v>
      </c>
      <c r="AC217" s="40" t="s">
        <v>995</v>
      </c>
      <c r="AD217" s="40">
        <v>1</v>
      </c>
      <c r="AE217" s="41" t="s">
        <v>436</v>
      </c>
      <c r="AF217" s="42">
        <v>-47</v>
      </c>
      <c r="AG217" s="49">
        <f t="shared" si="50"/>
        <v>-46</v>
      </c>
      <c r="AH217" s="43" t="e">
        <f t="shared" ca="1" si="39"/>
        <v>#VALUE!</v>
      </c>
      <c r="AI217" s="43" t="e">
        <f t="shared" ca="1" si="40"/>
        <v>#VALUE!</v>
      </c>
      <c r="AJ217" s="44" t="e">
        <f t="shared" ca="1" si="41"/>
        <v>#N/A</v>
      </c>
      <c r="AK217" s="44" t="e">
        <f t="shared" ca="1" si="42"/>
        <v>#N/A</v>
      </c>
      <c r="AL217" s="44" t="e">
        <f t="shared" ca="1" si="43"/>
        <v>#VALUE!</v>
      </c>
      <c r="AM217" s="44" t="e">
        <f t="shared" ca="1" si="44"/>
        <v>#VALUE!</v>
      </c>
      <c r="AN217" s="36" t="str">
        <f t="shared" ca="1" si="45"/>
        <v>30</v>
      </c>
      <c r="AO217" s="36" t="str">
        <f t="shared" ca="1" si="46"/>
        <v>09</v>
      </c>
      <c r="AP217" s="36" t="str">
        <f t="shared" ca="1" si="47"/>
        <v>00</v>
      </c>
      <c r="AQ217" s="36" t="str">
        <f t="shared" ca="1" si="48"/>
        <v>00</v>
      </c>
      <c r="AR217" s="36" t="str">
        <f t="shared" ca="1" si="49"/>
        <v>錯誤: 找不到列值 'FIX'，搜尋範圍為第 1 到 31 行，欄位 BY</v>
      </c>
      <c r="AS217" s="36"/>
    </row>
    <row r="218" spans="19:45" ht="30" customHeight="1" x14ac:dyDescent="0.25">
      <c r="S218" s="7" t="s">
        <v>16</v>
      </c>
      <c r="T218" s="7" t="str">
        <f>VLOOKUP($T200,ASIC!$A$1:$B$200,2,FALSE)</f>
        <v>304ZA</v>
      </c>
      <c r="U218" s="36" t="str">
        <f t="shared" ca="1" si="37"/>
        <v>Code Error</v>
      </c>
      <c r="V218" s="37">
        <v>-0.7</v>
      </c>
      <c r="W218" s="37"/>
      <c r="X218" s="38"/>
      <c r="Y218" s="38"/>
      <c r="Z218" s="48" t="e">
        <f t="shared" ca="1" si="38"/>
        <v>#VALUE!</v>
      </c>
      <c r="AA218" s="39" t="s">
        <v>586</v>
      </c>
      <c r="AB218" s="40">
        <v>5.5</v>
      </c>
      <c r="AC218" s="40" t="s">
        <v>995</v>
      </c>
      <c r="AD218" s="40">
        <v>1</v>
      </c>
      <c r="AE218" s="41" t="s">
        <v>436</v>
      </c>
      <c r="AF218" s="42">
        <v>-48</v>
      </c>
      <c r="AG218" s="49">
        <f t="shared" si="50"/>
        <v>-47</v>
      </c>
      <c r="AH218" s="43" t="e">
        <f t="shared" ca="1" si="39"/>
        <v>#VALUE!</v>
      </c>
      <c r="AI218" s="43" t="e">
        <f t="shared" ca="1" si="40"/>
        <v>#VALUE!</v>
      </c>
      <c r="AJ218" s="44" t="e">
        <f t="shared" ca="1" si="41"/>
        <v>#N/A</v>
      </c>
      <c r="AK218" s="44" t="e">
        <f t="shared" ca="1" si="42"/>
        <v>#N/A</v>
      </c>
      <c r="AL218" s="44" t="e">
        <f t="shared" ca="1" si="43"/>
        <v>#VALUE!</v>
      </c>
      <c r="AM218" s="44" t="e">
        <f t="shared" ca="1" si="44"/>
        <v>#VALUE!</v>
      </c>
      <c r="AN218" s="36" t="str">
        <f t="shared" ca="1" si="45"/>
        <v>30</v>
      </c>
      <c r="AO218" s="36" t="str">
        <f t="shared" ca="1" si="46"/>
        <v>0A</v>
      </c>
      <c r="AP218" s="36" t="str">
        <f t="shared" ca="1" si="47"/>
        <v>00</v>
      </c>
      <c r="AQ218" s="36" t="str">
        <f t="shared" ca="1" si="48"/>
        <v>00</v>
      </c>
      <c r="AR218" s="36" t="str">
        <f t="shared" ca="1" si="49"/>
        <v>錯誤: 找不到列值 'FIX'，搜尋範圍為第 1 到 31 行，欄位 BY</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t="e">
        <f>VLOOKUP(T210,$DT$1:$DV$31,3,FALSE)</f>
        <v>#N/A</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e">
        <f>VLOOKUP(U261,$DX$1:$DZ$21,3,FALSE)</f>
        <v>#N/A</v>
      </c>
      <c r="AD261" s="8"/>
    </row>
    <row r="262" spans="19:45" ht="30" customHeight="1" x14ac:dyDescent="0.25">
      <c r="S262" s="7" t="s">
        <v>24</v>
      </c>
      <c r="T262" s="15" t="s">
        <v>1154</v>
      </c>
      <c r="U262" s="5" t="s">
        <v>23</v>
      </c>
      <c r="V262" s="7" t="e">
        <f>VLOOKUP(U261,$DX$1:$DZ$21,2,FALSE)</f>
        <v>#N/A</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1276</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1283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1278</v>
      </c>
      <c r="U265" s="36" t="str">
        <f t="shared" ref="U265:U274" ca="1" si="51">ConfigCode($AA265,$AN265,$AO265,$AP265,$AQ265,$AR265,$AF265,$AG265,2)</f>
        <v>Code Error</v>
      </c>
      <c r="V265" s="37"/>
      <c r="W265" s="37"/>
      <c r="X265" s="68"/>
      <c r="Y265" s="68"/>
      <c r="Z265" s="55" t="e">
        <f t="shared" ref="Z265:Z274" ca="1" si="52" xml:space="preserve">
N("vbias,vlookup vbias range")+
VLOOKUP($AA265,INDIRECT(BoxVal(ROW($AA265),34,COLUMN(T261))),2,FALSE)+
N("gain")+
$AB265+
N("vcm")+
VLOOKUP($AC265,$CT$1:$DC$31,7,FALSE)+
N("(vbias*vcp*vbg-vbias)*sensor ratio")+
VbiasCal($AA265,$AD265,$AE265,BoxVal(ROW($AC265),18,COLUMN($T$22)))+
N("vbias ref+gain ref")+
$V265+$W265</f>
        <v>#VALUE!</v>
      </c>
      <c r="AA265" s="39" t="s">
        <v>1284</v>
      </c>
      <c r="AB265" s="40">
        <v>1</v>
      </c>
      <c r="AC265" s="40" t="s">
        <v>996</v>
      </c>
      <c r="AD265" s="40">
        <v>1</v>
      </c>
      <c r="AE265" s="41" t="s">
        <v>436</v>
      </c>
      <c r="AF265" s="42">
        <v>-37.1</v>
      </c>
      <c r="AG265" s="42">
        <v>-36.799999999999997</v>
      </c>
      <c r="AH265" s="43" t="e">
        <f t="shared" ref="AH265:AH274" ca="1" si="53">$AF265+$Z265</f>
        <v>#VALUE!</v>
      </c>
      <c r="AI265" s="43" t="e">
        <f t="shared" ref="AI265:AI274" ca="1" si="54">$AG265+$Z265</f>
        <v>#VALUE!</v>
      </c>
      <c r="AJ265" s="44" t="e">
        <f t="shared" ref="AJ265:AJ274" ca="1" si="55" xml:space="preserve">
N("initial sens-loopgain")+
$AF265-BoxVal(ROW($AA265),26,COLUMN(INDIRECT("T"&amp;(INT(ROW($AA282)/65))*65+2)))</f>
        <v>#N/A</v>
      </c>
      <c r="AK265" s="44" t="e">
        <f t="shared" ref="AK265:AK274" ca="1" si="56">AJ265+(AG265-AF265)</f>
        <v>#N/A</v>
      </c>
      <c r="AL265" s="44" t="e">
        <f t="shared" ref="AL265:AL274" ca="1" si="57" xml:space="preserve">
N("initial sens-loopgain-gain-gain ref-vcm")+
$AH265-
BoxVal(ROW($AA265),26,COLUMN(INDIRECT("T"&amp;(INT(ROW($AA282)/65))*65+2)))-
$AB265-
$W265-
IFERROR(VLOOKUP($AC265,$CT$1:$DC$31,7,FALSE),0)</f>
        <v>#VALUE!</v>
      </c>
      <c r="AM265" s="44" t="e">
        <f t="shared" ref="AM265:AM274" ca="1" si="58">AL265+(AG265-AF265)</f>
        <v>#VALUE!</v>
      </c>
      <c r="AN265" s="36" t="str">
        <f t="shared" ref="AN265:AN274" ca="1" si="59">IF(BoxVal(ROW(AA265),9,COLUMN(T263))="FIX","00",ManualLookup(AA265,BoxVal(ROW(AA265),4,COLUMN(AN263)),INDIRECT(DN$3)))</f>
        <v>10</v>
      </c>
      <c r="AO265" s="36" t="str">
        <f t="shared" ref="AO265:AO274" ca="1" si="60">ManualLookup(AB265,BoxVal(ROW(AB265),4,COLUMN(AO263)),INDIRECT(DO$3))</f>
        <v>04</v>
      </c>
      <c r="AP265" s="36" t="str">
        <f t="shared" ref="AP265:AP274" ca="1" si="61">ManualLookup(AC265,BoxVal(ROW(AC265),4,COLUMN(AP263)),INDIRECT(DP$3))</f>
        <v>00</v>
      </c>
      <c r="AQ265" s="36" t="str">
        <f t="shared" ref="AQ265:AQ274" ca="1" si="62">ManualLookup(AD265,BoxVal(ROW(AD265),4,COLUMN(AQ263)),INDIRECT(DQ$3))</f>
        <v>00</v>
      </c>
      <c r="AR265" s="36" t="str">
        <f t="shared" ref="AR265:AR274" ca="1" si="63">ManualLookup(AE265,BoxVal(ROW(AE265),4,COLUMN(AR263)),INDIRECT(DR$3))</f>
        <v>錯誤: 找不到列值 'FIX'，搜尋範圍為第 1 到 31 行，欄位 BY</v>
      </c>
      <c r="AS265" s="33"/>
    </row>
    <row r="266" spans="19:45" ht="30" customHeight="1" x14ac:dyDescent="0.25">
      <c r="S266" s="7" t="s">
        <v>13</v>
      </c>
      <c r="T266" s="15" t="s">
        <v>1279</v>
      </c>
      <c r="U266" s="36" t="str">
        <f t="shared" ca="1" si="51"/>
        <v>Code Error</v>
      </c>
      <c r="V266" s="37"/>
      <c r="W266" s="37"/>
      <c r="X266" s="68"/>
      <c r="Y266" s="68"/>
      <c r="Z266" s="55" t="e">
        <f t="shared" ca="1" si="52"/>
        <v>#VALUE!</v>
      </c>
      <c r="AA266" s="39" t="s">
        <v>1284</v>
      </c>
      <c r="AB266" s="40">
        <v>1.5</v>
      </c>
      <c r="AC266" s="40" t="s">
        <v>996</v>
      </c>
      <c r="AD266" s="40">
        <v>1</v>
      </c>
      <c r="AE266" s="41" t="s">
        <v>436</v>
      </c>
      <c r="AF266" s="42">
        <v>-37.799999999999997</v>
      </c>
      <c r="AG266" s="47">
        <f t="shared" ref="AG266:AG274" si="64">AF265</f>
        <v>-37.1</v>
      </c>
      <c r="AH266" s="43" t="e">
        <f t="shared" ca="1" si="53"/>
        <v>#VALUE!</v>
      </c>
      <c r="AI266" s="43" t="e">
        <f t="shared" ca="1" si="54"/>
        <v>#VALUE!</v>
      </c>
      <c r="AJ266" s="44" t="e">
        <f t="shared" ca="1" si="55"/>
        <v>#N/A</v>
      </c>
      <c r="AK266" s="44" t="e">
        <f t="shared" ca="1" si="56"/>
        <v>#N/A</v>
      </c>
      <c r="AL266" s="44" t="e">
        <f t="shared" ca="1" si="57"/>
        <v>#VALUE!</v>
      </c>
      <c r="AM266" s="44" t="e">
        <f t="shared" ca="1" si="58"/>
        <v>#VALUE!</v>
      </c>
      <c r="AN266" s="36" t="str">
        <f t="shared" ca="1" si="59"/>
        <v>10</v>
      </c>
      <c r="AO266" s="36" t="str">
        <f t="shared" ca="1" si="60"/>
        <v>05</v>
      </c>
      <c r="AP266" s="36" t="str">
        <f t="shared" ca="1" si="61"/>
        <v>00</v>
      </c>
      <c r="AQ266" s="36" t="str">
        <f t="shared" ca="1" si="62"/>
        <v>00</v>
      </c>
      <c r="AR266" s="36" t="str">
        <f t="shared" ca="1" si="63"/>
        <v>錯誤: 找不到列值 'FIX'，搜尋範圍為第 1 到 31 行，欄位 BY</v>
      </c>
      <c r="AS266" s="36"/>
    </row>
    <row r="267" spans="19:45" ht="30" customHeight="1" x14ac:dyDescent="0.25">
      <c r="S267" s="26"/>
      <c r="T267" s="17"/>
      <c r="U267" s="36" t="str">
        <f t="shared" ca="1" si="51"/>
        <v>Code Error</v>
      </c>
      <c r="V267" s="37"/>
      <c r="W267" s="37"/>
      <c r="X267" s="68"/>
      <c r="Y267" s="68"/>
      <c r="Z267" s="55" t="e">
        <f t="shared" ca="1" si="52"/>
        <v>#VALUE!</v>
      </c>
      <c r="AA267" s="39" t="s">
        <v>1268</v>
      </c>
      <c r="AB267" s="40">
        <v>2.5</v>
      </c>
      <c r="AC267" s="40" t="s">
        <v>995</v>
      </c>
      <c r="AD267" s="40">
        <v>1</v>
      </c>
      <c r="AE267" s="41" t="s">
        <v>436</v>
      </c>
      <c r="AF267" s="42">
        <v>-38.799999999999997</v>
      </c>
      <c r="AG267" s="47">
        <f t="shared" si="64"/>
        <v>-37.799999999999997</v>
      </c>
      <c r="AH267" s="43" t="e">
        <f t="shared" ca="1" si="53"/>
        <v>#VALUE!</v>
      </c>
      <c r="AI267" s="43" t="e">
        <f t="shared" ca="1" si="54"/>
        <v>#VALUE!</v>
      </c>
      <c r="AJ267" s="44" t="e">
        <f t="shared" ca="1" si="55"/>
        <v>#N/A</v>
      </c>
      <c r="AK267" s="44" t="e">
        <f t="shared" ca="1" si="56"/>
        <v>#N/A</v>
      </c>
      <c r="AL267" s="44" t="e">
        <f t="shared" ca="1" si="57"/>
        <v>#VALUE!</v>
      </c>
      <c r="AM267" s="44" t="e">
        <f t="shared" ca="1" si="58"/>
        <v>#VALUE!</v>
      </c>
      <c r="AN267" s="36" t="str">
        <f t="shared" ca="1" si="59"/>
        <v>10</v>
      </c>
      <c r="AO267" s="36" t="str">
        <f t="shared" ca="1" si="60"/>
        <v>07</v>
      </c>
      <c r="AP267" s="36" t="str">
        <f t="shared" ca="1" si="61"/>
        <v>00</v>
      </c>
      <c r="AQ267" s="36" t="str">
        <f t="shared" ca="1" si="62"/>
        <v>00</v>
      </c>
      <c r="AR267" s="36" t="str">
        <f t="shared" ca="1" si="63"/>
        <v>錯誤: 找不到列值 'FIX'，搜尋範圍為第 1 到 31 行，欄位 BY</v>
      </c>
      <c r="AS267" s="36"/>
    </row>
    <row r="268" spans="19:45" ht="30" customHeight="1" x14ac:dyDescent="0.25">
      <c r="S268" s="7" t="s">
        <v>19</v>
      </c>
      <c r="T268" s="15" t="s">
        <v>1161</v>
      </c>
      <c r="U268" s="36" t="str">
        <f t="shared" ca="1" si="51"/>
        <v>Code Error</v>
      </c>
      <c r="V268" s="37"/>
      <c r="W268" s="37"/>
      <c r="X268" s="68"/>
      <c r="Y268" s="68"/>
      <c r="Z268" s="55" t="e">
        <f t="shared" ca="1" si="52"/>
        <v>#VALUE!</v>
      </c>
      <c r="AA268" s="39" t="s">
        <v>1268</v>
      </c>
      <c r="AB268" s="40">
        <v>3.5</v>
      </c>
      <c r="AC268" s="40" t="s">
        <v>995</v>
      </c>
      <c r="AD268" s="40">
        <v>1</v>
      </c>
      <c r="AE268" s="41" t="s">
        <v>436</v>
      </c>
      <c r="AF268" s="42">
        <v>-39.799999999999997</v>
      </c>
      <c r="AG268" s="47">
        <f t="shared" si="64"/>
        <v>-38.799999999999997</v>
      </c>
      <c r="AH268" s="43" t="e">
        <f t="shared" ca="1" si="53"/>
        <v>#VALUE!</v>
      </c>
      <c r="AI268" s="43" t="e">
        <f t="shared" ca="1" si="54"/>
        <v>#VALUE!</v>
      </c>
      <c r="AJ268" s="44" t="e">
        <f t="shared" ca="1" si="55"/>
        <v>#N/A</v>
      </c>
      <c r="AK268" s="44" t="e">
        <f t="shared" ca="1" si="56"/>
        <v>#N/A</v>
      </c>
      <c r="AL268" s="44" t="e">
        <f t="shared" ca="1" si="57"/>
        <v>#VALUE!</v>
      </c>
      <c r="AM268" s="44" t="e">
        <f t="shared" ca="1" si="58"/>
        <v>#VALUE!</v>
      </c>
      <c r="AN268" s="36" t="str">
        <f t="shared" ca="1" si="59"/>
        <v>10</v>
      </c>
      <c r="AO268" s="36" t="str">
        <f t="shared" ca="1" si="60"/>
        <v>08</v>
      </c>
      <c r="AP268" s="36" t="str">
        <f t="shared" ca="1" si="61"/>
        <v>00</v>
      </c>
      <c r="AQ268" s="36" t="str">
        <f t="shared" ca="1" si="62"/>
        <v>00</v>
      </c>
      <c r="AR268" s="36" t="str">
        <f t="shared" ca="1" si="63"/>
        <v>錯誤: 找不到列值 'FIX'，搜尋範圍為第 1 到 31 行，欄位 BY</v>
      </c>
      <c r="AS268" s="36"/>
    </row>
    <row r="269" spans="19:45" ht="30" customHeight="1" x14ac:dyDescent="0.25">
      <c r="S269" s="7" t="s">
        <v>15</v>
      </c>
      <c r="T269" s="15" t="s">
        <v>1151</v>
      </c>
      <c r="U269" s="36" t="str">
        <f t="shared" ca="1" si="51"/>
        <v>Code Error</v>
      </c>
      <c r="V269" s="37"/>
      <c r="W269" s="37"/>
      <c r="X269" s="68"/>
      <c r="Y269" s="68"/>
      <c r="Z269" s="55" t="e">
        <f t="shared" ca="1" si="52"/>
        <v>#VALUE!</v>
      </c>
      <c r="AA269" s="39" t="s">
        <v>965</v>
      </c>
      <c r="AB269" s="40">
        <v>2</v>
      </c>
      <c r="AC269" s="40" t="s">
        <v>995</v>
      </c>
      <c r="AD269" s="40">
        <v>1</v>
      </c>
      <c r="AE269" s="41" t="s">
        <v>436</v>
      </c>
      <c r="AF269" s="42">
        <v>-40.299999999999997</v>
      </c>
      <c r="AG269" s="47">
        <f t="shared" si="64"/>
        <v>-39.799999999999997</v>
      </c>
      <c r="AH269" s="43" t="e">
        <f t="shared" ca="1" si="53"/>
        <v>#VALUE!</v>
      </c>
      <c r="AI269" s="43" t="e">
        <f t="shared" ca="1" si="54"/>
        <v>#VALUE!</v>
      </c>
      <c r="AJ269" s="44" t="e">
        <f t="shared" ca="1" si="55"/>
        <v>#N/A</v>
      </c>
      <c r="AK269" s="44" t="e">
        <f t="shared" ca="1" si="56"/>
        <v>#N/A</v>
      </c>
      <c r="AL269" s="44" t="e">
        <f t="shared" ca="1" si="57"/>
        <v>#VALUE!</v>
      </c>
      <c r="AM269" s="44" t="e">
        <f t="shared" ca="1" si="58"/>
        <v>#VALUE!</v>
      </c>
      <c r="AN269" s="36" t="str">
        <f t="shared" ca="1" si="59"/>
        <v>00</v>
      </c>
      <c r="AO269" s="36" t="str">
        <f t="shared" ca="1" si="60"/>
        <v>06</v>
      </c>
      <c r="AP269" s="36" t="str">
        <f t="shared" ca="1" si="61"/>
        <v>00</v>
      </c>
      <c r="AQ269" s="36" t="str">
        <f t="shared" ca="1" si="62"/>
        <v>00</v>
      </c>
      <c r="AR269" s="36" t="str">
        <f t="shared" ca="1" si="63"/>
        <v>錯誤: 找不到列值 'FIX'，搜尋範圍為第 1 到 31 行，欄位 BY</v>
      </c>
      <c r="AS269" s="36"/>
    </row>
    <row r="270" spans="19:45" ht="30" customHeight="1" x14ac:dyDescent="0.25">
      <c r="S270" s="7" t="s">
        <v>705</v>
      </c>
      <c r="T270" s="15" t="s">
        <v>1152</v>
      </c>
      <c r="U270" s="36" t="str">
        <f t="shared" ca="1" si="51"/>
        <v>Code Error</v>
      </c>
      <c r="V270" s="37"/>
      <c r="W270" s="37"/>
      <c r="X270" s="68"/>
      <c r="Y270" s="68"/>
      <c r="Z270" s="55" t="e">
        <f t="shared" ca="1" si="52"/>
        <v>#VALUE!</v>
      </c>
      <c r="AA270" s="39" t="s">
        <v>965</v>
      </c>
      <c r="AB270" s="40">
        <v>2.5</v>
      </c>
      <c r="AC270" s="40" t="s">
        <v>995</v>
      </c>
      <c r="AD270" s="40">
        <v>1</v>
      </c>
      <c r="AE270" s="41" t="s">
        <v>436</v>
      </c>
      <c r="AF270" s="42">
        <v>-41</v>
      </c>
      <c r="AG270" s="47">
        <f t="shared" si="64"/>
        <v>-40.299999999999997</v>
      </c>
      <c r="AH270" s="43" t="e">
        <f t="shared" ca="1" si="53"/>
        <v>#VALUE!</v>
      </c>
      <c r="AI270" s="43" t="e">
        <f t="shared" ca="1" si="54"/>
        <v>#VALUE!</v>
      </c>
      <c r="AJ270" s="44" t="e">
        <f t="shared" ca="1" si="55"/>
        <v>#N/A</v>
      </c>
      <c r="AK270" s="44" t="e">
        <f t="shared" ca="1" si="56"/>
        <v>#N/A</v>
      </c>
      <c r="AL270" s="44" t="e">
        <f t="shared" ca="1" si="57"/>
        <v>#VALUE!</v>
      </c>
      <c r="AM270" s="44" t="e">
        <f t="shared" ca="1" si="58"/>
        <v>#VALUE!</v>
      </c>
      <c r="AN270" s="36" t="str">
        <f t="shared" ca="1" si="59"/>
        <v>00</v>
      </c>
      <c r="AO270" s="36" t="str">
        <f t="shared" ca="1" si="60"/>
        <v>07</v>
      </c>
      <c r="AP270" s="36" t="str">
        <f t="shared" ca="1" si="61"/>
        <v>00</v>
      </c>
      <c r="AQ270" s="36" t="str">
        <f t="shared" ca="1" si="62"/>
        <v>00</v>
      </c>
      <c r="AR270" s="36" t="str">
        <f t="shared" ca="1" si="63"/>
        <v>錯誤: 找不到列值 'FIX'，搜尋範圍為第 1 到 31 行，欄位 BY</v>
      </c>
      <c r="AS270" s="36"/>
    </row>
    <row r="271" spans="19:45" ht="30" customHeight="1" x14ac:dyDescent="0.25">
      <c r="S271" s="7" t="s">
        <v>605</v>
      </c>
      <c r="T271" s="15" t="s">
        <v>991</v>
      </c>
      <c r="U271" s="36" t="str">
        <f t="shared" ca="1" si="51"/>
        <v>0x86=-41.50,-41.00;</v>
      </c>
      <c r="V271" s="37"/>
      <c r="W271" s="37"/>
      <c r="X271" s="68"/>
      <c r="Y271" s="68"/>
      <c r="Z271" s="55">
        <f t="shared" ca="1" si="52"/>
        <v>2.6633</v>
      </c>
      <c r="AA271" s="39" t="s">
        <v>965</v>
      </c>
      <c r="AB271" s="40">
        <v>2</v>
      </c>
      <c r="AC271" s="40" t="s">
        <v>995</v>
      </c>
      <c r="AD271" s="40">
        <v>1</v>
      </c>
      <c r="AE271" s="41">
        <v>6.7000000000000004E-2</v>
      </c>
      <c r="AF271" s="42">
        <v>-41.5</v>
      </c>
      <c r="AG271" s="47">
        <f t="shared" si="64"/>
        <v>-41</v>
      </c>
      <c r="AH271" s="43">
        <f t="shared" ca="1" si="53"/>
        <v>-38.8367</v>
      </c>
      <c r="AI271" s="43">
        <f t="shared" ca="1" si="54"/>
        <v>-38.3367</v>
      </c>
      <c r="AJ271" s="44" t="e">
        <f t="shared" ca="1" si="55"/>
        <v>#N/A</v>
      </c>
      <c r="AK271" s="44" t="e">
        <f t="shared" ca="1" si="56"/>
        <v>#N/A</v>
      </c>
      <c r="AL271" s="44" t="e">
        <f t="shared" ca="1" si="57"/>
        <v>#N/A</v>
      </c>
      <c r="AM271" s="44" t="e">
        <f t="shared" ca="1" si="58"/>
        <v>#N/A</v>
      </c>
      <c r="AN271" s="36" t="str">
        <f t="shared" ca="1" si="59"/>
        <v>00</v>
      </c>
      <c r="AO271" s="36" t="str">
        <f t="shared" ca="1" si="60"/>
        <v>06</v>
      </c>
      <c r="AP271" s="36" t="str">
        <f t="shared" ca="1" si="61"/>
        <v>00</v>
      </c>
      <c r="AQ271" s="36" t="str">
        <f t="shared" ca="1" si="62"/>
        <v>00</v>
      </c>
      <c r="AR271" s="36" t="str">
        <f t="shared" ca="1" si="63"/>
        <v>80</v>
      </c>
      <c r="AS271" s="36"/>
    </row>
    <row r="272" spans="19:45" ht="30" customHeight="1" x14ac:dyDescent="0.25">
      <c r="S272" s="7" t="s">
        <v>721</v>
      </c>
      <c r="T272" s="15" t="s">
        <v>26</v>
      </c>
      <c r="U272" s="36" t="str">
        <f t="shared" ca="1" si="51"/>
        <v>0x87=-42.00,-41.50;</v>
      </c>
      <c r="V272" s="37"/>
      <c r="W272" s="37"/>
      <c r="X272" s="68"/>
      <c r="Y272" s="68"/>
      <c r="Z272" s="55">
        <f t="shared" ca="1" si="52"/>
        <v>3.1633</v>
      </c>
      <c r="AA272" s="39" t="s">
        <v>965</v>
      </c>
      <c r="AB272" s="40">
        <v>2.5</v>
      </c>
      <c r="AC272" s="40" t="s">
        <v>995</v>
      </c>
      <c r="AD272" s="40">
        <v>1</v>
      </c>
      <c r="AE272" s="41">
        <v>6.7000000000000004E-2</v>
      </c>
      <c r="AF272" s="42">
        <v>-42</v>
      </c>
      <c r="AG272" s="47">
        <f t="shared" si="64"/>
        <v>-41.5</v>
      </c>
      <c r="AH272" s="43">
        <f t="shared" ca="1" si="53"/>
        <v>-38.8367</v>
      </c>
      <c r="AI272" s="43">
        <f t="shared" ca="1" si="54"/>
        <v>-38.3367</v>
      </c>
      <c r="AJ272" s="44" t="e">
        <f t="shared" ca="1" si="55"/>
        <v>#N/A</v>
      </c>
      <c r="AK272" s="44" t="e">
        <f t="shared" ca="1" si="56"/>
        <v>#N/A</v>
      </c>
      <c r="AL272" s="44" t="e">
        <f t="shared" ca="1" si="57"/>
        <v>#N/A</v>
      </c>
      <c r="AM272" s="44" t="e">
        <f t="shared" ca="1" si="58"/>
        <v>#N/A</v>
      </c>
      <c r="AN272" s="36" t="str">
        <f t="shared" ca="1" si="59"/>
        <v>00</v>
      </c>
      <c r="AO272" s="36" t="str">
        <f t="shared" ca="1" si="60"/>
        <v>07</v>
      </c>
      <c r="AP272" s="36" t="str">
        <f t="shared" ca="1" si="61"/>
        <v>00</v>
      </c>
      <c r="AQ272" s="36" t="str">
        <f t="shared" ca="1" si="62"/>
        <v>00</v>
      </c>
      <c r="AR272" s="36" t="str">
        <f t="shared" ca="1" si="63"/>
        <v>80</v>
      </c>
      <c r="AS272" s="36"/>
    </row>
    <row r="273" spans="19:45" ht="30" customHeight="1" x14ac:dyDescent="0.25">
      <c r="S273" s="7" t="s">
        <v>20</v>
      </c>
      <c r="T273" s="15">
        <v>-38</v>
      </c>
      <c r="U273" s="36" t="str">
        <f t="shared" ca="1" si="51"/>
        <v>Code Error</v>
      </c>
      <c r="V273" s="37"/>
      <c r="W273" s="37"/>
      <c r="X273" s="38"/>
      <c r="Y273" s="38"/>
      <c r="Z273" s="55" t="e">
        <f t="shared" ca="1" si="52"/>
        <v>#VALUE!</v>
      </c>
      <c r="AA273" s="39" t="s">
        <v>584</v>
      </c>
      <c r="AB273" s="40">
        <v>2</v>
      </c>
      <c r="AC273" s="40" t="s">
        <v>995</v>
      </c>
      <c r="AD273" s="40">
        <v>1</v>
      </c>
      <c r="AE273" s="41" t="s">
        <v>436</v>
      </c>
      <c r="AF273" s="42">
        <v>-42.3</v>
      </c>
      <c r="AG273" s="47">
        <f t="shared" si="64"/>
        <v>-42</v>
      </c>
      <c r="AH273" s="43" t="e">
        <f t="shared" ca="1" si="53"/>
        <v>#VALUE!</v>
      </c>
      <c r="AI273" s="43" t="e">
        <f t="shared" ca="1" si="54"/>
        <v>#VALUE!</v>
      </c>
      <c r="AJ273" s="44" t="e">
        <f t="shared" ca="1" si="55"/>
        <v>#N/A</v>
      </c>
      <c r="AK273" s="44" t="e">
        <f t="shared" ca="1" si="56"/>
        <v>#N/A</v>
      </c>
      <c r="AL273" s="44" t="e">
        <f t="shared" ca="1" si="57"/>
        <v>#VALUE!</v>
      </c>
      <c r="AM273" s="44" t="e">
        <f t="shared" ca="1" si="58"/>
        <v>#VALUE!</v>
      </c>
      <c r="AN273" s="36" t="str">
        <f t="shared" ca="1" si="59"/>
        <v>20</v>
      </c>
      <c r="AO273" s="36" t="str">
        <f t="shared" ca="1" si="60"/>
        <v>06</v>
      </c>
      <c r="AP273" s="36" t="str">
        <f t="shared" ca="1" si="61"/>
        <v>00</v>
      </c>
      <c r="AQ273" s="36" t="str">
        <f t="shared" ca="1" si="62"/>
        <v>00</v>
      </c>
      <c r="AR273" s="36" t="str">
        <f t="shared" ca="1" si="63"/>
        <v>錯誤: 找不到列值 'FIX'，搜尋範圍為第 1 到 31 行，欄位 BY</v>
      </c>
      <c r="AS273" s="36"/>
    </row>
    <row r="274" spans="19:45" ht="30" customHeight="1" x14ac:dyDescent="0.25">
      <c r="S274" s="7" t="s">
        <v>691</v>
      </c>
      <c r="T274" s="15" t="s">
        <v>1088</v>
      </c>
      <c r="U274" s="36" t="str">
        <f t="shared" ca="1" si="51"/>
        <v>Code Error</v>
      </c>
      <c r="V274" s="37"/>
      <c r="W274" s="37"/>
      <c r="X274" s="38"/>
      <c r="Y274" s="38"/>
      <c r="Z274" s="55" t="e">
        <f t="shared" ca="1" si="52"/>
        <v>#VALUE!</v>
      </c>
      <c r="AA274" s="39" t="s">
        <v>584</v>
      </c>
      <c r="AB274" s="40">
        <v>2.5</v>
      </c>
      <c r="AC274" s="40" t="s">
        <v>995</v>
      </c>
      <c r="AD274" s="40">
        <v>1</v>
      </c>
      <c r="AE274" s="41" t="s">
        <v>436</v>
      </c>
      <c r="AF274" s="42">
        <v>-42.8</v>
      </c>
      <c r="AG274" s="47">
        <f t="shared" si="64"/>
        <v>-42.3</v>
      </c>
      <c r="AH274" s="43" t="e">
        <f t="shared" ca="1" si="53"/>
        <v>#VALUE!</v>
      </c>
      <c r="AI274" s="43" t="e">
        <f t="shared" ca="1" si="54"/>
        <v>#VALUE!</v>
      </c>
      <c r="AJ274" s="44" t="e">
        <f t="shared" ca="1" si="55"/>
        <v>#N/A</v>
      </c>
      <c r="AK274" s="44" t="e">
        <f t="shared" ca="1" si="56"/>
        <v>#N/A</v>
      </c>
      <c r="AL274" s="44" t="e">
        <f t="shared" ca="1" si="57"/>
        <v>#VALUE!</v>
      </c>
      <c r="AM274" s="44" t="e">
        <f t="shared" ca="1" si="58"/>
        <v>#VALUE!</v>
      </c>
      <c r="AN274" s="36" t="str">
        <f t="shared" ca="1" si="59"/>
        <v>20</v>
      </c>
      <c r="AO274" s="36" t="str">
        <f t="shared" ca="1" si="60"/>
        <v>07</v>
      </c>
      <c r="AP274" s="36" t="str">
        <f t="shared" ca="1" si="61"/>
        <v>00</v>
      </c>
      <c r="AQ274" s="36" t="str">
        <f t="shared" ca="1" si="62"/>
        <v>00</v>
      </c>
      <c r="AR274" s="36" t="str">
        <f t="shared" ca="1" si="63"/>
        <v>錯誤: 找不到列值 'FIX'，搜尋範圍為第 1 到 31 行，欄位 BY</v>
      </c>
      <c r="AS274" s="36"/>
    </row>
    <row r="275" spans="19:45" ht="30" customHeight="1" x14ac:dyDescent="0.25">
      <c r="S275" s="7" t="s">
        <v>544</v>
      </c>
      <c r="T275" s="15" t="s">
        <v>1085</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t="e">
        <f>VLOOKUP(T275,$DT$1:$DV$31,3,FALSE)</f>
        <v>#N/A</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e">
        <f>VLOOKUP(U326,$DX$1:$DZ$21,3,FALSE)</f>
        <v>#N/A</v>
      </c>
      <c r="AD326" s="8"/>
    </row>
    <row r="327" spans="19:45" ht="30" customHeight="1" x14ac:dyDescent="0.25">
      <c r="S327" s="7" t="s">
        <v>24</v>
      </c>
      <c r="T327" s="15" t="s">
        <v>606</v>
      </c>
      <c r="U327" s="5" t="s">
        <v>23</v>
      </c>
      <c r="V327" s="7" t="e">
        <f>VLOOKUP(U326,$DX$1:$DZ$21,2,FALSE)</f>
        <v>#N/A</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1278</v>
      </c>
      <c r="U330" s="36" t="str">
        <f t="shared" ref="U330:U350" ca="1" si="65">ConfigCode($AA330,$AN330,$AO330,$AP330,$AQ330,$AR330,$AF330,$AG330,2)</f>
        <v>Code Error</v>
      </c>
      <c r="V330" s="37">
        <v>-1</v>
      </c>
      <c r="W330" s="37"/>
      <c r="X330" s="68"/>
      <c r="Y330" s="68"/>
      <c r="Z330" s="55" t="e">
        <f t="shared" ref="Z330:Z350" ca="1" si="66" xml:space="preserve">
N("vbias,vlookup vbias range")+
VLOOKUP($AA330,INDIRECT(BoxVal(ROW($AA330),34,COLUMN(T326))),2,FALSE)+
N("gain")+
$AB330+
N("vcm")+
VLOOKUP($AC330,$CT$1:$DC$31,7,FALSE)+
N("(vbias*vcp*vbg-vbias)*sensor ratio")+
VbiasCal($AA330,$AD330,$AE330,BoxVal(ROW($AC330),18,COLUMN($T$22)))+
N("vbias ref+gain ref")+
$V330+$W330</f>
        <v>#VALUE!</v>
      </c>
      <c r="AA330" s="39" t="s">
        <v>1284</v>
      </c>
      <c r="AB330" s="40">
        <v>0</v>
      </c>
      <c r="AC330" s="40" t="s">
        <v>996</v>
      </c>
      <c r="AD330" s="40">
        <v>1</v>
      </c>
      <c r="AE330" s="41" t="s">
        <v>436</v>
      </c>
      <c r="AF330" s="42">
        <v>-35.1</v>
      </c>
      <c r="AG330" s="42">
        <v>-34.5</v>
      </c>
      <c r="AH330" s="43" t="e">
        <f t="shared" ref="AH330:AH350" ca="1" si="67">$AF330+$Z330</f>
        <v>#VALUE!</v>
      </c>
      <c r="AI330" s="43" t="e">
        <f t="shared" ref="AI330:AI350" ca="1" si="68">$AG330+$Z330</f>
        <v>#VALUE!</v>
      </c>
      <c r="AJ330" s="44" t="e">
        <f t="shared" ref="AJ330:AJ350" ca="1" si="69" xml:space="preserve">
N("initial sens-loopgain")+
$AF330-BoxVal(ROW($AA330),26,COLUMN(INDIRECT("T"&amp;(INT(ROW($AA347)/65))*65+2)))</f>
        <v>#N/A</v>
      </c>
      <c r="AK330" s="44" t="e">
        <f t="shared" ref="AK330:AK350" ca="1" si="70">AJ330+(AG330-AF330)</f>
        <v>#N/A</v>
      </c>
      <c r="AL330" s="44" t="e">
        <f t="shared" ref="AL330:AL350" ca="1" si="71" xml:space="preserve">
N("initial sens-loopgain-gain-gain ref-vcm")+
$AH330-
BoxVal(ROW($AA330),26,COLUMN(INDIRECT("T"&amp;(INT(ROW($AA347)/65))*65+2)))-
$AB330-
$W330-
IFERROR(VLOOKUP($AC330,$CT$1:$DC$31,7,FALSE),0)</f>
        <v>#VALUE!</v>
      </c>
      <c r="AM330" s="44" t="e">
        <f t="shared" ref="AM330:AM350" ca="1" si="72">AL330+(AG330-AF330)</f>
        <v>#VALUE!</v>
      </c>
      <c r="AN330" s="36" t="str">
        <f t="shared" ref="AN330:AN350" ca="1" si="73">IF(BoxVal(ROW(AA330),9,COLUMN(T328))="FIX","00",ManualLookup(AA330,BoxVal(ROW(AA330),4,COLUMN(AN328)),INDIRECT(DN$3)))</f>
        <v>10</v>
      </c>
      <c r="AO330" s="36" t="str">
        <f t="shared" ref="AO330:AO350" ca="1" si="74">ManualLookup(AB330,BoxVal(ROW(AB330),4,COLUMN(AO328)),INDIRECT(DO$3))</f>
        <v>00</v>
      </c>
      <c r="AP330" s="36" t="str">
        <f t="shared" ref="AP330:AP350" ca="1" si="75">ManualLookup(AC330,BoxVal(ROW(AC330),4,COLUMN(AP328)),INDIRECT(DP$3))</f>
        <v>00</v>
      </c>
      <c r="AQ330" s="36" t="str">
        <f t="shared" ref="AQ330:AQ350" ca="1" si="76">ManualLookup(AD330,BoxVal(ROW(AD330),4,COLUMN(AQ328)),INDIRECT(DQ$3))</f>
        <v>00</v>
      </c>
      <c r="AR330" s="36" t="str">
        <f t="shared" ref="AR330:AR350" ca="1" si="77">ManualLookup(AE330,BoxVal(ROW(AE330),4,COLUMN(AR328)),INDIRECT(DR$3))</f>
        <v>錯誤: 找不到列值 'FIX'，搜尋範圍為第 1 到 31 行，欄位 BY</v>
      </c>
      <c r="AS330" s="33"/>
    </row>
    <row r="331" spans="19:45" ht="30" customHeight="1" x14ac:dyDescent="0.25">
      <c r="S331" s="7" t="s">
        <v>13</v>
      </c>
      <c r="T331" s="15" t="s">
        <v>1281</v>
      </c>
      <c r="U331" s="36" t="str">
        <f t="shared" ca="1" si="65"/>
        <v>Code Error</v>
      </c>
      <c r="V331" s="37">
        <v>-0.9</v>
      </c>
      <c r="W331" s="37"/>
      <c r="X331" s="68"/>
      <c r="Y331" s="68"/>
      <c r="Z331" s="55" t="e">
        <f t="shared" ca="1" si="66"/>
        <v>#VALUE!</v>
      </c>
      <c r="AA331" s="39" t="s">
        <v>1284</v>
      </c>
      <c r="AB331" s="40">
        <v>0.5</v>
      </c>
      <c r="AC331" s="40" t="s">
        <v>996</v>
      </c>
      <c r="AD331" s="40">
        <v>1</v>
      </c>
      <c r="AE331" s="41" t="s">
        <v>436</v>
      </c>
      <c r="AF331" s="42">
        <v>-35.700000000000003</v>
      </c>
      <c r="AG331" s="47">
        <f t="shared" ref="AG331:AG350" si="78">AF330</f>
        <v>-35.1</v>
      </c>
      <c r="AH331" s="43" t="e">
        <f t="shared" ca="1" si="67"/>
        <v>#VALUE!</v>
      </c>
      <c r="AI331" s="43" t="e">
        <f t="shared" ca="1" si="68"/>
        <v>#VALUE!</v>
      </c>
      <c r="AJ331" s="44" t="e">
        <f t="shared" ca="1" si="69"/>
        <v>#N/A</v>
      </c>
      <c r="AK331" s="44" t="e">
        <f t="shared" ca="1" si="70"/>
        <v>#N/A</v>
      </c>
      <c r="AL331" s="44" t="e">
        <f t="shared" ca="1" si="71"/>
        <v>#VALUE!</v>
      </c>
      <c r="AM331" s="44" t="e">
        <f t="shared" ca="1" si="72"/>
        <v>#VALUE!</v>
      </c>
      <c r="AN331" s="36" t="str">
        <f t="shared" ca="1" si="73"/>
        <v>10</v>
      </c>
      <c r="AO331" s="36" t="str">
        <f t="shared" ca="1" si="74"/>
        <v>03</v>
      </c>
      <c r="AP331" s="36" t="str">
        <f t="shared" ca="1" si="75"/>
        <v>00</v>
      </c>
      <c r="AQ331" s="36" t="str">
        <f t="shared" ca="1" si="76"/>
        <v>00</v>
      </c>
      <c r="AR331" s="36" t="str">
        <f t="shared" ca="1" si="77"/>
        <v>錯誤: 找不到列值 'FIX'，搜尋範圍為第 1 到 31 行，欄位 BY</v>
      </c>
      <c r="AS331" s="36"/>
    </row>
    <row r="332" spans="19:45" ht="30" customHeight="1" x14ac:dyDescent="0.25">
      <c r="S332" s="26"/>
      <c r="T332" s="17"/>
      <c r="U332" s="36" t="str">
        <f t="shared" ca="1" si="65"/>
        <v>Code Error</v>
      </c>
      <c r="V332" s="37">
        <v>-0.7</v>
      </c>
      <c r="W332" s="37"/>
      <c r="X332" s="68"/>
      <c r="Y332" s="68"/>
      <c r="Z332" s="55" t="e">
        <f t="shared" ca="1" si="66"/>
        <v>#VALUE!</v>
      </c>
      <c r="AA332" s="39" t="s">
        <v>1268</v>
      </c>
      <c r="AB332" s="40">
        <v>1</v>
      </c>
      <c r="AC332" s="40" t="s">
        <v>995</v>
      </c>
      <c r="AD332" s="40">
        <v>1</v>
      </c>
      <c r="AE332" s="41" t="s">
        <v>436</v>
      </c>
      <c r="AF332" s="42">
        <v>-36.299999999999997</v>
      </c>
      <c r="AG332" s="47">
        <f t="shared" si="78"/>
        <v>-35.700000000000003</v>
      </c>
      <c r="AH332" s="43" t="e">
        <f t="shared" ca="1" si="67"/>
        <v>#VALUE!</v>
      </c>
      <c r="AI332" s="43" t="e">
        <f t="shared" ca="1" si="68"/>
        <v>#VALUE!</v>
      </c>
      <c r="AJ332" s="44" t="e">
        <f t="shared" ca="1" si="69"/>
        <v>#N/A</v>
      </c>
      <c r="AK332" s="44" t="e">
        <f t="shared" ca="1" si="70"/>
        <v>#N/A</v>
      </c>
      <c r="AL332" s="44" t="e">
        <f t="shared" ca="1" si="71"/>
        <v>#VALUE!</v>
      </c>
      <c r="AM332" s="44" t="e">
        <f t="shared" ca="1" si="72"/>
        <v>#VALUE!</v>
      </c>
      <c r="AN332" s="36" t="str">
        <f t="shared" ca="1" si="73"/>
        <v>10</v>
      </c>
      <c r="AO332" s="36" t="str">
        <f t="shared" ca="1" si="74"/>
        <v>04</v>
      </c>
      <c r="AP332" s="36" t="str">
        <f t="shared" ca="1" si="75"/>
        <v>00</v>
      </c>
      <c r="AQ332" s="36" t="str">
        <f t="shared" ca="1" si="76"/>
        <v>00</v>
      </c>
      <c r="AR332" s="36" t="str">
        <f t="shared" ca="1" si="77"/>
        <v>錯誤: 找不到列值 'FIX'，搜尋範圍為第 1 到 31 行，欄位 BY</v>
      </c>
      <c r="AS332" s="36"/>
    </row>
    <row r="333" spans="19:45" ht="30" customHeight="1" x14ac:dyDescent="0.25">
      <c r="S333" s="7" t="s">
        <v>19</v>
      </c>
      <c r="T333" s="15" t="s">
        <v>1161</v>
      </c>
      <c r="U333" s="36" t="str">
        <f t="shared" ca="1" si="65"/>
        <v>Code Error</v>
      </c>
      <c r="V333" s="37">
        <v>-0.7</v>
      </c>
      <c r="W333" s="37"/>
      <c r="X333" s="68"/>
      <c r="Y333" s="68"/>
      <c r="Z333" s="55" t="e">
        <f t="shared" ca="1" si="66"/>
        <v>#VALUE!</v>
      </c>
      <c r="AA333" s="39" t="s">
        <v>1268</v>
      </c>
      <c r="AB333" s="40">
        <v>1.5</v>
      </c>
      <c r="AC333" s="40" t="s">
        <v>995</v>
      </c>
      <c r="AD333" s="40">
        <v>1</v>
      </c>
      <c r="AE333" s="41" t="s">
        <v>436</v>
      </c>
      <c r="AF333" s="42">
        <v>-36.5</v>
      </c>
      <c r="AG333" s="47">
        <f t="shared" si="78"/>
        <v>-36.299999999999997</v>
      </c>
      <c r="AH333" s="43" t="e">
        <f t="shared" ca="1" si="67"/>
        <v>#VALUE!</v>
      </c>
      <c r="AI333" s="43" t="e">
        <f t="shared" ca="1" si="68"/>
        <v>#VALUE!</v>
      </c>
      <c r="AJ333" s="44" t="e">
        <f t="shared" ca="1" si="69"/>
        <v>#N/A</v>
      </c>
      <c r="AK333" s="44" t="e">
        <f t="shared" ca="1" si="70"/>
        <v>#N/A</v>
      </c>
      <c r="AL333" s="44" t="e">
        <f t="shared" ca="1" si="71"/>
        <v>#VALUE!</v>
      </c>
      <c r="AM333" s="44" t="e">
        <f t="shared" ca="1" si="72"/>
        <v>#VALUE!</v>
      </c>
      <c r="AN333" s="36" t="str">
        <f t="shared" ca="1" si="73"/>
        <v>10</v>
      </c>
      <c r="AO333" s="36" t="str">
        <f t="shared" ca="1" si="74"/>
        <v>05</v>
      </c>
      <c r="AP333" s="36" t="str">
        <f t="shared" ca="1" si="75"/>
        <v>00</v>
      </c>
      <c r="AQ333" s="36" t="str">
        <f t="shared" ca="1" si="76"/>
        <v>00</v>
      </c>
      <c r="AR333" s="36" t="str">
        <f t="shared" ca="1" si="77"/>
        <v>錯誤: 找不到列值 'FIX'，搜尋範圍為第 1 到 31 行，欄位 BY</v>
      </c>
      <c r="AS333" s="36"/>
    </row>
    <row r="334" spans="19:45" ht="30" customHeight="1" x14ac:dyDescent="0.25">
      <c r="S334" s="7" t="s">
        <v>15</v>
      </c>
      <c r="T334" s="15" t="s">
        <v>1151</v>
      </c>
      <c r="U334" s="36" t="str">
        <f t="shared" ca="1" si="65"/>
        <v>0x90=-36.70,-36.50;</v>
      </c>
      <c r="V334" s="37">
        <v>-0.5</v>
      </c>
      <c r="W334" s="37"/>
      <c r="X334" s="68"/>
      <c r="Y334" s="68"/>
      <c r="Z334" s="55">
        <f t="shared" ca="1" si="66"/>
        <v>-2.2103999999999999</v>
      </c>
      <c r="AA334" s="39" t="s">
        <v>1268</v>
      </c>
      <c r="AB334" s="40">
        <v>0</v>
      </c>
      <c r="AC334" s="40" t="s">
        <v>995</v>
      </c>
      <c r="AD334" s="40">
        <v>1</v>
      </c>
      <c r="AE334" s="41">
        <v>6.7000000000000004E-2</v>
      </c>
      <c r="AF334" s="42">
        <v>-36.700000000000003</v>
      </c>
      <c r="AG334" s="47">
        <f t="shared" si="78"/>
        <v>-36.5</v>
      </c>
      <c r="AH334" s="43">
        <f t="shared" ca="1" si="67"/>
        <v>-38.910400000000003</v>
      </c>
      <c r="AI334" s="43">
        <f t="shared" ca="1" si="68"/>
        <v>-38.7104</v>
      </c>
      <c r="AJ334" s="44" t="e">
        <f t="shared" ca="1" si="69"/>
        <v>#N/A</v>
      </c>
      <c r="AK334" s="44" t="e">
        <f t="shared" ca="1" si="70"/>
        <v>#N/A</v>
      </c>
      <c r="AL334" s="44" t="e">
        <f t="shared" ca="1" si="71"/>
        <v>#N/A</v>
      </c>
      <c r="AM334" s="44" t="e">
        <f t="shared" ca="1" si="72"/>
        <v>#N/A</v>
      </c>
      <c r="AN334" s="36" t="str">
        <f t="shared" ca="1" si="73"/>
        <v>10</v>
      </c>
      <c r="AO334" s="36" t="str">
        <f t="shared" ca="1" si="74"/>
        <v>00</v>
      </c>
      <c r="AP334" s="36" t="str">
        <f t="shared" ca="1" si="75"/>
        <v>00</v>
      </c>
      <c r="AQ334" s="36" t="str">
        <f t="shared" ca="1" si="76"/>
        <v>00</v>
      </c>
      <c r="AR334" s="36" t="str">
        <f t="shared" ca="1" si="77"/>
        <v>80</v>
      </c>
      <c r="AS334" s="36"/>
    </row>
    <row r="335" spans="19:45" ht="30" customHeight="1" x14ac:dyDescent="0.25">
      <c r="S335" s="7" t="s">
        <v>705</v>
      </c>
      <c r="T335" s="15" t="s">
        <v>1152</v>
      </c>
      <c r="U335" s="36" t="str">
        <f t="shared" ca="1" si="65"/>
        <v>0x93=-37.30,-36.70;</v>
      </c>
      <c r="V335" s="37">
        <v>-0.3</v>
      </c>
      <c r="W335" s="37"/>
      <c r="X335" s="68"/>
      <c r="Y335" s="68"/>
      <c r="Z335" s="55">
        <f t="shared" ca="1" si="66"/>
        <v>-1.5103999999999997</v>
      </c>
      <c r="AA335" s="39" t="s">
        <v>1268</v>
      </c>
      <c r="AB335" s="40">
        <v>0.5</v>
      </c>
      <c r="AC335" s="40" t="s">
        <v>995</v>
      </c>
      <c r="AD335" s="40">
        <v>1</v>
      </c>
      <c r="AE335" s="41">
        <v>6.7000000000000004E-2</v>
      </c>
      <c r="AF335" s="42">
        <v>-37.299999999999997</v>
      </c>
      <c r="AG335" s="47">
        <f t="shared" si="78"/>
        <v>-36.700000000000003</v>
      </c>
      <c r="AH335" s="43">
        <f t="shared" ca="1" si="67"/>
        <v>-38.810399999999994</v>
      </c>
      <c r="AI335" s="43">
        <f t="shared" ca="1" si="68"/>
        <v>-38.2104</v>
      </c>
      <c r="AJ335" s="44" t="e">
        <f t="shared" ca="1" si="69"/>
        <v>#N/A</v>
      </c>
      <c r="AK335" s="44" t="e">
        <f t="shared" ca="1" si="70"/>
        <v>#N/A</v>
      </c>
      <c r="AL335" s="44" t="e">
        <f t="shared" ca="1" si="71"/>
        <v>#N/A</v>
      </c>
      <c r="AM335" s="44" t="e">
        <f t="shared" ca="1" si="72"/>
        <v>#N/A</v>
      </c>
      <c r="AN335" s="36" t="str">
        <f t="shared" ca="1" si="73"/>
        <v>10</v>
      </c>
      <c r="AO335" s="36" t="str">
        <f t="shared" ca="1" si="74"/>
        <v>03</v>
      </c>
      <c r="AP335" s="36" t="str">
        <f t="shared" ca="1" si="75"/>
        <v>00</v>
      </c>
      <c r="AQ335" s="36" t="str">
        <f t="shared" ca="1" si="76"/>
        <v>00</v>
      </c>
      <c r="AR335" s="36" t="str">
        <f t="shared" ca="1" si="77"/>
        <v>80</v>
      </c>
      <c r="AS335" s="36"/>
    </row>
    <row r="336" spans="19:45" ht="30" customHeight="1" x14ac:dyDescent="0.25">
      <c r="S336" s="7" t="s">
        <v>605</v>
      </c>
      <c r="T336" s="15" t="s">
        <v>991</v>
      </c>
      <c r="U336" s="36" t="str">
        <f t="shared" ca="1" si="65"/>
        <v>0x94=-37.80,-37.30;</v>
      </c>
      <c r="V336" s="37">
        <v>-0.3</v>
      </c>
      <c r="W336" s="37"/>
      <c r="X336" s="68"/>
      <c r="Y336" s="68"/>
      <c r="Z336" s="55">
        <f t="shared" ca="1" si="66"/>
        <v>-1.0103999999999997</v>
      </c>
      <c r="AA336" s="39" t="s">
        <v>1268</v>
      </c>
      <c r="AB336" s="40">
        <v>1</v>
      </c>
      <c r="AC336" s="40" t="s">
        <v>995</v>
      </c>
      <c r="AD336" s="40">
        <v>1</v>
      </c>
      <c r="AE336" s="41">
        <v>6.7000000000000004E-2</v>
      </c>
      <c r="AF336" s="42">
        <v>-37.799999999999997</v>
      </c>
      <c r="AG336" s="47">
        <f t="shared" si="78"/>
        <v>-37.299999999999997</v>
      </c>
      <c r="AH336" s="43">
        <f t="shared" ca="1" si="67"/>
        <v>-38.810399999999994</v>
      </c>
      <c r="AI336" s="43">
        <f t="shared" ca="1" si="68"/>
        <v>-38.310399999999994</v>
      </c>
      <c r="AJ336" s="44" t="e">
        <f t="shared" ca="1" si="69"/>
        <v>#N/A</v>
      </c>
      <c r="AK336" s="44" t="e">
        <f t="shared" ca="1" si="70"/>
        <v>#N/A</v>
      </c>
      <c r="AL336" s="44" t="e">
        <f t="shared" ca="1" si="71"/>
        <v>#N/A</v>
      </c>
      <c r="AM336" s="44" t="e">
        <f t="shared" ca="1" si="72"/>
        <v>#N/A</v>
      </c>
      <c r="AN336" s="36" t="str">
        <f t="shared" ca="1" si="73"/>
        <v>10</v>
      </c>
      <c r="AO336" s="36" t="str">
        <f t="shared" ca="1" si="74"/>
        <v>04</v>
      </c>
      <c r="AP336" s="36" t="str">
        <f t="shared" ca="1" si="75"/>
        <v>00</v>
      </c>
      <c r="AQ336" s="36" t="str">
        <f t="shared" ca="1" si="76"/>
        <v>00</v>
      </c>
      <c r="AR336" s="36" t="str">
        <f t="shared" ca="1" si="77"/>
        <v>80</v>
      </c>
      <c r="AS336" s="36"/>
    </row>
    <row r="337" spans="19:45" ht="30" customHeight="1" x14ac:dyDescent="0.25">
      <c r="S337" s="7" t="s">
        <v>721</v>
      </c>
      <c r="T337" s="15" t="s">
        <v>26</v>
      </c>
      <c r="U337" s="36" t="str">
        <f t="shared" ca="1" si="65"/>
        <v>Code Error</v>
      </c>
      <c r="V337" s="37"/>
      <c r="W337" s="37"/>
      <c r="X337" s="68"/>
      <c r="Y337" s="68"/>
      <c r="Z337" s="55" t="e">
        <f t="shared" ca="1" si="66"/>
        <v>#VALUE!</v>
      </c>
      <c r="AA337" s="39" t="s">
        <v>965</v>
      </c>
      <c r="AB337" s="40">
        <v>0</v>
      </c>
      <c r="AC337" s="40" t="s">
        <v>995</v>
      </c>
      <c r="AD337" s="40">
        <v>1</v>
      </c>
      <c r="AE337" s="41" t="s">
        <v>436</v>
      </c>
      <c r="AF337" s="42">
        <v>-38.299999999999997</v>
      </c>
      <c r="AG337" s="47">
        <f t="shared" si="78"/>
        <v>-37.799999999999997</v>
      </c>
      <c r="AH337" s="43" t="e">
        <f t="shared" ca="1" si="67"/>
        <v>#VALUE!</v>
      </c>
      <c r="AI337" s="43" t="e">
        <f t="shared" ca="1" si="68"/>
        <v>#VALUE!</v>
      </c>
      <c r="AJ337" s="44" t="e">
        <f t="shared" ca="1" si="69"/>
        <v>#N/A</v>
      </c>
      <c r="AK337" s="44" t="e">
        <f t="shared" ca="1" si="70"/>
        <v>#N/A</v>
      </c>
      <c r="AL337" s="44" t="e">
        <f t="shared" ca="1" si="71"/>
        <v>#VALUE!</v>
      </c>
      <c r="AM337" s="44" t="e">
        <f t="shared" ca="1" si="72"/>
        <v>#VALUE!</v>
      </c>
      <c r="AN337" s="36" t="str">
        <f t="shared" ca="1" si="73"/>
        <v>00</v>
      </c>
      <c r="AO337" s="36" t="str">
        <f t="shared" ca="1" si="74"/>
        <v>00</v>
      </c>
      <c r="AP337" s="36" t="str">
        <f t="shared" ca="1" si="75"/>
        <v>00</v>
      </c>
      <c r="AQ337" s="36" t="str">
        <f t="shared" ca="1" si="76"/>
        <v>00</v>
      </c>
      <c r="AR337" s="36" t="str">
        <f t="shared" ca="1" si="77"/>
        <v>錯誤: 找不到列值 'FIX'，搜尋範圍為第 1 到 31 行，欄位 BY</v>
      </c>
      <c r="AS337" s="36"/>
    </row>
    <row r="338" spans="19:45" ht="30" customHeight="1" x14ac:dyDescent="0.25">
      <c r="S338" s="7" t="s">
        <v>20</v>
      </c>
      <c r="T338" s="15">
        <v>-38</v>
      </c>
      <c r="U338" s="36" t="str">
        <f t="shared" ca="1" si="65"/>
        <v>Code Error</v>
      </c>
      <c r="V338" s="37"/>
      <c r="W338" s="37"/>
      <c r="X338" s="38"/>
      <c r="Y338" s="38"/>
      <c r="Z338" s="55" t="e">
        <f t="shared" ca="1" si="66"/>
        <v>#VALUE!</v>
      </c>
      <c r="AA338" s="39" t="s">
        <v>965</v>
      </c>
      <c r="AB338" s="40">
        <v>0.5</v>
      </c>
      <c r="AC338" s="40" t="s">
        <v>995</v>
      </c>
      <c r="AD338" s="40">
        <v>1</v>
      </c>
      <c r="AE338" s="41" t="s">
        <v>436</v>
      </c>
      <c r="AF338" s="42">
        <v>-38.799999999999997</v>
      </c>
      <c r="AG338" s="47">
        <f t="shared" si="78"/>
        <v>-38.299999999999997</v>
      </c>
      <c r="AH338" s="43" t="e">
        <f t="shared" ca="1" si="67"/>
        <v>#VALUE!</v>
      </c>
      <c r="AI338" s="43" t="e">
        <f t="shared" ca="1" si="68"/>
        <v>#VALUE!</v>
      </c>
      <c r="AJ338" s="44" t="e">
        <f t="shared" ca="1" si="69"/>
        <v>#N/A</v>
      </c>
      <c r="AK338" s="44" t="e">
        <f t="shared" ca="1" si="70"/>
        <v>#N/A</v>
      </c>
      <c r="AL338" s="44" t="e">
        <f t="shared" ca="1" si="71"/>
        <v>#VALUE!</v>
      </c>
      <c r="AM338" s="44" t="e">
        <f t="shared" ca="1" si="72"/>
        <v>#VALUE!</v>
      </c>
      <c r="AN338" s="36" t="str">
        <f t="shared" ca="1" si="73"/>
        <v>00</v>
      </c>
      <c r="AO338" s="36" t="str">
        <f t="shared" ca="1" si="74"/>
        <v>03</v>
      </c>
      <c r="AP338" s="36" t="str">
        <f t="shared" ca="1" si="75"/>
        <v>00</v>
      </c>
      <c r="AQ338" s="36" t="str">
        <f t="shared" ca="1" si="76"/>
        <v>00</v>
      </c>
      <c r="AR338" s="36" t="str">
        <f t="shared" ca="1" si="77"/>
        <v>錯誤: 找不到列值 'FIX'，搜尋範圍為第 1 到 31 行，欄位 BY</v>
      </c>
      <c r="AS338" s="36"/>
    </row>
    <row r="339" spans="19:45" ht="30" customHeight="1" x14ac:dyDescent="0.25">
      <c r="S339" s="7" t="s">
        <v>691</v>
      </c>
      <c r="T339" s="15" t="s">
        <v>1088</v>
      </c>
      <c r="U339" s="36" t="str">
        <f t="shared" ca="1" si="65"/>
        <v>Code Error</v>
      </c>
      <c r="V339" s="37"/>
      <c r="W339" s="37"/>
      <c r="X339" s="38"/>
      <c r="Y339" s="38"/>
      <c r="Z339" s="55" t="e">
        <f t="shared" ca="1" si="66"/>
        <v>#VALUE!</v>
      </c>
      <c r="AA339" s="39" t="s">
        <v>965</v>
      </c>
      <c r="AB339" s="40">
        <v>1</v>
      </c>
      <c r="AC339" s="40" t="s">
        <v>995</v>
      </c>
      <c r="AD339" s="40">
        <v>1</v>
      </c>
      <c r="AE339" s="41" t="s">
        <v>436</v>
      </c>
      <c r="AF339" s="42">
        <v>-39.299999999999997</v>
      </c>
      <c r="AG339" s="47">
        <f t="shared" si="78"/>
        <v>-38.799999999999997</v>
      </c>
      <c r="AH339" s="43" t="e">
        <f t="shared" ca="1" si="67"/>
        <v>#VALUE!</v>
      </c>
      <c r="AI339" s="43" t="e">
        <f t="shared" ca="1" si="68"/>
        <v>#VALUE!</v>
      </c>
      <c r="AJ339" s="44" t="e">
        <f t="shared" ca="1" si="69"/>
        <v>#N/A</v>
      </c>
      <c r="AK339" s="44" t="e">
        <f t="shared" ca="1" si="70"/>
        <v>#N/A</v>
      </c>
      <c r="AL339" s="44" t="e">
        <f t="shared" ca="1" si="71"/>
        <v>#VALUE!</v>
      </c>
      <c r="AM339" s="44" t="e">
        <f t="shared" ca="1" si="72"/>
        <v>#VALUE!</v>
      </c>
      <c r="AN339" s="36" t="str">
        <f t="shared" ca="1" si="73"/>
        <v>00</v>
      </c>
      <c r="AO339" s="36" t="str">
        <f t="shared" ca="1" si="74"/>
        <v>04</v>
      </c>
      <c r="AP339" s="36" t="str">
        <f t="shared" ca="1" si="75"/>
        <v>00</v>
      </c>
      <c r="AQ339" s="36" t="str">
        <f t="shared" ca="1" si="76"/>
        <v>00</v>
      </c>
      <c r="AR339" s="36" t="str">
        <f t="shared" ca="1" si="77"/>
        <v>錯誤: 找不到列值 'FIX'，搜尋範圍為第 1 到 31 行，欄位 BY</v>
      </c>
      <c r="AS339" s="36"/>
    </row>
    <row r="340" spans="19:45" ht="30" customHeight="1" x14ac:dyDescent="0.25">
      <c r="S340" s="7" t="s">
        <v>544</v>
      </c>
      <c r="T340" s="15" t="s">
        <v>1085</v>
      </c>
      <c r="U340" s="36" t="str">
        <f t="shared" ca="1" si="65"/>
        <v>Code Error</v>
      </c>
      <c r="V340" s="37"/>
      <c r="W340" s="37"/>
      <c r="X340" s="38"/>
      <c r="Y340" s="38"/>
      <c r="Z340" s="48" t="e">
        <f t="shared" ca="1" si="66"/>
        <v>#VALUE!</v>
      </c>
      <c r="AA340" s="39" t="s">
        <v>965</v>
      </c>
      <c r="AB340" s="40">
        <v>1.5</v>
      </c>
      <c r="AC340" s="40" t="s">
        <v>995</v>
      </c>
      <c r="AD340" s="40">
        <v>1</v>
      </c>
      <c r="AE340" s="41" t="s">
        <v>436</v>
      </c>
      <c r="AF340" s="42">
        <v>-39.799999999999997</v>
      </c>
      <c r="AG340" s="49">
        <f t="shared" si="78"/>
        <v>-39.299999999999997</v>
      </c>
      <c r="AH340" s="43" t="e">
        <f t="shared" ca="1" si="67"/>
        <v>#VALUE!</v>
      </c>
      <c r="AI340" s="43" t="e">
        <f t="shared" ca="1" si="68"/>
        <v>#VALUE!</v>
      </c>
      <c r="AJ340" s="44" t="e">
        <f t="shared" ca="1" si="69"/>
        <v>#N/A</v>
      </c>
      <c r="AK340" s="44" t="e">
        <f t="shared" ca="1" si="70"/>
        <v>#N/A</v>
      </c>
      <c r="AL340" s="44" t="e">
        <f t="shared" ca="1" si="71"/>
        <v>#VALUE!</v>
      </c>
      <c r="AM340" s="44" t="e">
        <f t="shared" ca="1" si="72"/>
        <v>#VALUE!</v>
      </c>
      <c r="AN340" s="36" t="str">
        <f t="shared" ca="1" si="73"/>
        <v>00</v>
      </c>
      <c r="AO340" s="36" t="str">
        <f t="shared" ca="1" si="74"/>
        <v>05</v>
      </c>
      <c r="AP340" s="36" t="str">
        <f t="shared" ca="1" si="75"/>
        <v>00</v>
      </c>
      <c r="AQ340" s="36" t="str">
        <f t="shared" ca="1" si="76"/>
        <v>00</v>
      </c>
      <c r="AR340" s="36" t="str">
        <f t="shared" ca="1" si="77"/>
        <v>錯誤: 找不到列值 'FIX'，搜尋範圍為第 1 到 31 行，欄位 BY</v>
      </c>
      <c r="AS340" s="36"/>
    </row>
    <row r="341" spans="19:45" ht="30" customHeight="1" x14ac:dyDescent="0.25">
      <c r="S341" s="7" t="s">
        <v>12</v>
      </c>
      <c r="T341" s="15" t="s">
        <v>548</v>
      </c>
      <c r="U341" s="36" t="str">
        <f t="shared" ca="1" si="65"/>
        <v>0x83=-40.10,-39.80;</v>
      </c>
      <c r="V341" s="37">
        <v>0.1</v>
      </c>
      <c r="W341" s="37"/>
      <c r="X341" s="38"/>
      <c r="Y341" s="38"/>
      <c r="Z341" s="48">
        <f t="shared" ca="1" si="66"/>
        <v>1.2633000000000001</v>
      </c>
      <c r="AA341" s="39" t="s">
        <v>965</v>
      </c>
      <c r="AB341" s="40">
        <v>0.5</v>
      </c>
      <c r="AC341" s="40" t="s">
        <v>995</v>
      </c>
      <c r="AD341" s="40">
        <v>1</v>
      </c>
      <c r="AE341" s="41">
        <v>6.7000000000000004E-2</v>
      </c>
      <c r="AF341" s="42">
        <v>-40.1</v>
      </c>
      <c r="AG341" s="49">
        <f t="shared" si="78"/>
        <v>-39.799999999999997</v>
      </c>
      <c r="AH341" s="43">
        <f t="shared" ca="1" si="67"/>
        <v>-38.8367</v>
      </c>
      <c r="AI341" s="43">
        <f t="shared" ca="1" si="68"/>
        <v>-38.536699999999996</v>
      </c>
      <c r="AJ341" s="44" t="e">
        <f t="shared" ca="1" si="69"/>
        <v>#N/A</v>
      </c>
      <c r="AK341" s="44" t="e">
        <f t="shared" ca="1" si="70"/>
        <v>#N/A</v>
      </c>
      <c r="AL341" s="44" t="e">
        <f t="shared" ca="1" si="71"/>
        <v>#N/A</v>
      </c>
      <c r="AM341" s="44" t="e">
        <f t="shared" ca="1" si="72"/>
        <v>#N/A</v>
      </c>
      <c r="AN341" s="36" t="str">
        <f t="shared" ca="1" si="73"/>
        <v>00</v>
      </c>
      <c r="AO341" s="36" t="str">
        <f t="shared" ca="1" si="74"/>
        <v>03</v>
      </c>
      <c r="AP341" s="36" t="str">
        <f t="shared" ca="1" si="75"/>
        <v>00</v>
      </c>
      <c r="AQ341" s="36" t="str">
        <f t="shared" ca="1" si="76"/>
        <v>00</v>
      </c>
      <c r="AR341" s="36" t="str">
        <f t="shared" ca="1" si="77"/>
        <v>80</v>
      </c>
      <c r="AS341" s="36"/>
    </row>
    <row r="342" spans="19:45" ht="30" customHeight="1" x14ac:dyDescent="0.25">
      <c r="S342" s="26" t="s">
        <v>773</v>
      </c>
      <c r="T342" s="15" t="s">
        <v>562</v>
      </c>
      <c r="U342" s="36" t="str">
        <f t="shared" ca="1" si="65"/>
        <v>0x84=-40.60,-40.10;</v>
      </c>
      <c r="V342" s="37"/>
      <c r="W342" s="37"/>
      <c r="X342" s="38"/>
      <c r="Y342" s="38"/>
      <c r="Z342" s="48">
        <f t="shared" ca="1" si="66"/>
        <v>1.6633</v>
      </c>
      <c r="AA342" s="39" t="s">
        <v>965</v>
      </c>
      <c r="AB342" s="40">
        <v>1</v>
      </c>
      <c r="AC342" s="40" t="s">
        <v>995</v>
      </c>
      <c r="AD342" s="40">
        <v>1</v>
      </c>
      <c r="AE342" s="41">
        <v>6.7000000000000004E-2</v>
      </c>
      <c r="AF342" s="42">
        <v>-40.6</v>
      </c>
      <c r="AG342" s="49">
        <f t="shared" si="78"/>
        <v>-40.1</v>
      </c>
      <c r="AH342" s="43">
        <f t="shared" ca="1" si="67"/>
        <v>-38.936700000000002</v>
      </c>
      <c r="AI342" s="43">
        <f t="shared" ca="1" si="68"/>
        <v>-38.436700000000002</v>
      </c>
      <c r="AJ342" s="44" t="e">
        <f t="shared" ca="1" si="69"/>
        <v>#N/A</v>
      </c>
      <c r="AK342" s="44" t="e">
        <f t="shared" ca="1" si="70"/>
        <v>#N/A</v>
      </c>
      <c r="AL342" s="44" t="e">
        <f t="shared" ca="1" si="71"/>
        <v>#N/A</v>
      </c>
      <c r="AM342" s="44" t="e">
        <f t="shared" ca="1" si="72"/>
        <v>#N/A</v>
      </c>
      <c r="AN342" s="36" t="str">
        <f t="shared" ca="1" si="73"/>
        <v>00</v>
      </c>
      <c r="AO342" s="36" t="str">
        <f t="shared" ca="1" si="74"/>
        <v>04</v>
      </c>
      <c r="AP342" s="36" t="str">
        <f t="shared" ca="1" si="75"/>
        <v>00</v>
      </c>
      <c r="AQ342" s="36" t="str">
        <f t="shared" ca="1" si="76"/>
        <v>00</v>
      </c>
      <c r="AR342" s="36" t="str">
        <f t="shared" ca="1" si="77"/>
        <v>80</v>
      </c>
      <c r="AS342" s="36"/>
    </row>
    <row r="343" spans="19:45" ht="30" customHeight="1" x14ac:dyDescent="0.25">
      <c r="S343" s="7" t="s">
        <v>573</v>
      </c>
      <c r="T343" s="15">
        <v>1.1000000000000001</v>
      </c>
      <c r="U343" s="36" t="str">
        <f t="shared" ca="1" si="65"/>
        <v>Code Error</v>
      </c>
      <c r="V343" s="37">
        <v>0.15</v>
      </c>
      <c r="W343" s="37"/>
      <c r="X343" s="38"/>
      <c r="Y343" s="38"/>
      <c r="Z343" s="48" t="e">
        <f t="shared" ca="1" si="66"/>
        <v>#VALUE!</v>
      </c>
      <c r="AA343" s="39" t="s">
        <v>584</v>
      </c>
      <c r="AB343" s="40">
        <v>0.5</v>
      </c>
      <c r="AC343" s="40" t="s">
        <v>995</v>
      </c>
      <c r="AD343" s="40">
        <v>1</v>
      </c>
      <c r="AE343" s="41" t="s">
        <v>436</v>
      </c>
      <c r="AF343" s="42">
        <v>-41</v>
      </c>
      <c r="AG343" s="49">
        <f t="shared" si="78"/>
        <v>-40.6</v>
      </c>
      <c r="AH343" s="43" t="e">
        <f t="shared" ca="1" si="67"/>
        <v>#VALUE!</v>
      </c>
      <c r="AI343" s="43" t="e">
        <f t="shared" ca="1" si="68"/>
        <v>#VALUE!</v>
      </c>
      <c r="AJ343" s="44" t="e">
        <f t="shared" ca="1" si="69"/>
        <v>#N/A</v>
      </c>
      <c r="AK343" s="44" t="e">
        <f t="shared" ca="1" si="70"/>
        <v>#N/A</v>
      </c>
      <c r="AL343" s="44" t="e">
        <f t="shared" ca="1" si="71"/>
        <v>#VALUE!</v>
      </c>
      <c r="AM343" s="44" t="e">
        <f t="shared" ca="1" si="72"/>
        <v>#VALUE!</v>
      </c>
      <c r="AN343" s="36" t="str">
        <f t="shared" ca="1" si="73"/>
        <v>20</v>
      </c>
      <c r="AO343" s="36" t="str">
        <f t="shared" ca="1" si="74"/>
        <v>03</v>
      </c>
      <c r="AP343" s="36" t="str">
        <f t="shared" ca="1" si="75"/>
        <v>00</v>
      </c>
      <c r="AQ343" s="36" t="str">
        <f t="shared" ca="1" si="76"/>
        <v>00</v>
      </c>
      <c r="AR343" s="36" t="str">
        <f t="shared" ca="1" si="77"/>
        <v>錯誤: 找不到列值 'FIX'，搜尋範圍為第 1 到 31 行，欄位 BY</v>
      </c>
      <c r="AS343" s="36"/>
    </row>
    <row r="344" spans="19:45" ht="30" customHeight="1" x14ac:dyDescent="0.25">
      <c r="S344" s="7" t="s">
        <v>590</v>
      </c>
      <c r="T344" s="15">
        <f>VLOOKUP(T329,MPN!$A$1:$E$997,4,FALSE)</f>
        <v>-38</v>
      </c>
      <c r="U344" s="36" t="str">
        <f t="shared" ca="1" si="65"/>
        <v>Code Error</v>
      </c>
      <c r="V344" s="37"/>
      <c r="W344" s="37"/>
      <c r="X344" s="38"/>
      <c r="Y344" s="38"/>
      <c r="Z344" s="48" t="e">
        <f t="shared" ca="1" si="66"/>
        <v>#VALUE!</v>
      </c>
      <c r="AA344" s="39" t="s">
        <v>584</v>
      </c>
      <c r="AB344" s="40">
        <v>1</v>
      </c>
      <c r="AC344" s="40" t="s">
        <v>995</v>
      </c>
      <c r="AD344" s="40">
        <v>1</v>
      </c>
      <c r="AE344" s="41" t="s">
        <v>436</v>
      </c>
      <c r="AF344" s="42">
        <v>-41.5</v>
      </c>
      <c r="AG344" s="49">
        <f t="shared" si="78"/>
        <v>-41</v>
      </c>
      <c r="AH344" s="43" t="e">
        <f t="shared" ca="1" si="67"/>
        <v>#VALUE!</v>
      </c>
      <c r="AI344" s="43" t="e">
        <f t="shared" ca="1" si="68"/>
        <v>#VALUE!</v>
      </c>
      <c r="AJ344" s="44" t="e">
        <f t="shared" ca="1" si="69"/>
        <v>#N/A</v>
      </c>
      <c r="AK344" s="44" t="e">
        <f t="shared" ca="1" si="70"/>
        <v>#N/A</v>
      </c>
      <c r="AL344" s="44" t="e">
        <f t="shared" ca="1" si="71"/>
        <v>#VALUE!</v>
      </c>
      <c r="AM344" s="44" t="e">
        <f t="shared" ca="1" si="72"/>
        <v>#VALUE!</v>
      </c>
      <c r="AN344" s="36" t="str">
        <f t="shared" ca="1" si="73"/>
        <v>20</v>
      </c>
      <c r="AO344" s="36" t="str">
        <f t="shared" ca="1" si="74"/>
        <v>04</v>
      </c>
      <c r="AP344" s="36" t="str">
        <f t="shared" ca="1" si="75"/>
        <v>00</v>
      </c>
      <c r="AQ344" s="36" t="str">
        <f t="shared" ca="1" si="76"/>
        <v>00</v>
      </c>
      <c r="AR344" s="36" t="str">
        <f t="shared" ca="1" si="77"/>
        <v>錯誤: 找不到列值 'FIX'，搜尋範圍為第 1 到 31 行，欄位 BY</v>
      </c>
      <c r="AS344" s="36"/>
    </row>
    <row r="345" spans="19:45" ht="30" customHeight="1" x14ac:dyDescent="0.25">
      <c r="S345" s="7" t="s">
        <v>693</v>
      </c>
      <c r="T345" s="15">
        <v>0.8</v>
      </c>
      <c r="U345" s="36" t="str">
        <f t="shared" ca="1" si="65"/>
        <v>Code Error</v>
      </c>
      <c r="V345" s="37"/>
      <c r="W345" s="37"/>
      <c r="X345" s="38"/>
      <c r="Y345" s="38"/>
      <c r="Z345" s="48" t="e">
        <f t="shared" ca="1" si="66"/>
        <v>#VALUE!</v>
      </c>
      <c r="AA345" s="39" t="s">
        <v>584</v>
      </c>
      <c r="AB345" s="40">
        <v>1.5</v>
      </c>
      <c r="AC345" s="40" t="s">
        <v>995</v>
      </c>
      <c r="AD345" s="40">
        <v>1</v>
      </c>
      <c r="AE345" s="41" t="s">
        <v>436</v>
      </c>
      <c r="AF345" s="42">
        <v>-42.1</v>
      </c>
      <c r="AG345" s="49">
        <f t="shared" si="78"/>
        <v>-41.5</v>
      </c>
      <c r="AH345" s="43" t="e">
        <f t="shared" ca="1" si="67"/>
        <v>#VALUE!</v>
      </c>
      <c r="AI345" s="43" t="e">
        <f t="shared" ca="1" si="68"/>
        <v>#VALUE!</v>
      </c>
      <c r="AJ345" s="44" t="e">
        <f t="shared" ca="1" si="69"/>
        <v>#N/A</v>
      </c>
      <c r="AK345" s="44" t="e">
        <f t="shared" ca="1" si="70"/>
        <v>#N/A</v>
      </c>
      <c r="AL345" s="44" t="e">
        <f t="shared" ca="1" si="71"/>
        <v>#VALUE!</v>
      </c>
      <c r="AM345" s="44" t="e">
        <f t="shared" ca="1" si="72"/>
        <v>#VALUE!</v>
      </c>
      <c r="AN345" s="36" t="str">
        <f t="shared" ca="1" si="73"/>
        <v>20</v>
      </c>
      <c r="AO345" s="36" t="str">
        <f t="shared" ca="1" si="74"/>
        <v>05</v>
      </c>
      <c r="AP345" s="36" t="str">
        <f t="shared" ca="1" si="75"/>
        <v>00</v>
      </c>
      <c r="AQ345" s="36" t="str">
        <f t="shared" ca="1" si="76"/>
        <v>00</v>
      </c>
      <c r="AR345" s="36" t="str">
        <f t="shared" ca="1" si="77"/>
        <v>錯誤: 找不到列值 'FIX'，搜尋範圍為第 1 到 31 行，欄位 BY</v>
      </c>
      <c r="AS345" s="36"/>
    </row>
    <row r="346" spans="19:45" ht="30" customHeight="1" x14ac:dyDescent="0.25">
      <c r="S346" s="7" t="s">
        <v>604</v>
      </c>
      <c r="T346" s="7" t="str">
        <f>VLOOKUP($T333,$AU$1:$AZ$31,MATCH($T327,$AU$1:$AZ$1,0),FALSE)&amp;"_"&amp;T335</f>
        <v>default_NormalMode</v>
      </c>
      <c r="U346" s="36" t="str">
        <f t="shared" ca="1" si="65"/>
        <v>0xA3=-42.50,-42.10;</v>
      </c>
      <c r="V346" s="37"/>
      <c r="W346" s="37"/>
      <c r="X346" s="38"/>
      <c r="Y346" s="38"/>
      <c r="Z346" s="48">
        <f t="shared" ca="1" si="66"/>
        <v>3.4870000000000001</v>
      </c>
      <c r="AA346" s="39" t="s">
        <v>584</v>
      </c>
      <c r="AB346" s="40">
        <v>0.5</v>
      </c>
      <c r="AC346" s="40" t="s">
        <v>995</v>
      </c>
      <c r="AD346" s="40">
        <v>1</v>
      </c>
      <c r="AE346" s="41">
        <v>6.7000000000000004E-2</v>
      </c>
      <c r="AF346" s="42">
        <v>-42.5</v>
      </c>
      <c r="AG346" s="49">
        <f t="shared" si="78"/>
        <v>-42.1</v>
      </c>
      <c r="AH346" s="43">
        <f t="shared" ca="1" si="67"/>
        <v>-39.012999999999998</v>
      </c>
      <c r="AI346" s="43">
        <f t="shared" ca="1" si="68"/>
        <v>-38.613</v>
      </c>
      <c r="AJ346" s="44" t="e">
        <f t="shared" ca="1" si="69"/>
        <v>#N/A</v>
      </c>
      <c r="AK346" s="44" t="e">
        <f t="shared" ca="1" si="70"/>
        <v>#N/A</v>
      </c>
      <c r="AL346" s="44" t="e">
        <f t="shared" ca="1" si="71"/>
        <v>#N/A</v>
      </c>
      <c r="AM346" s="44" t="e">
        <f t="shared" ca="1" si="72"/>
        <v>#N/A</v>
      </c>
      <c r="AN346" s="36" t="str">
        <f t="shared" ca="1" si="73"/>
        <v>20</v>
      </c>
      <c r="AO346" s="36" t="str">
        <f t="shared" ca="1" si="74"/>
        <v>03</v>
      </c>
      <c r="AP346" s="36" t="str">
        <f t="shared" ca="1" si="75"/>
        <v>00</v>
      </c>
      <c r="AQ346" s="36" t="str">
        <f t="shared" ca="1" si="76"/>
        <v>00</v>
      </c>
      <c r="AR346" s="36" t="str">
        <f t="shared" ca="1" si="77"/>
        <v>80</v>
      </c>
      <c r="AS346" s="36"/>
    </row>
    <row r="347" spans="19:45" ht="30" customHeight="1" x14ac:dyDescent="0.25">
      <c r="S347" s="7" t="s">
        <v>424</v>
      </c>
      <c r="T347" s="7" t="str">
        <f>VLOOKUP($T329,MPN!$A$1:$E$497,2,FALSE)</f>
        <v>AMIC</v>
      </c>
      <c r="U347" s="36" t="str">
        <f t="shared" ca="1" si="65"/>
        <v>0xA4=-42.80,-42.50;</v>
      </c>
      <c r="V347" s="37">
        <v>-0.2</v>
      </c>
      <c r="W347" s="37"/>
      <c r="X347" s="38"/>
      <c r="Y347" s="38"/>
      <c r="Z347" s="48">
        <f t="shared" ca="1" si="66"/>
        <v>3.7869999999999999</v>
      </c>
      <c r="AA347" s="39" t="s">
        <v>584</v>
      </c>
      <c r="AB347" s="40">
        <v>1</v>
      </c>
      <c r="AC347" s="40" t="s">
        <v>995</v>
      </c>
      <c r="AD347" s="40">
        <v>1</v>
      </c>
      <c r="AE347" s="41">
        <v>6.7000000000000004E-2</v>
      </c>
      <c r="AF347" s="42">
        <v>-42.8</v>
      </c>
      <c r="AG347" s="49">
        <f t="shared" si="78"/>
        <v>-42.5</v>
      </c>
      <c r="AH347" s="43">
        <f t="shared" ca="1" si="67"/>
        <v>-39.012999999999998</v>
      </c>
      <c r="AI347" s="43">
        <f t="shared" ca="1" si="68"/>
        <v>-38.713000000000001</v>
      </c>
      <c r="AJ347" s="44" t="e">
        <f t="shared" ca="1" si="69"/>
        <v>#N/A</v>
      </c>
      <c r="AK347" s="44" t="e">
        <f t="shared" ca="1" si="70"/>
        <v>#N/A</v>
      </c>
      <c r="AL347" s="44" t="e">
        <f t="shared" ca="1" si="71"/>
        <v>#N/A</v>
      </c>
      <c r="AM347" s="44" t="e">
        <f t="shared" ca="1" si="72"/>
        <v>#N/A</v>
      </c>
      <c r="AN347" s="36" t="str">
        <f t="shared" ca="1" si="73"/>
        <v>20</v>
      </c>
      <c r="AO347" s="36" t="str">
        <f t="shared" ca="1" si="74"/>
        <v>04</v>
      </c>
      <c r="AP347" s="36" t="str">
        <f t="shared" ca="1" si="75"/>
        <v>00</v>
      </c>
      <c r="AQ347" s="36" t="str">
        <f t="shared" ca="1" si="76"/>
        <v>00</v>
      </c>
      <c r="AR347" s="36" t="str">
        <f t="shared" ca="1" si="77"/>
        <v>80</v>
      </c>
      <c r="AS347" s="36"/>
    </row>
    <row r="348" spans="19:45" ht="30" customHeight="1" x14ac:dyDescent="0.25">
      <c r="S348" s="7" t="s">
        <v>16</v>
      </c>
      <c r="T348" s="7" t="str">
        <f>VLOOKUP($T330,ASIC!$A$1:$B$200,2,FALSE)</f>
        <v>304ZA</v>
      </c>
      <c r="U348" s="36" t="str">
        <f t="shared" ca="1" si="65"/>
        <v>0xA5=-43.10,-42.80;</v>
      </c>
      <c r="V348" s="37">
        <v>-0.3</v>
      </c>
      <c r="W348" s="37"/>
      <c r="X348" s="38"/>
      <c r="Y348" s="38"/>
      <c r="Z348" s="48">
        <f t="shared" ca="1" si="66"/>
        <v>4.1870000000000003</v>
      </c>
      <c r="AA348" s="39" t="s">
        <v>584</v>
      </c>
      <c r="AB348" s="40">
        <v>1.5</v>
      </c>
      <c r="AC348" s="40" t="s">
        <v>995</v>
      </c>
      <c r="AD348" s="40">
        <v>1</v>
      </c>
      <c r="AE348" s="41">
        <v>6.7000000000000004E-2</v>
      </c>
      <c r="AF348" s="42">
        <v>-43.1</v>
      </c>
      <c r="AG348" s="49">
        <f t="shared" si="78"/>
        <v>-42.8</v>
      </c>
      <c r="AH348" s="43">
        <f t="shared" ca="1" si="67"/>
        <v>-38.913000000000004</v>
      </c>
      <c r="AI348" s="43">
        <f t="shared" ca="1" si="68"/>
        <v>-38.613</v>
      </c>
      <c r="AJ348" s="44" t="e">
        <f t="shared" ca="1" si="69"/>
        <v>#N/A</v>
      </c>
      <c r="AK348" s="44" t="e">
        <f t="shared" ca="1" si="70"/>
        <v>#N/A</v>
      </c>
      <c r="AL348" s="44" t="e">
        <f t="shared" ca="1" si="71"/>
        <v>#N/A</v>
      </c>
      <c r="AM348" s="44" t="e">
        <f t="shared" ca="1" si="72"/>
        <v>#N/A</v>
      </c>
      <c r="AN348" s="36" t="str">
        <f t="shared" ca="1" si="73"/>
        <v>20</v>
      </c>
      <c r="AO348" s="36" t="str">
        <f t="shared" ca="1" si="74"/>
        <v>05</v>
      </c>
      <c r="AP348" s="36" t="str">
        <f t="shared" ca="1" si="75"/>
        <v>00</v>
      </c>
      <c r="AQ348" s="36" t="str">
        <f t="shared" ca="1" si="76"/>
        <v>00</v>
      </c>
      <c r="AR348" s="36" t="str">
        <f t="shared" ca="1" si="77"/>
        <v>80</v>
      </c>
      <c r="AS348" s="36"/>
    </row>
    <row r="349" spans="19:45" ht="30" customHeight="1" x14ac:dyDescent="0.25">
      <c r="S349" s="7" t="s">
        <v>17</v>
      </c>
      <c r="T349" s="7" t="str">
        <f>VLOOKUP($T331,Sensor!$A$1:$B$100,2,FALSE)</f>
        <v>2410A</v>
      </c>
      <c r="U349" s="36" t="str">
        <f t="shared" ca="1" si="65"/>
        <v>0xA6=-43.50,-43.10;</v>
      </c>
      <c r="V349" s="37">
        <v>-0.3</v>
      </c>
      <c r="W349" s="37"/>
      <c r="X349" s="38"/>
      <c r="Y349" s="38"/>
      <c r="Z349" s="48">
        <f t="shared" ca="1" si="66"/>
        <v>4.6870000000000003</v>
      </c>
      <c r="AA349" s="39" t="s">
        <v>584</v>
      </c>
      <c r="AB349" s="40">
        <v>2</v>
      </c>
      <c r="AC349" s="40" t="s">
        <v>995</v>
      </c>
      <c r="AD349" s="40">
        <v>1</v>
      </c>
      <c r="AE349" s="41">
        <v>6.7000000000000004E-2</v>
      </c>
      <c r="AF349" s="42">
        <v>-43.5</v>
      </c>
      <c r="AG349" s="49">
        <f t="shared" si="78"/>
        <v>-43.1</v>
      </c>
      <c r="AH349" s="43">
        <f t="shared" ca="1" si="67"/>
        <v>-38.813000000000002</v>
      </c>
      <c r="AI349" s="43">
        <f t="shared" ca="1" si="68"/>
        <v>-38.413000000000004</v>
      </c>
      <c r="AJ349" s="44" t="e">
        <f t="shared" ca="1" si="69"/>
        <v>#N/A</v>
      </c>
      <c r="AK349" s="44" t="e">
        <f t="shared" ca="1" si="70"/>
        <v>#N/A</v>
      </c>
      <c r="AL349" s="44" t="e">
        <f t="shared" ca="1" si="71"/>
        <v>#N/A</v>
      </c>
      <c r="AM349" s="44" t="e">
        <f t="shared" ca="1" si="72"/>
        <v>#N/A</v>
      </c>
      <c r="AN349" s="36" t="str">
        <f t="shared" ca="1" si="73"/>
        <v>20</v>
      </c>
      <c r="AO349" s="36" t="str">
        <f t="shared" ca="1" si="74"/>
        <v>06</v>
      </c>
      <c r="AP349" s="36" t="str">
        <f t="shared" ca="1" si="75"/>
        <v>00</v>
      </c>
      <c r="AQ349" s="36" t="str">
        <f t="shared" ca="1" si="76"/>
        <v>00</v>
      </c>
      <c r="AR349" s="36" t="str">
        <f t="shared" ca="1" si="77"/>
        <v>80</v>
      </c>
      <c r="AS349" s="36"/>
    </row>
    <row r="350" spans="19:45" ht="30" customHeight="1" x14ac:dyDescent="0.25">
      <c r="S350" s="7" t="s">
        <v>21</v>
      </c>
      <c r="T350" s="7" t="str">
        <f>VLOOKUP($T329,MPN!$A$1:$E$497,5,FALSE)</f>
        <v>Default</v>
      </c>
      <c r="U350" s="36" t="str">
        <f t="shared" ca="1" si="65"/>
        <v>0xA7=-43.90,-43.50;</v>
      </c>
      <c r="V350" s="37">
        <v>-0.5</v>
      </c>
      <c r="W350" s="37"/>
      <c r="X350" s="38"/>
      <c r="Y350" s="38"/>
      <c r="Z350" s="48">
        <f t="shared" ca="1" si="66"/>
        <v>4.9870000000000001</v>
      </c>
      <c r="AA350" s="39" t="s">
        <v>584</v>
      </c>
      <c r="AB350" s="40">
        <v>2.5</v>
      </c>
      <c r="AC350" s="40" t="s">
        <v>995</v>
      </c>
      <c r="AD350" s="40">
        <v>1</v>
      </c>
      <c r="AE350" s="41">
        <v>6.7000000000000004E-2</v>
      </c>
      <c r="AF350" s="42">
        <v>-43.9</v>
      </c>
      <c r="AG350" s="49">
        <f t="shared" si="78"/>
        <v>-43.5</v>
      </c>
      <c r="AH350" s="43">
        <f t="shared" ca="1" si="67"/>
        <v>-38.912999999999997</v>
      </c>
      <c r="AI350" s="43">
        <f t="shared" ca="1" si="68"/>
        <v>-38.512999999999998</v>
      </c>
      <c r="AJ350" s="44" t="e">
        <f t="shared" ca="1" si="69"/>
        <v>#N/A</v>
      </c>
      <c r="AK350" s="44" t="e">
        <f t="shared" ca="1" si="70"/>
        <v>#N/A</v>
      </c>
      <c r="AL350" s="44" t="e">
        <f t="shared" ca="1" si="71"/>
        <v>#N/A</v>
      </c>
      <c r="AM350" s="44" t="e">
        <f t="shared" ca="1" si="72"/>
        <v>#N/A</v>
      </c>
      <c r="AN350" s="36" t="str">
        <f t="shared" ca="1" si="73"/>
        <v>20</v>
      </c>
      <c r="AO350" s="36" t="str">
        <f t="shared" ca="1" si="74"/>
        <v>07</v>
      </c>
      <c r="AP350" s="36" t="str">
        <f t="shared" ca="1" si="75"/>
        <v>00</v>
      </c>
      <c r="AQ350" s="36" t="str">
        <f t="shared" ca="1" si="76"/>
        <v>00</v>
      </c>
      <c r="AR350" s="36" t="str">
        <f t="shared" ca="1" si="77"/>
        <v>80</v>
      </c>
      <c r="AS350" s="36"/>
    </row>
    <row r="351" spans="19:45" ht="30" customHeight="1" x14ac:dyDescent="0.25">
      <c r="S351" s="7" t="s">
        <v>545</v>
      </c>
      <c r="T351" s="7" t="e">
        <f>VLOOKUP(T340,$DT$1:$DV$31,3,FALSE)</f>
        <v>#N/A</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e">
        <f>VLOOKUP(U391,$DX$1:$DZ$21,3,FALSE)</f>
        <v>#N/A</v>
      </c>
      <c r="AD391" s="8"/>
    </row>
    <row r="392" spans="19:45" ht="30" customHeight="1" x14ac:dyDescent="0.25">
      <c r="S392" s="7" t="s">
        <v>24</v>
      </c>
      <c r="T392" s="15" t="s">
        <v>1163</v>
      </c>
      <c r="U392" s="5" t="s">
        <v>23</v>
      </c>
      <c r="V392" s="7" t="e">
        <f>VLOOKUP(U391,$DX$1:$DZ$21,2,FALSE)</f>
        <v>#N/A</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1286</v>
      </c>
      <c r="AK392" s="16"/>
      <c r="AL392" s="16"/>
      <c r="AM392" s="16"/>
      <c r="AN392" s="16"/>
      <c r="AO392" s="16"/>
      <c r="AP392" s="16"/>
      <c r="AQ392" s="16"/>
      <c r="AR392" s="16"/>
      <c r="AS392" s="16"/>
    </row>
    <row r="393" spans="19:45" ht="30" customHeight="1" x14ac:dyDescent="0.25">
      <c r="S393" s="7" t="s">
        <v>5</v>
      </c>
      <c r="T393" s="15" t="s">
        <v>1276</v>
      </c>
      <c r="U393" s="3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1285</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1278</v>
      </c>
      <c r="U395" s="36" t="str">
        <f t="shared" ref="U395:U408" ca="1" si="79">ConfigCode($AA395,$AN395,$AO395,$AP395,$AQ395,$AR395,$AF395,$AG395,2)</f>
        <v>Code Error</v>
      </c>
      <c r="V395" s="37"/>
      <c r="W395" s="37"/>
      <c r="X395" s="68"/>
      <c r="Y395" s="68"/>
      <c r="Z395" s="55" t="e">
        <f t="shared" ref="Z395:Z408" ca="1" si="80" xml:space="preserve">
N("vbias,vlookup vbias range")+
VLOOKUP($AA395,INDIRECT(BoxVal(ROW($AA395),34,COLUMN(T391))),2,FALSE)+
N("gain")+
$AB395+
N("vcm")+
VLOOKUP($AC395,$CT$1:$DC$31,7,FALSE)+
N("(vbias*vcp*vbg-vbias)*sensor ratio")+
VbiasCal($AA395,$AD395,$AE395,BoxVal(ROW($AC395),18,COLUMN($T$22)))+
N("vbias ref+gain ref")+
$V395+$W395</f>
        <v>#VALUE!</v>
      </c>
      <c r="AA395" s="39" t="s">
        <v>799</v>
      </c>
      <c r="AB395" s="40">
        <v>0.5</v>
      </c>
      <c r="AC395" s="40" t="s">
        <v>996</v>
      </c>
      <c r="AD395" s="40">
        <v>1</v>
      </c>
      <c r="AE395" s="41" t="s">
        <v>436</v>
      </c>
      <c r="AF395" s="42">
        <v>-40.200000000000003</v>
      </c>
      <c r="AG395" s="42">
        <v>-39.700000000000003</v>
      </c>
      <c r="AH395" s="43" t="e">
        <f t="shared" ref="AH395:AH408" ca="1" si="81">$AF395+$Z395</f>
        <v>#VALUE!</v>
      </c>
      <c r="AI395" s="43" t="e">
        <f t="shared" ref="AI395:AI408" ca="1" si="82">$AG395+$Z395</f>
        <v>#VALUE!</v>
      </c>
      <c r="AJ395" s="44" t="e">
        <f t="shared" ref="AJ395:AJ408" ca="1" si="83" xml:space="preserve">
N("initial sens-loopgain")+
$AF395-BoxVal(ROW($AA395),26,COLUMN(INDIRECT("T"&amp;(INT(ROW($AA412)/65))*65+2)))</f>
        <v>#N/A</v>
      </c>
      <c r="AK395" s="44" t="e">
        <f t="shared" ref="AK395:AK408" ca="1" si="84">AJ395+(AG395-AF395)</f>
        <v>#N/A</v>
      </c>
      <c r="AL395" s="44" t="e">
        <f t="shared" ref="AL395:AL408" ca="1" si="85" xml:space="preserve">
N("initial sens-loopgain-gain-gain ref-vcm")+
$AH395-
BoxVal(ROW($AA395),26,COLUMN(INDIRECT("T"&amp;(INT(ROW($AA412)/65))*65+2)))-
$AB395-
$W395-
IFERROR(VLOOKUP($AC395,$CT$1:$DC$31,7,FALSE),0)</f>
        <v>#VALUE!</v>
      </c>
      <c r="AM395" s="44" t="e">
        <f t="shared" ref="AM395:AM408" ca="1" si="86">AL395+(AG395-AF395)</f>
        <v>#VALUE!</v>
      </c>
      <c r="AN395" s="36" t="str">
        <f t="shared" ref="AN395:AN408" ca="1" si="87">IF(BoxVal(ROW(AA395),9,COLUMN(T393))="FIX","00",ManualLookup(AA395,BoxVal(ROW(AA395),4,COLUMN(AN393)),INDIRECT(DN$3)))</f>
        <v>20</v>
      </c>
      <c r="AO395" s="36" t="str">
        <f t="shared" ref="AO395:AO408" ca="1" si="88">ManualLookup(AB395,BoxVal(ROW(AB395),4,COLUMN(AO393)),INDIRECT(DO$3))</f>
        <v>03</v>
      </c>
      <c r="AP395" s="36" t="str">
        <f t="shared" ref="AP395:AP408" ca="1" si="89">ManualLookup(AC395,BoxVal(ROW(AC395),4,COLUMN(AP393)),INDIRECT(DP$3))</f>
        <v>00</v>
      </c>
      <c r="AQ395" s="36" t="str">
        <f t="shared" ref="AQ395:AQ408" ca="1" si="90">ManualLookup(AD395,BoxVal(ROW(AD395),4,COLUMN(AQ393)),INDIRECT(DQ$3))</f>
        <v>00</v>
      </c>
      <c r="AR395" s="36" t="str">
        <f t="shared" ref="AR395:AR408" ca="1" si="91">ManualLookup(AE395,BoxVal(ROW(AE395),4,COLUMN(AR393)),INDIRECT(DR$3))</f>
        <v>錯誤: 找不到列值 'FIX'，搜尋範圍為第 1 到 31 行，欄位 BY</v>
      </c>
      <c r="AS395" s="33"/>
    </row>
    <row r="396" spans="19:45" ht="30" customHeight="1" x14ac:dyDescent="0.25">
      <c r="S396" s="7" t="s">
        <v>13</v>
      </c>
      <c r="T396" s="15" t="s">
        <v>1158</v>
      </c>
      <c r="U396" s="36" t="str">
        <f t="shared" ca="1" si="79"/>
        <v>0xA0=-40.40,-40.20;</v>
      </c>
      <c r="V396" s="37"/>
      <c r="W396" s="37"/>
      <c r="X396" s="68"/>
      <c r="Y396" s="68"/>
      <c r="Z396" s="55">
        <f t="shared" ca="1" si="80"/>
        <v>2.137</v>
      </c>
      <c r="AA396" s="39" t="s">
        <v>799</v>
      </c>
      <c r="AB396" s="40">
        <v>0</v>
      </c>
      <c r="AC396" s="40" t="s">
        <v>996</v>
      </c>
      <c r="AD396" s="40">
        <v>1</v>
      </c>
      <c r="AE396" s="41">
        <v>6.7000000000000004E-2</v>
      </c>
      <c r="AF396" s="42">
        <v>-40.4</v>
      </c>
      <c r="AG396" s="47">
        <f t="shared" ref="AG396:AG408" si="92">AF395</f>
        <v>-40.200000000000003</v>
      </c>
      <c r="AH396" s="43">
        <f t="shared" ca="1" si="81"/>
        <v>-38.262999999999998</v>
      </c>
      <c r="AI396" s="43">
        <f t="shared" ca="1" si="82"/>
        <v>-38.063000000000002</v>
      </c>
      <c r="AJ396" s="44" t="e">
        <f t="shared" ca="1" si="83"/>
        <v>#N/A</v>
      </c>
      <c r="AK396" s="44" t="e">
        <f t="shared" ca="1" si="84"/>
        <v>#N/A</v>
      </c>
      <c r="AL396" s="44" t="e">
        <f t="shared" ca="1" si="85"/>
        <v>#N/A</v>
      </c>
      <c r="AM396" s="44" t="e">
        <f t="shared" ca="1" si="86"/>
        <v>#N/A</v>
      </c>
      <c r="AN396" s="36" t="str">
        <f t="shared" ca="1" si="87"/>
        <v>20</v>
      </c>
      <c r="AO396" s="36" t="str">
        <f t="shared" ca="1" si="88"/>
        <v>00</v>
      </c>
      <c r="AP396" s="36" t="str">
        <f t="shared" ca="1" si="89"/>
        <v>00</v>
      </c>
      <c r="AQ396" s="36" t="str">
        <f t="shared" ca="1" si="90"/>
        <v>00</v>
      </c>
      <c r="AR396" s="36" t="str">
        <f t="shared" ca="1" si="91"/>
        <v>80</v>
      </c>
      <c r="AS396" s="36"/>
    </row>
    <row r="397" spans="19:45" ht="30" customHeight="1" x14ac:dyDescent="0.25">
      <c r="S397" s="26"/>
      <c r="T397" s="17"/>
      <c r="U397" s="36" t="str">
        <f t="shared" ca="1" si="79"/>
        <v>0xA3=-40.90,-40.40;</v>
      </c>
      <c r="V397" s="37"/>
      <c r="W397" s="37"/>
      <c r="X397" s="68"/>
      <c r="Y397" s="68"/>
      <c r="Z397" s="55">
        <f t="shared" ca="1" si="80"/>
        <v>2.637</v>
      </c>
      <c r="AA397" s="39" t="s">
        <v>584</v>
      </c>
      <c r="AB397" s="40">
        <v>0.5</v>
      </c>
      <c r="AC397" s="40" t="s">
        <v>995</v>
      </c>
      <c r="AD397" s="40">
        <v>1</v>
      </c>
      <c r="AE397" s="41">
        <v>6.7000000000000004E-2</v>
      </c>
      <c r="AF397" s="42">
        <v>-40.9</v>
      </c>
      <c r="AG397" s="47">
        <f t="shared" si="92"/>
        <v>-40.4</v>
      </c>
      <c r="AH397" s="43">
        <f t="shared" ca="1" si="81"/>
        <v>-38.262999999999998</v>
      </c>
      <c r="AI397" s="43">
        <f t="shared" ca="1" si="82"/>
        <v>-37.762999999999998</v>
      </c>
      <c r="AJ397" s="44" t="e">
        <f t="shared" ca="1" si="83"/>
        <v>#N/A</v>
      </c>
      <c r="AK397" s="44" t="e">
        <f t="shared" ca="1" si="84"/>
        <v>#N/A</v>
      </c>
      <c r="AL397" s="44" t="e">
        <f t="shared" ca="1" si="85"/>
        <v>#N/A</v>
      </c>
      <c r="AM397" s="44" t="e">
        <f t="shared" ca="1" si="86"/>
        <v>#N/A</v>
      </c>
      <c r="AN397" s="36" t="str">
        <f t="shared" ca="1" si="87"/>
        <v>20</v>
      </c>
      <c r="AO397" s="36" t="str">
        <f t="shared" ca="1" si="88"/>
        <v>03</v>
      </c>
      <c r="AP397" s="36" t="str">
        <f t="shared" ca="1" si="89"/>
        <v>00</v>
      </c>
      <c r="AQ397" s="36" t="str">
        <f t="shared" ca="1" si="90"/>
        <v>00</v>
      </c>
      <c r="AR397" s="36" t="str">
        <f t="shared" ca="1" si="91"/>
        <v>80</v>
      </c>
      <c r="AS397" s="36"/>
    </row>
    <row r="398" spans="19:45" ht="30" customHeight="1" x14ac:dyDescent="0.25">
      <c r="S398" s="7" t="s">
        <v>19</v>
      </c>
      <c r="T398" s="15" t="s">
        <v>1161</v>
      </c>
      <c r="U398" s="36" t="str">
        <f t="shared" ca="1" si="79"/>
        <v>Code Error</v>
      </c>
      <c r="V398" s="37"/>
      <c r="W398" s="37"/>
      <c r="X398" s="68"/>
      <c r="Y398" s="68"/>
      <c r="Z398" s="55" t="e">
        <f t="shared" ca="1" si="80"/>
        <v>#VALUE!</v>
      </c>
      <c r="AA398" s="39" t="s">
        <v>586</v>
      </c>
      <c r="AB398" s="40">
        <v>0.5</v>
      </c>
      <c r="AC398" s="40" t="s">
        <v>995</v>
      </c>
      <c r="AD398" s="40">
        <v>1</v>
      </c>
      <c r="AE398" s="41" t="s">
        <v>436</v>
      </c>
      <c r="AF398" s="42">
        <v>-41.4</v>
      </c>
      <c r="AG398" s="47">
        <f t="shared" si="92"/>
        <v>-40.9</v>
      </c>
      <c r="AH398" s="43" t="e">
        <f t="shared" ca="1" si="81"/>
        <v>#VALUE!</v>
      </c>
      <c r="AI398" s="43" t="e">
        <f t="shared" ca="1" si="82"/>
        <v>#VALUE!</v>
      </c>
      <c r="AJ398" s="44" t="e">
        <f t="shared" ca="1" si="83"/>
        <v>#N/A</v>
      </c>
      <c r="AK398" s="44" t="e">
        <f t="shared" ca="1" si="84"/>
        <v>#N/A</v>
      </c>
      <c r="AL398" s="44" t="e">
        <f t="shared" ca="1" si="85"/>
        <v>#VALUE!</v>
      </c>
      <c r="AM398" s="44" t="e">
        <f t="shared" ca="1" si="86"/>
        <v>#VALUE!</v>
      </c>
      <c r="AN398" s="36" t="str">
        <f t="shared" ca="1" si="87"/>
        <v>30</v>
      </c>
      <c r="AO398" s="36" t="str">
        <f t="shared" ca="1" si="88"/>
        <v>03</v>
      </c>
      <c r="AP398" s="36" t="str">
        <f t="shared" ca="1" si="89"/>
        <v>00</v>
      </c>
      <c r="AQ398" s="36" t="str">
        <f t="shared" ca="1" si="90"/>
        <v>00</v>
      </c>
      <c r="AR398" s="36" t="str">
        <f t="shared" ca="1" si="91"/>
        <v>錯誤: 找不到列值 'FIX'，搜尋範圍為第 1 到 31 行，欄位 BY</v>
      </c>
      <c r="AS398" s="36"/>
    </row>
    <row r="399" spans="19:45" ht="30" customHeight="1" x14ac:dyDescent="0.25">
      <c r="S399" s="7" t="s">
        <v>15</v>
      </c>
      <c r="T399" s="15" t="s">
        <v>1151</v>
      </c>
      <c r="U399" s="36" t="str">
        <f t="shared" ca="1" si="79"/>
        <v>Code Error</v>
      </c>
      <c r="V399" s="37"/>
      <c r="W399" s="37"/>
      <c r="X399" s="68"/>
      <c r="Y399" s="68"/>
      <c r="Z399" s="55" t="e">
        <f t="shared" ca="1" si="80"/>
        <v>#VALUE!</v>
      </c>
      <c r="AA399" s="39" t="s">
        <v>586</v>
      </c>
      <c r="AB399" s="40">
        <v>1</v>
      </c>
      <c r="AC399" s="40" t="s">
        <v>995</v>
      </c>
      <c r="AD399" s="40">
        <v>1</v>
      </c>
      <c r="AE399" s="41" t="s">
        <v>436</v>
      </c>
      <c r="AF399" s="42">
        <v>-41.9</v>
      </c>
      <c r="AG399" s="47">
        <f t="shared" si="92"/>
        <v>-41.4</v>
      </c>
      <c r="AH399" s="43" t="e">
        <f t="shared" ca="1" si="81"/>
        <v>#VALUE!</v>
      </c>
      <c r="AI399" s="43" t="e">
        <f t="shared" ca="1" si="82"/>
        <v>#VALUE!</v>
      </c>
      <c r="AJ399" s="44" t="e">
        <f t="shared" ca="1" si="83"/>
        <v>#N/A</v>
      </c>
      <c r="AK399" s="44" t="e">
        <f t="shared" ca="1" si="84"/>
        <v>#N/A</v>
      </c>
      <c r="AL399" s="44" t="e">
        <f t="shared" ca="1" si="85"/>
        <v>#VALUE!</v>
      </c>
      <c r="AM399" s="44" t="e">
        <f t="shared" ca="1" si="86"/>
        <v>#VALUE!</v>
      </c>
      <c r="AN399" s="36" t="str">
        <f t="shared" ca="1" si="87"/>
        <v>30</v>
      </c>
      <c r="AO399" s="36" t="str">
        <f t="shared" ca="1" si="88"/>
        <v>04</v>
      </c>
      <c r="AP399" s="36" t="str">
        <f t="shared" ca="1" si="89"/>
        <v>00</v>
      </c>
      <c r="AQ399" s="36" t="str">
        <f t="shared" ca="1" si="90"/>
        <v>00</v>
      </c>
      <c r="AR399" s="36" t="str">
        <f t="shared" ca="1" si="91"/>
        <v>錯誤: 找不到列值 'FIX'，搜尋範圍為第 1 到 31 行，欄位 BY</v>
      </c>
      <c r="AS399" s="36"/>
    </row>
    <row r="400" spans="19:45" ht="30" customHeight="1" x14ac:dyDescent="0.25">
      <c r="S400" s="7" t="s">
        <v>705</v>
      </c>
      <c r="T400" s="15" t="s">
        <v>1152</v>
      </c>
      <c r="U400" s="36" t="str">
        <f t="shared" ca="1" si="79"/>
        <v>0xB3=-42.20,-41.90;</v>
      </c>
      <c r="V400" s="37"/>
      <c r="W400" s="37"/>
      <c r="X400" s="68"/>
      <c r="Y400" s="68"/>
      <c r="Z400" s="55">
        <f t="shared" ca="1" si="80"/>
        <v>3.9107000000000003</v>
      </c>
      <c r="AA400" s="39" t="s">
        <v>586</v>
      </c>
      <c r="AB400" s="40">
        <v>0.5</v>
      </c>
      <c r="AC400" s="40" t="s">
        <v>995</v>
      </c>
      <c r="AD400" s="40">
        <v>1</v>
      </c>
      <c r="AE400" s="41">
        <v>6.7000000000000004E-2</v>
      </c>
      <c r="AF400" s="42">
        <v>-42.2</v>
      </c>
      <c r="AG400" s="47">
        <f t="shared" si="92"/>
        <v>-41.9</v>
      </c>
      <c r="AH400" s="43">
        <f t="shared" ca="1" si="81"/>
        <v>-38.289300000000004</v>
      </c>
      <c r="AI400" s="43">
        <f t="shared" ca="1" si="82"/>
        <v>-37.9893</v>
      </c>
      <c r="AJ400" s="44" t="e">
        <f t="shared" ca="1" si="83"/>
        <v>#N/A</v>
      </c>
      <c r="AK400" s="44" t="e">
        <f t="shared" ca="1" si="84"/>
        <v>#N/A</v>
      </c>
      <c r="AL400" s="44" t="e">
        <f t="shared" ca="1" si="85"/>
        <v>#N/A</v>
      </c>
      <c r="AM400" s="44" t="e">
        <f t="shared" ca="1" si="86"/>
        <v>#N/A</v>
      </c>
      <c r="AN400" s="36" t="str">
        <f t="shared" ca="1" si="87"/>
        <v>30</v>
      </c>
      <c r="AO400" s="36" t="str">
        <f t="shared" ca="1" si="88"/>
        <v>03</v>
      </c>
      <c r="AP400" s="36" t="str">
        <f t="shared" ca="1" si="89"/>
        <v>00</v>
      </c>
      <c r="AQ400" s="36" t="str">
        <f t="shared" ca="1" si="90"/>
        <v>00</v>
      </c>
      <c r="AR400" s="36" t="str">
        <f t="shared" ca="1" si="91"/>
        <v>80</v>
      </c>
      <c r="AS400" s="36"/>
    </row>
    <row r="401" spans="19:45" ht="30" customHeight="1" x14ac:dyDescent="0.25">
      <c r="S401" s="7" t="s">
        <v>605</v>
      </c>
      <c r="T401" s="15" t="s">
        <v>991</v>
      </c>
      <c r="U401" s="36" t="str">
        <f t="shared" ca="1" si="79"/>
        <v>Code Error</v>
      </c>
      <c r="V401" s="37"/>
      <c r="W401" s="37"/>
      <c r="X401" s="68"/>
      <c r="Y401" s="68"/>
      <c r="Z401" s="55" t="e">
        <f t="shared" ca="1" si="80"/>
        <v>#VALUE!</v>
      </c>
      <c r="AA401" s="39" t="s">
        <v>587</v>
      </c>
      <c r="AB401" s="40">
        <v>0.5</v>
      </c>
      <c r="AC401" s="40" t="s">
        <v>995</v>
      </c>
      <c r="AD401" s="40">
        <v>1</v>
      </c>
      <c r="AE401" s="41" t="s">
        <v>436</v>
      </c>
      <c r="AF401" s="42">
        <v>-42.5</v>
      </c>
      <c r="AG401" s="47">
        <f t="shared" si="92"/>
        <v>-42.2</v>
      </c>
      <c r="AH401" s="43" t="e">
        <f t="shared" ca="1" si="81"/>
        <v>#VALUE!</v>
      </c>
      <c r="AI401" s="43" t="e">
        <f t="shared" ca="1" si="82"/>
        <v>#VALUE!</v>
      </c>
      <c r="AJ401" s="44" t="e">
        <f t="shared" ca="1" si="83"/>
        <v>#N/A</v>
      </c>
      <c r="AK401" s="44" t="e">
        <f t="shared" ca="1" si="84"/>
        <v>#N/A</v>
      </c>
      <c r="AL401" s="44" t="e">
        <f t="shared" ca="1" si="85"/>
        <v>#VALUE!</v>
      </c>
      <c r="AM401" s="44" t="e">
        <f t="shared" ca="1" si="86"/>
        <v>#VALUE!</v>
      </c>
      <c r="AN401" s="36" t="str">
        <f t="shared" ca="1" si="87"/>
        <v>40</v>
      </c>
      <c r="AO401" s="36" t="str">
        <f t="shared" ca="1" si="88"/>
        <v>03</v>
      </c>
      <c r="AP401" s="36" t="str">
        <f t="shared" ca="1" si="89"/>
        <v>00</v>
      </c>
      <c r="AQ401" s="36" t="str">
        <f t="shared" ca="1" si="90"/>
        <v>00</v>
      </c>
      <c r="AR401" s="36" t="str">
        <f t="shared" ca="1" si="91"/>
        <v>錯誤: 找不到列值 'FIX'，搜尋範圍為第 1 到 31 行，欄位 BY</v>
      </c>
      <c r="AS401" s="36"/>
    </row>
    <row r="402" spans="19:45" ht="30" customHeight="1" x14ac:dyDescent="0.25">
      <c r="S402" s="7" t="s">
        <v>721</v>
      </c>
      <c r="T402" s="15" t="s">
        <v>26</v>
      </c>
      <c r="U402" s="36" t="str">
        <f t="shared" ca="1" si="79"/>
        <v>Code Error</v>
      </c>
      <c r="V402" s="37"/>
      <c r="W402" s="37"/>
      <c r="X402" s="68"/>
      <c r="Y402" s="68"/>
      <c r="Z402" s="55" t="e">
        <f t="shared" ca="1" si="80"/>
        <v>#VALUE!</v>
      </c>
      <c r="AA402" s="39" t="s">
        <v>587</v>
      </c>
      <c r="AB402" s="40">
        <v>1</v>
      </c>
      <c r="AC402" s="40" t="s">
        <v>995</v>
      </c>
      <c r="AD402" s="40">
        <v>1</v>
      </c>
      <c r="AE402" s="41" t="s">
        <v>436</v>
      </c>
      <c r="AF402" s="42">
        <v>-43</v>
      </c>
      <c r="AG402" s="47">
        <f t="shared" si="92"/>
        <v>-42.5</v>
      </c>
      <c r="AH402" s="43" t="e">
        <f t="shared" ca="1" si="81"/>
        <v>#VALUE!</v>
      </c>
      <c r="AI402" s="43" t="e">
        <f t="shared" ca="1" si="82"/>
        <v>#VALUE!</v>
      </c>
      <c r="AJ402" s="44" t="e">
        <f t="shared" ca="1" si="83"/>
        <v>#N/A</v>
      </c>
      <c r="AK402" s="44" t="e">
        <f t="shared" ca="1" si="84"/>
        <v>#N/A</v>
      </c>
      <c r="AL402" s="44" t="e">
        <f t="shared" ca="1" si="85"/>
        <v>#VALUE!</v>
      </c>
      <c r="AM402" s="44" t="e">
        <f t="shared" ca="1" si="86"/>
        <v>#VALUE!</v>
      </c>
      <c r="AN402" s="36" t="str">
        <f t="shared" ca="1" si="87"/>
        <v>40</v>
      </c>
      <c r="AO402" s="36" t="str">
        <f t="shared" ca="1" si="88"/>
        <v>04</v>
      </c>
      <c r="AP402" s="36" t="str">
        <f t="shared" ca="1" si="89"/>
        <v>00</v>
      </c>
      <c r="AQ402" s="36" t="str">
        <f t="shared" ca="1" si="90"/>
        <v>00</v>
      </c>
      <c r="AR402" s="36" t="str">
        <f t="shared" ca="1" si="91"/>
        <v>錯誤: 找不到列值 'FIX'，搜尋範圍為第 1 到 31 行，欄位 BY</v>
      </c>
      <c r="AS402" s="36"/>
    </row>
    <row r="403" spans="19:45" ht="30" customHeight="1" x14ac:dyDescent="0.25">
      <c r="S403" s="7" t="s">
        <v>20</v>
      </c>
      <c r="T403" s="15">
        <v>-38</v>
      </c>
      <c r="U403" s="36" t="str">
        <f t="shared" ca="1" si="79"/>
        <v>0xC3=-43.30,-43.00;</v>
      </c>
      <c r="V403" s="37">
        <v>-0.1</v>
      </c>
      <c r="W403" s="37"/>
      <c r="X403" s="38"/>
      <c r="Y403" s="38"/>
      <c r="Z403" s="55">
        <f t="shared" ca="1" si="80"/>
        <v>5.0344000000000007</v>
      </c>
      <c r="AA403" s="39" t="s">
        <v>587</v>
      </c>
      <c r="AB403" s="40">
        <v>0.5</v>
      </c>
      <c r="AC403" s="40" t="s">
        <v>995</v>
      </c>
      <c r="AD403" s="40">
        <v>1</v>
      </c>
      <c r="AE403" s="41">
        <v>6.7000000000000004E-2</v>
      </c>
      <c r="AF403" s="42">
        <v>-43.3</v>
      </c>
      <c r="AG403" s="47">
        <f t="shared" si="92"/>
        <v>-43</v>
      </c>
      <c r="AH403" s="43">
        <f t="shared" ca="1" si="81"/>
        <v>-38.265599999999999</v>
      </c>
      <c r="AI403" s="43">
        <f t="shared" ca="1" si="82"/>
        <v>-37.965600000000002</v>
      </c>
      <c r="AJ403" s="44" t="e">
        <f t="shared" ca="1" si="83"/>
        <v>#N/A</v>
      </c>
      <c r="AK403" s="44" t="e">
        <f t="shared" ca="1" si="84"/>
        <v>#N/A</v>
      </c>
      <c r="AL403" s="44" t="e">
        <f t="shared" ca="1" si="85"/>
        <v>#N/A</v>
      </c>
      <c r="AM403" s="44" t="e">
        <f t="shared" ca="1" si="86"/>
        <v>#N/A</v>
      </c>
      <c r="AN403" s="36" t="str">
        <f t="shared" ca="1" si="87"/>
        <v>40</v>
      </c>
      <c r="AO403" s="36" t="str">
        <f t="shared" ca="1" si="88"/>
        <v>03</v>
      </c>
      <c r="AP403" s="36" t="str">
        <f t="shared" ca="1" si="89"/>
        <v>00</v>
      </c>
      <c r="AQ403" s="36" t="str">
        <f t="shared" ca="1" si="90"/>
        <v>00</v>
      </c>
      <c r="AR403" s="36" t="str">
        <f t="shared" ca="1" si="91"/>
        <v>80</v>
      </c>
      <c r="AS403" s="36"/>
    </row>
    <row r="404" spans="19:45" ht="30" customHeight="1" x14ac:dyDescent="0.25">
      <c r="S404" s="7" t="s">
        <v>691</v>
      </c>
      <c r="T404" s="15" t="s">
        <v>1088</v>
      </c>
      <c r="U404" s="36" t="str">
        <f t="shared" ca="1" si="79"/>
        <v>Code Error</v>
      </c>
      <c r="V404" s="37"/>
      <c r="W404" s="37"/>
      <c r="X404" s="38"/>
      <c r="Y404" s="38"/>
      <c r="Z404" s="55" t="e">
        <f t="shared" ca="1" si="80"/>
        <v>#VALUE!</v>
      </c>
      <c r="AA404" s="39" t="s">
        <v>580</v>
      </c>
      <c r="AB404" s="40">
        <v>1</v>
      </c>
      <c r="AC404" s="40" t="s">
        <v>995</v>
      </c>
      <c r="AD404" s="40">
        <v>1</v>
      </c>
      <c r="AE404" s="41" t="s">
        <v>436</v>
      </c>
      <c r="AF404" s="42">
        <v>-43.9</v>
      </c>
      <c r="AG404" s="47">
        <f t="shared" si="92"/>
        <v>-43.3</v>
      </c>
      <c r="AH404" s="43" t="e">
        <f t="shared" ca="1" si="81"/>
        <v>#VALUE!</v>
      </c>
      <c r="AI404" s="43" t="e">
        <f t="shared" ca="1" si="82"/>
        <v>#VALUE!</v>
      </c>
      <c r="AJ404" s="44" t="e">
        <f t="shared" ca="1" si="83"/>
        <v>#N/A</v>
      </c>
      <c r="AK404" s="44" t="e">
        <f t="shared" ca="1" si="84"/>
        <v>#N/A</v>
      </c>
      <c r="AL404" s="44" t="e">
        <f t="shared" ca="1" si="85"/>
        <v>#VALUE!</v>
      </c>
      <c r="AM404" s="44" t="e">
        <f t="shared" ca="1" si="86"/>
        <v>#VALUE!</v>
      </c>
      <c r="AN404" s="36" t="str">
        <f t="shared" ca="1" si="87"/>
        <v>50</v>
      </c>
      <c r="AO404" s="36" t="str">
        <f t="shared" ca="1" si="88"/>
        <v>04</v>
      </c>
      <c r="AP404" s="36" t="str">
        <f t="shared" ca="1" si="89"/>
        <v>00</v>
      </c>
      <c r="AQ404" s="36" t="str">
        <f t="shared" ca="1" si="90"/>
        <v>00</v>
      </c>
      <c r="AR404" s="36" t="str">
        <f t="shared" ca="1" si="91"/>
        <v>錯誤: 找不到列值 'FIX'，搜尋範圍為第 1 到 31 行，欄位 BY</v>
      </c>
      <c r="AS404" s="36"/>
    </row>
    <row r="405" spans="19:45" ht="30" customHeight="1" x14ac:dyDescent="0.25">
      <c r="S405" s="7" t="s">
        <v>544</v>
      </c>
      <c r="T405" s="15" t="s">
        <v>1085</v>
      </c>
      <c r="U405" s="36" t="str">
        <f t="shared" ca="1" si="79"/>
        <v>0xD3=-44.40,-43.90;</v>
      </c>
      <c r="V405" s="37"/>
      <c r="W405" s="37"/>
      <c r="X405" s="38"/>
      <c r="Y405" s="38"/>
      <c r="Z405" s="48">
        <f t="shared" ca="1" si="80"/>
        <v>6.0580999999999996</v>
      </c>
      <c r="AA405" s="39" t="s">
        <v>580</v>
      </c>
      <c r="AB405" s="40">
        <v>0.5</v>
      </c>
      <c r="AC405" s="40" t="s">
        <v>995</v>
      </c>
      <c r="AD405" s="40">
        <v>1</v>
      </c>
      <c r="AE405" s="41">
        <v>6.7000000000000004E-2</v>
      </c>
      <c r="AF405" s="42">
        <v>-44.4</v>
      </c>
      <c r="AG405" s="49">
        <f t="shared" si="92"/>
        <v>-43.9</v>
      </c>
      <c r="AH405" s="43">
        <f t="shared" ca="1" si="81"/>
        <v>-38.341899999999995</v>
      </c>
      <c r="AI405" s="43">
        <f t="shared" ca="1" si="82"/>
        <v>-37.841899999999995</v>
      </c>
      <c r="AJ405" s="44" t="e">
        <f t="shared" ca="1" si="83"/>
        <v>#N/A</v>
      </c>
      <c r="AK405" s="44" t="e">
        <f t="shared" ca="1" si="84"/>
        <v>#N/A</v>
      </c>
      <c r="AL405" s="44" t="e">
        <f t="shared" ca="1" si="85"/>
        <v>#N/A</v>
      </c>
      <c r="AM405" s="44" t="e">
        <f t="shared" ca="1" si="86"/>
        <v>#N/A</v>
      </c>
      <c r="AN405" s="36" t="str">
        <f t="shared" ca="1" si="87"/>
        <v>50</v>
      </c>
      <c r="AO405" s="36" t="str">
        <f t="shared" ca="1" si="88"/>
        <v>03</v>
      </c>
      <c r="AP405" s="36" t="str">
        <f t="shared" ca="1" si="89"/>
        <v>00</v>
      </c>
      <c r="AQ405" s="36" t="str">
        <f t="shared" ca="1" si="90"/>
        <v>00</v>
      </c>
      <c r="AR405" s="36" t="str">
        <f t="shared" ca="1" si="91"/>
        <v>80</v>
      </c>
      <c r="AS405" s="36"/>
    </row>
    <row r="406" spans="19:45" ht="30" customHeight="1" x14ac:dyDescent="0.25">
      <c r="S406" s="7" t="s">
        <v>12</v>
      </c>
      <c r="T406" s="15" t="s">
        <v>548</v>
      </c>
      <c r="U406" s="36" t="str">
        <f t="shared" ca="1" si="79"/>
        <v>Code Error</v>
      </c>
      <c r="V406" s="37"/>
      <c r="W406" s="37"/>
      <c r="X406" s="38"/>
      <c r="Y406" s="38"/>
      <c r="Z406" s="48" t="e">
        <f t="shared" ca="1" si="80"/>
        <v>#VALUE!</v>
      </c>
      <c r="AA406" s="39" t="s">
        <v>581</v>
      </c>
      <c r="AB406" s="40">
        <v>1</v>
      </c>
      <c r="AC406" s="40" t="s">
        <v>995</v>
      </c>
      <c r="AD406" s="40">
        <v>1</v>
      </c>
      <c r="AE406" s="41" t="s">
        <v>436</v>
      </c>
      <c r="AF406" s="42">
        <v>-44.9</v>
      </c>
      <c r="AG406" s="49">
        <f t="shared" si="92"/>
        <v>-44.4</v>
      </c>
      <c r="AH406" s="43" t="e">
        <f t="shared" ca="1" si="81"/>
        <v>#VALUE!</v>
      </c>
      <c r="AI406" s="43" t="e">
        <f t="shared" ca="1" si="82"/>
        <v>#VALUE!</v>
      </c>
      <c r="AJ406" s="44" t="e">
        <f t="shared" ca="1" si="83"/>
        <v>#N/A</v>
      </c>
      <c r="AK406" s="44" t="e">
        <f t="shared" ca="1" si="84"/>
        <v>#N/A</v>
      </c>
      <c r="AL406" s="44" t="e">
        <f t="shared" ca="1" si="85"/>
        <v>#VALUE!</v>
      </c>
      <c r="AM406" s="44" t="e">
        <f t="shared" ca="1" si="86"/>
        <v>#VALUE!</v>
      </c>
      <c r="AN406" s="36" t="str">
        <f t="shared" ca="1" si="87"/>
        <v>60</v>
      </c>
      <c r="AO406" s="36" t="str">
        <f t="shared" ca="1" si="88"/>
        <v>04</v>
      </c>
      <c r="AP406" s="36" t="str">
        <f t="shared" ca="1" si="89"/>
        <v>00</v>
      </c>
      <c r="AQ406" s="36" t="str">
        <f t="shared" ca="1" si="90"/>
        <v>00</v>
      </c>
      <c r="AR406" s="36" t="str">
        <f t="shared" ca="1" si="91"/>
        <v>錯誤: 找不到列值 'FIX'，搜尋範圍為第 1 到 31 行，欄位 BY</v>
      </c>
      <c r="AS406" s="36"/>
    </row>
    <row r="407" spans="19:45" ht="30" customHeight="1" x14ac:dyDescent="0.25">
      <c r="S407" s="26" t="s">
        <v>773</v>
      </c>
      <c r="T407" s="15" t="s">
        <v>562</v>
      </c>
      <c r="U407" s="36" t="str">
        <f t="shared" ca="1" si="79"/>
        <v>0xE4=-45.40,-44.90;</v>
      </c>
      <c r="V407" s="37">
        <v>-0.4</v>
      </c>
      <c r="W407" s="37"/>
      <c r="X407" s="38"/>
      <c r="Y407" s="38"/>
      <c r="Z407" s="48">
        <f t="shared" ca="1" si="80"/>
        <v>7.2317999999999998</v>
      </c>
      <c r="AA407" s="39" t="s">
        <v>581</v>
      </c>
      <c r="AB407" s="40">
        <v>1</v>
      </c>
      <c r="AC407" s="40" t="s">
        <v>995</v>
      </c>
      <c r="AD407" s="40">
        <v>1</v>
      </c>
      <c r="AE407" s="41">
        <v>6.7000000000000004E-2</v>
      </c>
      <c r="AF407" s="42">
        <v>-45.4</v>
      </c>
      <c r="AG407" s="49">
        <f t="shared" si="92"/>
        <v>-44.9</v>
      </c>
      <c r="AH407" s="43">
        <f t="shared" ca="1" si="81"/>
        <v>-38.168199999999999</v>
      </c>
      <c r="AI407" s="43">
        <f t="shared" ca="1" si="82"/>
        <v>-37.668199999999999</v>
      </c>
      <c r="AJ407" s="44" t="e">
        <f t="shared" ca="1" si="83"/>
        <v>#N/A</v>
      </c>
      <c r="AK407" s="44" t="e">
        <f t="shared" ca="1" si="84"/>
        <v>#N/A</v>
      </c>
      <c r="AL407" s="44" t="e">
        <f t="shared" ca="1" si="85"/>
        <v>#N/A</v>
      </c>
      <c r="AM407" s="44" t="e">
        <f t="shared" ca="1" si="86"/>
        <v>#N/A</v>
      </c>
      <c r="AN407" s="36" t="str">
        <f t="shared" ca="1" si="87"/>
        <v>60</v>
      </c>
      <c r="AO407" s="36" t="str">
        <f t="shared" ca="1" si="88"/>
        <v>04</v>
      </c>
      <c r="AP407" s="36" t="str">
        <f t="shared" ca="1" si="89"/>
        <v>00</v>
      </c>
      <c r="AQ407" s="36" t="str">
        <f t="shared" ca="1" si="90"/>
        <v>00</v>
      </c>
      <c r="AR407" s="36" t="str">
        <f t="shared" ca="1" si="91"/>
        <v>80</v>
      </c>
      <c r="AS407" s="36"/>
    </row>
    <row r="408" spans="19:45" ht="30" customHeight="1" x14ac:dyDescent="0.25">
      <c r="S408" s="7" t="s">
        <v>573</v>
      </c>
      <c r="T408" s="15">
        <v>1.1000000000000001</v>
      </c>
      <c r="U408" s="36" t="str">
        <f t="shared" ca="1" si="79"/>
        <v>0xE5=-46.00,-45.40;</v>
      </c>
      <c r="V408" s="37">
        <v>-0.4</v>
      </c>
      <c r="W408" s="37"/>
      <c r="X408" s="38"/>
      <c r="Y408" s="38"/>
      <c r="Z408" s="48">
        <f t="shared" ca="1" si="80"/>
        <v>7.7317999999999998</v>
      </c>
      <c r="AA408" s="39" t="s">
        <v>581</v>
      </c>
      <c r="AB408" s="40">
        <v>1.5</v>
      </c>
      <c r="AC408" s="40" t="s">
        <v>995</v>
      </c>
      <c r="AD408" s="40">
        <v>1</v>
      </c>
      <c r="AE408" s="41">
        <v>6.7000000000000004E-2</v>
      </c>
      <c r="AF408" s="42">
        <v>-46</v>
      </c>
      <c r="AG408" s="49">
        <f t="shared" si="92"/>
        <v>-45.4</v>
      </c>
      <c r="AH408" s="43">
        <f t="shared" ca="1" si="81"/>
        <v>-38.2682</v>
      </c>
      <c r="AI408" s="43">
        <f t="shared" ca="1" si="82"/>
        <v>-37.668199999999999</v>
      </c>
      <c r="AJ408" s="44" t="e">
        <f t="shared" ca="1" si="83"/>
        <v>#N/A</v>
      </c>
      <c r="AK408" s="44" t="e">
        <f t="shared" ca="1" si="84"/>
        <v>#N/A</v>
      </c>
      <c r="AL408" s="44" t="e">
        <f t="shared" ca="1" si="85"/>
        <v>#N/A</v>
      </c>
      <c r="AM408" s="44" t="e">
        <f t="shared" ca="1" si="86"/>
        <v>#N/A</v>
      </c>
      <c r="AN408" s="36" t="str">
        <f t="shared" ca="1" si="87"/>
        <v>60</v>
      </c>
      <c r="AO408" s="36" t="str">
        <f t="shared" ca="1" si="88"/>
        <v>05</v>
      </c>
      <c r="AP408" s="36" t="str">
        <f t="shared" ca="1" si="89"/>
        <v>00</v>
      </c>
      <c r="AQ408" s="36" t="str">
        <f t="shared" ca="1" si="90"/>
        <v>00</v>
      </c>
      <c r="AR408" s="36" t="str">
        <f t="shared" ca="1" si="91"/>
        <v>80</v>
      </c>
      <c r="AS408" s="36"/>
    </row>
    <row r="409" spans="19:45" ht="30" customHeight="1" x14ac:dyDescent="0.25">
      <c r="S409" s="7" t="s">
        <v>590</v>
      </c>
      <c r="T409" s="15">
        <f>VLOOKUP(T394,MPN!$A$1:$E$997,4,FALSE)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t="e">
        <f>VLOOKUP(T405,$DT$1:$DV$31,3,FALSE)</f>
        <v>#N/A</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70~150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e">
        <f>VLOOKUP(U456,$DX$1:$DZ$21,3,FALSE)</f>
        <v>#N/A</v>
      </c>
      <c r="AD456" s="8"/>
    </row>
    <row r="457" spans="19:45" ht="30" customHeight="1" x14ac:dyDescent="0.25">
      <c r="S457" s="7" t="s">
        <v>24</v>
      </c>
      <c r="T457" s="15" t="s">
        <v>606</v>
      </c>
      <c r="U457" s="5" t="s">
        <v>23</v>
      </c>
      <c r="V457" s="7" t="e">
        <f>VLOOKUP(U456,$DX$1:$DZ$21,2,FALSE)</f>
        <v>#N/A</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1278</v>
      </c>
      <c r="U460" s="36" t="str">
        <f t="shared" ref="U460:U468" ca="1" si="93">ConfigCode($AA460,$AN460,$AO460,$AP460,$AQ460,$AR460,$AF460,$AG460,2)</f>
        <v>Code Error</v>
      </c>
      <c r="V460" s="37"/>
      <c r="W460" s="37"/>
      <c r="X460" s="68"/>
      <c r="Y460" s="68"/>
      <c r="Z460" s="55" t="e">
        <f t="shared" ref="Z460:Z468" ca="1" si="94" xml:space="preserve">
N("vbias,vlookup vbias range")+
VLOOKUP($AA460,INDIRECT(BoxVal(ROW($AA460),34,COLUMN(T456))),2,FALSE)+
N("gain")+
$AB460+
N("vcm")+
VLOOKUP($AC460,$CT$1:$DC$31,7,FALSE)+
N("(vbias*vcp*vbg-vbias)*sensor ratio")+
VbiasCal($AA460,$AD460,$AE460,BoxVal(ROW($AC460),18,COLUMN($T$22)))+
N("vbias ref+gain ref")+
$V460+$W460</f>
        <v>#VALUE!</v>
      </c>
      <c r="AA460" s="39" t="s">
        <v>1161</v>
      </c>
      <c r="AB460" s="40">
        <v>0</v>
      </c>
      <c r="AC460" s="40" t="s">
        <v>996</v>
      </c>
      <c r="AD460" s="40">
        <v>1</v>
      </c>
      <c r="AE460" s="41" t="s">
        <v>436</v>
      </c>
      <c r="AF460" s="42">
        <v>-38.299999999999997</v>
      </c>
      <c r="AG460" s="42">
        <v>-37.5</v>
      </c>
      <c r="AH460" s="43" t="e">
        <f t="shared" ref="AH460:AH468" ca="1" si="95">$AF460+$Z460</f>
        <v>#VALUE!</v>
      </c>
      <c r="AI460" s="43" t="e">
        <f t="shared" ref="AI460:AI468" ca="1" si="96">$AG460+$Z460</f>
        <v>#VALUE!</v>
      </c>
      <c r="AJ460" s="44" t="e">
        <f t="shared" ref="AJ460:AJ468" ca="1" si="97" xml:space="preserve">
N("initial sens-loopgain")+
$AF460-BoxVal(ROW($AA460),26,COLUMN(INDIRECT("T"&amp;(INT(ROW($AA477)/65))*65+2)))</f>
        <v>#N/A</v>
      </c>
      <c r="AK460" s="44" t="e">
        <f t="shared" ref="AK460:AK468" ca="1" si="98">AJ460+(AG460-AF460)</f>
        <v>#N/A</v>
      </c>
      <c r="AL460" s="44" t="e">
        <f t="shared" ref="AL460:AL468" ca="1" si="99" xml:space="preserve">
N("initial sens-loopgain-gain-gain ref-vcm")+
$AH460-
BoxVal(ROW($AA460),26,COLUMN(INDIRECT("T"&amp;(INT(ROW($AA477)/65))*65+2)))-
$AB460-
$W460-
IFERROR(VLOOKUP($AC460,$CT$1:$DC$31,7,FALSE),0)</f>
        <v>#VALUE!</v>
      </c>
      <c r="AM460" s="44" t="e">
        <f t="shared" ref="AM460:AM468" ca="1" si="100">AL460+(AG460-AF460)</f>
        <v>#VALUE!</v>
      </c>
      <c r="AN460" s="36" t="str">
        <f t="shared" ref="AN460:AN468" ca="1" si="101">IF(BoxVal(ROW(AA460),9,COLUMN(T458))="FIX","00",ManualLookup(AA460,BoxVal(ROW(AA460),4,COLUMN(AN458)),INDIRECT(DN$3)))</f>
        <v>00</v>
      </c>
      <c r="AO460" s="36" t="str">
        <f t="shared" ref="AO460:AO468" ca="1" si="102">ManualLookup(AB460,BoxVal(ROW(AB460),4,COLUMN(AO458)),INDIRECT(DO$3))</f>
        <v>00</v>
      </c>
      <c r="AP460" s="36" t="str">
        <f t="shared" ref="AP460:AP468" ca="1" si="103">ManualLookup(AC460,BoxVal(ROW(AC460),4,COLUMN(AP458)),INDIRECT(DP$3))</f>
        <v>00</v>
      </c>
      <c r="AQ460" s="36" t="str">
        <f t="shared" ref="AQ460:AQ468" ca="1" si="104">ManualLookup(AD460,BoxVal(ROW(AD460),4,COLUMN(AQ458)),INDIRECT(DQ$3))</f>
        <v>00</v>
      </c>
      <c r="AR460" s="36" t="str">
        <f t="shared" ref="AR460:AR468" ca="1" si="105">ManualLookup(AE460,BoxVal(ROW(AE460),4,COLUMN(AR458)),INDIRECT(DR$3))</f>
        <v>錯誤: 找不到列值 'FIX'，搜尋範圍為第 1 到 31 行，欄位 BY</v>
      </c>
      <c r="AS460" s="33"/>
    </row>
    <row r="461" spans="19:45" ht="30" customHeight="1" x14ac:dyDescent="0.25">
      <c r="S461" s="7" t="s">
        <v>13</v>
      </c>
      <c r="T461" s="15" t="s">
        <v>1281</v>
      </c>
      <c r="U461" s="36" t="str">
        <f t="shared" ca="1" si="93"/>
        <v>Code Error</v>
      </c>
      <c r="V461" s="37"/>
      <c r="W461" s="37"/>
      <c r="X461" s="68"/>
      <c r="Y461" s="68"/>
      <c r="Z461" s="55" t="e">
        <f t="shared" ca="1" si="94"/>
        <v>#VALUE!</v>
      </c>
      <c r="AA461" s="39" t="s">
        <v>1161</v>
      </c>
      <c r="AB461" s="40">
        <v>0.5</v>
      </c>
      <c r="AC461" s="40" t="s">
        <v>996</v>
      </c>
      <c r="AD461" s="40">
        <v>1</v>
      </c>
      <c r="AE461" s="41" t="s">
        <v>436</v>
      </c>
      <c r="AF461" s="42">
        <v>-38.9</v>
      </c>
      <c r="AG461" s="47">
        <f t="shared" ref="AG461:AG468" si="106">AF460</f>
        <v>-38.299999999999997</v>
      </c>
      <c r="AH461" s="43" t="e">
        <f t="shared" ca="1" si="95"/>
        <v>#VALUE!</v>
      </c>
      <c r="AI461" s="43" t="e">
        <f t="shared" ca="1" si="96"/>
        <v>#VALUE!</v>
      </c>
      <c r="AJ461" s="44" t="e">
        <f t="shared" ca="1" si="97"/>
        <v>#N/A</v>
      </c>
      <c r="AK461" s="44" t="e">
        <f t="shared" ca="1" si="98"/>
        <v>#N/A</v>
      </c>
      <c r="AL461" s="44" t="e">
        <f t="shared" ca="1" si="99"/>
        <v>#VALUE!</v>
      </c>
      <c r="AM461" s="44" t="e">
        <f t="shared" ca="1" si="100"/>
        <v>#VALUE!</v>
      </c>
      <c r="AN461" s="36" t="str">
        <f t="shared" ca="1" si="101"/>
        <v>00</v>
      </c>
      <c r="AO461" s="36" t="str">
        <f t="shared" ca="1" si="102"/>
        <v>03</v>
      </c>
      <c r="AP461" s="36" t="str">
        <f t="shared" ca="1" si="103"/>
        <v>00</v>
      </c>
      <c r="AQ461" s="36" t="str">
        <f t="shared" ca="1" si="104"/>
        <v>00</v>
      </c>
      <c r="AR461" s="36" t="str">
        <f t="shared" ca="1" si="105"/>
        <v>錯誤: 找不到列值 'FIX'，搜尋範圍為第 1 到 31 行，欄位 BY</v>
      </c>
      <c r="AS461" s="36"/>
    </row>
    <row r="462" spans="19:45" ht="30" customHeight="1" x14ac:dyDescent="0.25">
      <c r="S462" s="26"/>
      <c r="T462" s="17"/>
      <c r="U462" s="36" t="str">
        <f t="shared" ca="1" si="93"/>
        <v>0x80=-39.50,-38.90;</v>
      </c>
      <c r="V462" s="37"/>
      <c r="W462" s="37"/>
      <c r="X462" s="68"/>
      <c r="Y462" s="68"/>
      <c r="Z462" s="55">
        <f t="shared" ca="1" si="94"/>
        <v>0.66330000000000011</v>
      </c>
      <c r="AA462" s="39" t="s">
        <v>965</v>
      </c>
      <c r="AB462" s="40">
        <v>0</v>
      </c>
      <c r="AC462" s="40" t="s">
        <v>995</v>
      </c>
      <c r="AD462" s="40">
        <v>1</v>
      </c>
      <c r="AE462" s="41">
        <v>6.7000000000000004E-2</v>
      </c>
      <c r="AF462" s="42">
        <v>-39.5</v>
      </c>
      <c r="AG462" s="47">
        <f t="shared" si="106"/>
        <v>-38.9</v>
      </c>
      <c r="AH462" s="43">
        <f t="shared" ca="1" si="95"/>
        <v>-38.8367</v>
      </c>
      <c r="AI462" s="43">
        <f t="shared" ca="1" si="96"/>
        <v>-38.236699999999999</v>
      </c>
      <c r="AJ462" s="44" t="e">
        <f t="shared" ca="1" si="97"/>
        <v>#N/A</v>
      </c>
      <c r="AK462" s="44" t="e">
        <f t="shared" ca="1" si="98"/>
        <v>#N/A</v>
      </c>
      <c r="AL462" s="44" t="e">
        <f t="shared" ca="1" si="99"/>
        <v>#N/A</v>
      </c>
      <c r="AM462" s="44" t="e">
        <f t="shared" ca="1" si="100"/>
        <v>#N/A</v>
      </c>
      <c r="AN462" s="36" t="str">
        <f t="shared" ca="1" si="101"/>
        <v>00</v>
      </c>
      <c r="AO462" s="36" t="str">
        <f t="shared" ca="1" si="102"/>
        <v>00</v>
      </c>
      <c r="AP462" s="36" t="str">
        <f t="shared" ca="1" si="103"/>
        <v>00</v>
      </c>
      <c r="AQ462" s="36" t="str">
        <f t="shared" ca="1" si="104"/>
        <v>00</v>
      </c>
      <c r="AR462" s="36" t="str">
        <f t="shared" ca="1" si="105"/>
        <v>80</v>
      </c>
      <c r="AS462" s="36"/>
    </row>
    <row r="463" spans="19:45" ht="30" customHeight="1" x14ac:dyDescent="0.25">
      <c r="S463" s="7" t="s">
        <v>19</v>
      </c>
      <c r="T463" s="15" t="s">
        <v>1161</v>
      </c>
      <c r="U463" s="36" t="str">
        <f t="shared" ca="1" si="93"/>
        <v>0x83=-39.90,-39.50;</v>
      </c>
      <c r="V463" s="37">
        <v>-0.1</v>
      </c>
      <c r="W463" s="37"/>
      <c r="X463" s="68"/>
      <c r="Y463" s="68"/>
      <c r="Z463" s="55">
        <f t="shared" ca="1" si="94"/>
        <v>1.0632999999999999</v>
      </c>
      <c r="AA463" s="39" t="s">
        <v>965</v>
      </c>
      <c r="AB463" s="40">
        <v>0.5</v>
      </c>
      <c r="AC463" s="40" t="s">
        <v>995</v>
      </c>
      <c r="AD463" s="40">
        <v>1</v>
      </c>
      <c r="AE463" s="41">
        <v>6.7000000000000004E-2</v>
      </c>
      <c r="AF463" s="42">
        <v>-39.9</v>
      </c>
      <c r="AG463" s="47">
        <f t="shared" si="106"/>
        <v>-39.5</v>
      </c>
      <c r="AH463" s="43">
        <f t="shared" ca="1" si="95"/>
        <v>-38.8367</v>
      </c>
      <c r="AI463" s="43">
        <f t="shared" ca="1" si="96"/>
        <v>-38.436700000000002</v>
      </c>
      <c r="AJ463" s="44" t="e">
        <f t="shared" ca="1" si="97"/>
        <v>#N/A</v>
      </c>
      <c r="AK463" s="44" t="e">
        <f t="shared" ca="1" si="98"/>
        <v>#N/A</v>
      </c>
      <c r="AL463" s="44" t="e">
        <f t="shared" ca="1" si="99"/>
        <v>#N/A</v>
      </c>
      <c r="AM463" s="44" t="e">
        <f t="shared" ca="1" si="100"/>
        <v>#N/A</v>
      </c>
      <c r="AN463" s="36" t="str">
        <f t="shared" ca="1" si="101"/>
        <v>00</v>
      </c>
      <c r="AO463" s="36" t="str">
        <f t="shared" ca="1" si="102"/>
        <v>03</v>
      </c>
      <c r="AP463" s="36" t="str">
        <f t="shared" ca="1" si="103"/>
        <v>00</v>
      </c>
      <c r="AQ463" s="36" t="str">
        <f t="shared" ca="1" si="104"/>
        <v>00</v>
      </c>
      <c r="AR463" s="36" t="str">
        <f t="shared" ca="1" si="105"/>
        <v>80</v>
      </c>
      <c r="AS463" s="36"/>
    </row>
    <row r="464" spans="19:45" ht="30" customHeight="1" x14ac:dyDescent="0.25">
      <c r="S464" s="7" t="s">
        <v>15</v>
      </c>
      <c r="T464" s="15" t="s">
        <v>1151</v>
      </c>
      <c r="U464" s="36" t="str">
        <f t="shared" ca="1" si="93"/>
        <v>0x83=-40.15,-39.90;</v>
      </c>
      <c r="V464" s="37"/>
      <c r="W464" s="37"/>
      <c r="X464" s="68"/>
      <c r="Y464" s="68"/>
      <c r="Z464" s="55">
        <f t="shared" ca="1" si="94"/>
        <v>1.1633</v>
      </c>
      <c r="AA464" s="39" t="s">
        <v>965</v>
      </c>
      <c r="AB464" s="40">
        <v>0.5</v>
      </c>
      <c r="AC464" s="40" t="s">
        <v>995</v>
      </c>
      <c r="AD464" s="40">
        <v>1</v>
      </c>
      <c r="AE464" s="41">
        <v>6.7000000000000004E-2</v>
      </c>
      <c r="AF464" s="42">
        <v>-40.15</v>
      </c>
      <c r="AG464" s="47">
        <f t="shared" si="106"/>
        <v>-39.9</v>
      </c>
      <c r="AH464" s="43">
        <f t="shared" ca="1" si="95"/>
        <v>-38.986699999999999</v>
      </c>
      <c r="AI464" s="43">
        <f t="shared" ca="1" si="96"/>
        <v>-38.736699999999999</v>
      </c>
      <c r="AJ464" s="44" t="e">
        <f t="shared" ca="1" si="97"/>
        <v>#N/A</v>
      </c>
      <c r="AK464" s="44" t="e">
        <f t="shared" ca="1" si="98"/>
        <v>#N/A</v>
      </c>
      <c r="AL464" s="44" t="e">
        <f t="shared" ca="1" si="99"/>
        <v>#N/A</v>
      </c>
      <c r="AM464" s="44" t="e">
        <f t="shared" ca="1" si="100"/>
        <v>#N/A</v>
      </c>
      <c r="AN464" s="36" t="str">
        <f t="shared" ca="1" si="101"/>
        <v>00</v>
      </c>
      <c r="AO464" s="36" t="str">
        <f t="shared" ca="1" si="102"/>
        <v>03</v>
      </c>
      <c r="AP464" s="36" t="str">
        <f t="shared" ca="1" si="103"/>
        <v>00</v>
      </c>
      <c r="AQ464" s="36" t="str">
        <f t="shared" ca="1" si="104"/>
        <v>00</v>
      </c>
      <c r="AR464" s="36" t="str">
        <f t="shared" ca="1" si="105"/>
        <v>80</v>
      </c>
      <c r="AS464" s="36"/>
    </row>
    <row r="465" spans="19:45" ht="30" customHeight="1" x14ac:dyDescent="0.25">
      <c r="S465" s="7" t="s">
        <v>705</v>
      </c>
      <c r="T465" s="15" t="s">
        <v>1152</v>
      </c>
      <c r="U465" s="36" t="str">
        <f t="shared" ca="1" si="93"/>
        <v>Code Error</v>
      </c>
      <c r="V465" s="37">
        <v>0.15</v>
      </c>
      <c r="W465" s="37"/>
      <c r="X465" s="68"/>
      <c r="Y465" s="68"/>
      <c r="Z465" s="55" t="e">
        <f t="shared" ca="1" si="94"/>
        <v>#VALUE!</v>
      </c>
      <c r="AA465" s="39" t="s">
        <v>584</v>
      </c>
      <c r="AB465" s="40">
        <v>0</v>
      </c>
      <c r="AC465" s="40" t="s">
        <v>995</v>
      </c>
      <c r="AD465" s="40">
        <v>1</v>
      </c>
      <c r="AE465" s="41" t="s">
        <v>436</v>
      </c>
      <c r="AF465" s="42">
        <v>-40.6</v>
      </c>
      <c r="AG465" s="47">
        <f t="shared" si="106"/>
        <v>-40.15</v>
      </c>
      <c r="AH465" s="43" t="e">
        <f t="shared" ca="1" si="95"/>
        <v>#VALUE!</v>
      </c>
      <c r="AI465" s="43" t="e">
        <f t="shared" ca="1" si="96"/>
        <v>#VALUE!</v>
      </c>
      <c r="AJ465" s="44" t="e">
        <f t="shared" ca="1" si="97"/>
        <v>#N/A</v>
      </c>
      <c r="AK465" s="44" t="e">
        <f t="shared" ca="1" si="98"/>
        <v>#N/A</v>
      </c>
      <c r="AL465" s="44" t="e">
        <f t="shared" ca="1" si="99"/>
        <v>#VALUE!</v>
      </c>
      <c r="AM465" s="44" t="e">
        <f t="shared" ca="1" si="100"/>
        <v>#VALUE!</v>
      </c>
      <c r="AN465" s="36" t="str">
        <f t="shared" ca="1" si="101"/>
        <v>20</v>
      </c>
      <c r="AO465" s="36" t="str">
        <f t="shared" ca="1" si="102"/>
        <v>00</v>
      </c>
      <c r="AP465" s="36" t="str">
        <f t="shared" ca="1" si="103"/>
        <v>00</v>
      </c>
      <c r="AQ465" s="36" t="str">
        <f t="shared" ca="1" si="104"/>
        <v>00</v>
      </c>
      <c r="AR465" s="36" t="str">
        <f t="shared" ca="1" si="105"/>
        <v>錯誤: 找不到列值 'FIX'，搜尋範圍為第 1 到 31 行，欄位 BY</v>
      </c>
      <c r="AS465" s="36"/>
    </row>
    <row r="466" spans="19:45" ht="30" customHeight="1" x14ac:dyDescent="0.25">
      <c r="S466" s="7" t="s">
        <v>605</v>
      </c>
      <c r="T466" s="15" t="s">
        <v>991</v>
      </c>
      <c r="U466" s="36" t="str">
        <f t="shared" ca="1" si="93"/>
        <v>Code Error</v>
      </c>
      <c r="V466" s="37"/>
      <c r="W466" s="37"/>
      <c r="X466" s="68"/>
      <c r="Y466" s="68"/>
      <c r="Z466" s="55" t="e">
        <f t="shared" ca="1" si="94"/>
        <v>#VALUE!</v>
      </c>
      <c r="AA466" s="39" t="s">
        <v>584</v>
      </c>
      <c r="AB466" s="40">
        <v>0.5</v>
      </c>
      <c r="AC466" s="40" t="s">
        <v>995</v>
      </c>
      <c r="AD466" s="40">
        <v>1</v>
      </c>
      <c r="AE466" s="41" t="s">
        <v>436</v>
      </c>
      <c r="AF466" s="42">
        <v>-41</v>
      </c>
      <c r="AG466" s="47">
        <f t="shared" si="106"/>
        <v>-40.6</v>
      </c>
      <c r="AH466" s="43" t="e">
        <f t="shared" ca="1" si="95"/>
        <v>#VALUE!</v>
      </c>
      <c r="AI466" s="43" t="e">
        <f t="shared" ca="1" si="96"/>
        <v>#VALUE!</v>
      </c>
      <c r="AJ466" s="44" t="e">
        <f t="shared" ca="1" si="97"/>
        <v>#N/A</v>
      </c>
      <c r="AK466" s="44" t="e">
        <f t="shared" ca="1" si="98"/>
        <v>#N/A</v>
      </c>
      <c r="AL466" s="44" t="e">
        <f t="shared" ca="1" si="99"/>
        <v>#VALUE!</v>
      </c>
      <c r="AM466" s="44" t="e">
        <f t="shared" ca="1" si="100"/>
        <v>#VALUE!</v>
      </c>
      <c r="AN466" s="36" t="str">
        <f t="shared" ca="1" si="101"/>
        <v>20</v>
      </c>
      <c r="AO466" s="36" t="str">
        <f t="shared" ca="1" si="102"/>
        <v>03</v>
      </c>
      <c r="AP466" s="36" t="str">
        <f t="shared" ca="1" si="103"/>
        <v>00</v>
      </c>
      <c r="AQ466" s="36" t="str">
        <f t="shared" ca="1" si="104"/>
        <v>00</v>
      </c>
      <c r="AR466" s="36" t="str">
        <f t="shared" ca="1" si="105"/>
        <v>錯誤: 找不到列值 'FIX'，搜尋範圍為第 1 到 31 行，欄位 BY</v>
      </c>
      <c r="AS466" s="36"/>
    </row>
    <row r="467" spans="19:45" ht="30" customHeight="1" x14ac:dyDescent="0.25">
      <c r="S467" s="7" t="s">
        <v>721</v>
      </c>
      <c r="T467" s="15" t="s">
        <v>26</v>
      </c>
      <c r="U467" s="36" t="str">
        <f t="shared" ca="1" si="93"/>
        <v>Code Error</v>
      </c>
      <c r="V467" s="37"/>
      <c r="W467" s="37"/>
      <c r="X467" s="68"/>
      <c r="Y467" s="68"/>
      <c r="Z467" s="55" t="e">
        <f t="shared" ca="1" si="94"/>
        <v>#VALUE!</v>
      </c>
      <c r="AA467" s="39" t="s">
        <v>584</v>
      </c>
      <c r="AB467" s="40">
        <v>1</v>
      </c>
      <c r="AC467" s="40" t="s">
        <v>995</v>
      </c>
      <c r="AD467" s="40">
        <v>1</v>
      </c>
      <c r="AE467" s="41" t="s">
        <v>436</v>
      </c>
      <c r="AF467" s="42">
        <v>-41.5</v>
      </c>
      <c r="AG467" s="47">
        <f t="shared" si="106"/>
        <v>-41</v>
      </c>
      <c r="AH467" s="43" t="e">
        <f t="shared" ca="1" si="95"/>
        <v>#VALUE!</v>
      </c>
      <c r="AI467" s="43" t="e">
        <f t="shared" ca="1" si="96"/>
        <v>#VALUE!</v>
      </c>
      <c r="AJ467" s="44" t="e">
        <f t="shared" ca="1" si="97"/>
        <v>#N/A</v>
      </c>
      <c r="AK467" s="44" t="e">
        <f t="shared" ca="1" si="98"/>
        <v>#N/A</v>
      </c>
      <c r="AL467" s="44" t="e">
        <f t="shared" ca="1" si="99"/>
        <v>#VALUE!</v>
      </c>
      <c r="AM467" s="44" t="e">
        <f t="shared" ca="1" si="100"/>
        <v>#VALUE!</v>
      </c>
      <c r="AN467" s="36" t="str">
        <f t="shared" ca="1" si="101"/>
        <v>20</v>
      </c>
      <c r="AO467" s="36" t="str">
        <f t="shared" ca="1" si="102"/>
        <v>04</v>
      </c>
      <c r="AP467" s="36" t="str">
        <f t="shared" ca="1" si="103"/>
        <v>00</v>
      </c>
      <c r="AQ467" s="36" t="str">
        <f t="shared" ca="1" si="104"/>
        <v>00</v>
      </c>
      <c r="AR467" s="36" t="str">
        <f t="shared" ca="1" si="105"/>
        <v>錯誤: 找不到列值 'FIX'，搜尋範圍為第 1 到 31 行，欄位 BY</v>
      </c>
      <c r="AS467" s="36"/>
    </row>
    <row r="468" spans="19:45" ht="30" customHeight="1" x14ac:dyDescent="0.25">
      <c r="S468" s="7" t="s">
        <v>20</v>
      </c>
      <c r="T468" s="15">
        <v>-38</v>
      </c>
      <c r="U468" s="36" t="str">
        <f t="shared" ca="1" si="93"/>
        <v>0xA0=-41.90,-41.50;</v>
      </c>
      <c r="V468" s="37"/>
      <c r="W468" s="37"/>
      <c r="X468" s="38"/>
      <c r="Y468" s="38"/>
      <c r="Z468" s="55">
        <f t="shared" ca="1" si="94"/>
        <v>2.9870000000000001</v>
      </c>
      <c r="AA468" s="39" t="s">
        <v>584</v>
      </c>
      <c r="AB468" s="40">
        <v>0</v>
      </c>
      <c r="AC468" s="40" t="s">
        <v>995</v>
      </c>
      <c r="AD468" s="40">
        <v>1</v>
      </c>
      <c r="AE468" s="41">
        <v>6.7000000000000004E-2</v>
      </c>
      <c r="AF468" s="42">
        <v>-41.9</v>
      </c>
      <c r="AG468" s="47">
        <f t="shared" si="106"/>
        <v>-41.5</v>
      </c>
      <c r="AH468" s="43">
        <f t="shared" ca="1" si="95"/>
        <v>-38.912999999999997</v>
      </c>
      <c r="AI468" s="43">
        <f t="shared" ca="1" si="96"/>
        <v>-38.512999999999998</v>
      </c>
      <c r="AJ468" s="44" t="e">
        <f t="shared" ca="1" si="97"/>
        <v>#N/A</v>
      </c>
      <c r="AK468" s="44" t="e">
        <f t="shared" ca="1" si="98"/>
        <v>#N/A</v>
      </c>
      <c r="AL468" s="44" t="e">
        <f t="shared" ca="1" si="99"/>
        <v>#N/A</v>
      </c>
      <c r="AM468" s="44" t="e">
        <f t="shared" ca="1" si="100"/>
        <v>#N/A</v>
      </c>
      <c r="AN468" s="36" t="str">
        <f t="shared" ca="1" si="101"/>
        <v>20</v>
      </c>
      <c r="AO468" s="36" t="str">
        <f t="shared" ca="1" si="102"/>
        <v>00</v>
      </c>
      <c r="AP468" s="36" t="str">
        <f t="shared" ca="1" si="103"/>
        <v>00</v>
      </c>
      <c r="AQ468" s="36" t="str">
        <f t="shared" ca="1" si="104"/>
        <v>00</v>
      </c>
      <c r="AR468" s="36" t="str">
        <f t="shared" ca="1" si="105"/>
        <v>80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VLOOKUP(T459,MPN!$A$1:$E$997,4,FALSE)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t="e">
        <f>VLOOKUP(T470,$DT$1:$DV$31,3,FALSE)</f>
        <v>#N/A</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e">
        <f>VLOOKUP(U521,$DX$1:$DZ$21,3,FALSE)</f>
        <v>#N/A</v>
      </c>
      <c r="AD521" s="8"/>
    </row>
    <row r="522" spans="19:45" ht="30" customHeight="1" x14ac:dyDescent="0.25">
      <c r="S522" s="7" t="s">
        <v>24</v>
      </c>
      <c r="T522" s="15" t="s">
        <v>606</v>
      </c>
      <c r="U522" s="5" t="s">
        <v>23</v>
      </c>
      <c r="V522" s="7" t="e">
        <f>VLOOKUP(U521,$DX$1:$DZ$21,2,FALSE)</f>
        <v>#N/A</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1287</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1278</v>
      </c>
      <c r="U525" s="36" t="str">
        <f t="shared" ref="U525:U532" ca="1" si="107">ConfigCode($AA525,$AN525,$AO525,$AP525,$AQ525,$AR525,$AF525,$AG525,2)</f>
        <v>Code Error</v>
      </c>
      <c r="V525" s="37"/>
      <c r="W525" s="37"/>
      <c r="X525" s="68"/>
      <c r="Y525" s="68"/>
      <c r="Z525" s="55" t="e">
        <f t="shared" ref="Z525:Z532" ca="1" si="108" xml:space="preserve">
N("vbias,vlookup vbias range")+
VLOOKUP($AA525,INDIRECT(BoxVal(ROW($AA525),34,COLUMN(T521))),2,FALSE)+
N("gain")+
$AB525+
N("vcm")+
VLOOKUP($AC525,$CT$1:$DC$31,7,FALSE)+
N("(vbias*vcp*vbg-vbias)*sensor ratio")+
VbiasCal($AA525,$AD525,$AE525,BoxVal(ROW($AC525),18,COLUMN($T$22)))+
N("vbias ref+gain ref")+
$V525+$W525</f>
        <v>#VALUE!</v>
      </c>
      <c r="AA525" s="39" t="s">
        <v>1161</v>
      </c>
      <c r="AB525" s="40">
        <v>0</v>
      </c>
      <c r="AC525" s="40" t="s">
        <v>996</v>
      </c>
      <c r="AD525" s="40">
        <v>1</v>
      </c>
      <c r="AE525" s="41" t="s">
        <v>436</v>
      </c>
      <c r="AF525" s="42">
        <v>-38.299999999999997</v>
      </c>
      <c r="AG525" s="42">
        <v>-37.5</v>
      </c>
      <c r="AH525" s="43" t="e">
        <f t="shared" ref="AH525:AH532" ca="1" si="109">$AF525+$Z525</f>
        <v>#VALUE!</v>
      </c>
      <c r="AI525" s="43" t="e">
        <f t="shared" ref="AI525:AI532" ca="1" si="110">$AG525+$Z525</f>
        <v>#VALUE!</v>
      </c>
      <c r="AJ525" s="44" t="e">
        <f t="shared" ref="AJ525:AJ532" ca="1" si="111" xml:space="preserve">
N("initial sens-loopgain")+
$AF525-BoxVal(ROW($AA525),26,COLUMN(INDIRECT("T"&amp;(INT(ROW($AA542)/65))*65+2)))</f>
        <v>#N/A</v>
      </c>
      <c r="AK525" s="44" t="e">
        <f t="shared" ref="AK525:AK532" ca="1" si="112">AJ525+(AG525-AF525)</f>
        <v>#N/A</v>
      </c>
      <c r="AL525" s="44" t="e">
        <f t="shared" ref="AL525:AL532" ca="1" si="113" xml:space="preserve">
N("initial sens-loopgain-gain-gain ref-vcm")+
$AH525-
BoxVal(ROW($AA525),26,COLUMN(INDIRECT("T"&amp;(INT(ROW($AA542)/65))*65+2)))-
$AB525-
$W525-
IFERROR(VLOOKUP($AC525,$CT$1:$DC$31,7,FALSE),0)</f>
        <v>#VALUE!</v>
      </c>
      <c r="AM525" s="44" t="e">
        <f t="shared" ref="AM525:AM532" ca="1" si="114">AL525+(AG525-AF525)</f>
        <v>#VALUE!</v>
      </c>
      <c r="AN525" s="36" t="str">
        <f t="shared" ref="AN525:AN532" ca="1" si="115">IF(BoxVal(ROW(AA525),9,COLUMN(T523))="FIX","00",ManualLookup(AA525,BoxVal(ROW(AA525),4,COLUMN(AN523)),INDIRECT(DN$3)))</f>
        <v>00</v>
      </c>
      <c r="AO525" s="36" t="str">
        <f t="shared" ref="AO525:AR532" ca="1" si="116">ManualLookup(AB525,BoxVal(ROW(AB525),4,COLUMN(AO523)),INDIRECT(DO$3))</f>
        <v>00</v>
      </c>
      <c r="AP525" s="36" t="str">
        <f t="shared" ca="1" si="116"/>
        <v>00</v>
      </c>
      <c r="AQ525" s="36" t="str">
        <f t="shared" ca="1" si="116"/>
        <v>00</v>
      </c>
      <c r="AR525" s="36" t="str">
        <f t="shared" ca="1" si="116"/>
        <v>錯誤: 找不到列值 'FIX'，搜尋範圍為第 1 到 31 行，欄位 BY</v>
      </c>
      <c r="AS525" s="33"/>
    </row>
    <row r="526" spans="19:45" ht="30" customHeight="1" x14ac:dyDescent="0.25">
      <c r="S526" s="7" t="s">
        <v>13</v>
      </c>
      <c r="T526" s="15" t="s">
        <v>1281</v>
      </c>
      <c r="U526" s="36" t="str">
        <f t="shared" ca="1" si="107"/>
        <v>Code Error</v>
      </c>
      <c r="V526" s="37"/>
      <c r="W526" s="37"/>
      <c r="X526" s="68"/>
      <c r="Y526" s="68"/>
      <c r="Z526" s="55" t="e">
        <f t="shared" ca="1" si="108"/>
        <v>#VALUE!</v>
      </c>
      <c r="AA526" s="39" t="s">
        <v>1161</v>
      </c>
      <c r="AB526" s="40">
        <v>0.5</v>
      </c>
      <c r="AC526" s="40" t="s">
        <v>996</v>
      </c>
      <c r="AD526" s="40">
        <v>1</v>
      </c>
      <c r="AE526" s="41" t="s">
        <v>436</v>
      </c>
      <c r="AF526" s="42">
        <v>-38.9</v>
      </c>
      <c r="AG526" s="47">
        <f t="shared" ref="AG526:AG532" si="117">AF525</f>
        <v>-38.299999999999997</v>
      </c>
      <c r="AH526" s="43" t="e">
        <f t="shared" ca="1" si="109"/>
        <v>#VALUE!</v>
      </c>
      <c r="AI526" s="43" t="e">
        <f t="shared" ca="1" si="110"/>
        <v>#VALUE!</v>
      </c>
      <c r="AJ526" s="44" t="e">
        <f t="shared" ca="1" si="111"/>
        <v>#N/A</v>
      </c>
      <c r="AK526" s="44" t="e">
        <f t="shared" ca="1" si="112"/>
        <v>#N/A</v>
      </c>
      <c r="AL526" s="44" t="e">
        <f t="shared" ca="1" si="113"/>
        <v>#VALUE!</v>
      </c>
      <c r="AM526" s="44" t="e">
        <f t="shared" ca="1" si="114"/>
        <v>#VALUE!</v>
      </c>
      <c r="AN526" s="36" t="str">
        <f t="shared" ca="1" si="115"/>
        <v>00</v>
      </c>
      <c r="AO526" s="36" t="str">
        <f t="shared" ca="1" si="116"/>
        <v>03</v>
      </c>
      <c r="AP526" s="36" t="str">
        <f t="shared" ca="1" si="116"/>
        <v>00</v>
      </c>
      <c r="AQ526" s="36" t="str">
        <f t="shared" ca="1" si="116"/>
        <v>00</v>
      </c>
      <c r="AR526" s="36" t="str">
        <f t="shared" ca="1" si="116"/>
        <v>錯誤: 找不到列值 'FIX'，搜尋範圍為第 1 到 31 行，欄位 BY</v>
      </c>
      <c r="AS526" s="36"/>
    </row>
    <row r="527" spans="19:45" ht="30" customHeight="1" x14ac:dyDescent="0.25">
      <c r="S527" s="26"/>
      <c r="T527" s="17"/>
      <c r="U527" s="36" t="str">
        <f t="shared" ca="1" si="107"/>
        <v>0x80=-39.50,-38.90;</v>
      </c>
      <c r="V527" s="37"/>
      <c r="W527" s="37"/>
      <c r="X527" s="68"/>
      <c r="Y527" s="68"/>
      <c r="Z527" s="55">
        <f t="shared" ca="1" si="108"/>
        <v>0.66330000000000011</v>
      </c>
      <c r="AA527" s="39" t="s">
        <v>965</v>
      </c>
      <c r="AB527" s="40">
        <v>0</v>
      </c>
      <c r="AC527" s="40" t="s">
        <v>995</v>
      </c>
      <c r="AD527" s="40">
        <v>1</v>
      </c>
      <c r="AE527" s="41">
        <v>6.7000000000000004E-2</v>
      </c>
      <c r="AF527" s="42">
        <v>-39.5</v>
      </c>
      <c r="AG527" s="47">
        <f t="shared" si="117"/>
        <v>-38.9</v>
      </c>
      <c r="AH527" s="43">
        <f t="shared" ca="1" si="109"/>
        <v>-38.8367</v>
      </c>
      <c r="AI527" s="43">
        <f t="shared" ca="1" si="110"/>
        <v>-38.236699999999999</v>
      </c>
      <c r="AJ527" s="44" t="e">
        <f t="shared" ca="1" si="111"/>
        <v>#N/A</v>
      </c>
      <c r="AK527" s="44" t="e">
        <f t="shared" ca="1" si="112"/>
        <v>#N/A</v>
      </c>
      <c r="AL527" s="44" t="e">
        <f t="shared" ca="1" si="113"/>
        <v>#N/A</v>
      </c>
      <c r="AM527" s="44" t="e">
        <f t="shared" ca="1" si="114"/>
        <v>#N/A</v>
      </c>
      <c r="AN527" s="36" t="str">
        <f t="shared" ca="1" si="115"/>
        <v>00</v>
      </c>
      <c r="AO527" s="36" t="str">
        <f t="shared" ca="1" si="116"/>
        <v>00</v>
      </c>
      <c r="AP527" s="36" t="str">
        <f t="shared" ca="1" si="116"/>
        <v>00</v>
      </c>
      <c r="AQ527" s="36" t="str">
        <f t="shared" ca="1" si="116"/>
        <v>00</v>
      </c>
      <c r="AR527" s="36" t="str">
        <f t="shared" ca="1" si="116"/>
        <v>80</v>
      </c>
      <c r="AS527" s="36"/>
    </row>
    <row r="528" spans="19:45" ht="30" customHeight="1" x14ac:dyDescent="0.25">
      <c r="S528" s="7" t="s">
        <v>19</v>
      </c>
      <c r="T528" s="15" t="s">
        <v>1161</v>
      </c>
      <c r="U528" s="36" t="str">
        <f t="shared" ca="1" si="107"/>
        <v>0x83=-40.00,-39.50;</v>
      </c>
      <c r="V528" s="37">
        <v>-0.1</v>
      </c>
      <c r="W528" s="37"/>
      <c r="X528" s="68"/>
      <c r="Y528" s="68"/>
      <c r="Z528" s="55">
        <f t="shared" ca="1" si="108"/>
        <v>1.0632999999999999</v>
      </c>
      <c r="AA528" s="39" t="s">
        <v>965</v>
      </c>
      <c r="AB528" s="40">
        <v>0.5</v>
      </c>
      <c r="AC528" s="40" t="s">
        <v>995</v>
      </c>
      <c r="AD528" s="40">
        <v>1</v>
      </c>
      <c r="AE528" s="41">
        <v>6.7000000000000004E-2</v>
      </c>
      <c r="AF528" s="42">
        <v>-40</v>
      </c>
      <c r="AG528" s="47">
        <f t="shared" si="117"/>
        <v>-39.5</v>
      </c>
      <c r="AH528" s="43">
        <f t="shared" ca="1" si="109"/>
        <v>-38.936700000000002</v>
      </c>
      <c r="AI528" s="43">
        <f t="shared" ca="1" si="110"/>
        <v>-38.436700000000002</v>
      </c>
      <c r="AJ528" s="44" t="e">
        <f t="shared" ca="1" si="111"/>
        <v>#N/A</v>
      </c>
      <c r="AK528" s="44" t="e">
        <f t="shared" ca="1" si="112"/>
        <v>#N/A</v>
      </c>
      <c r="AL528" s="44" t="e">
        <f t="shared" ca="1" si="113"/>
        <v>#N/A</v>
      </c>
      <c r="AM528" s="44" t="e">
        <f t="shared" ca="1" si="114"/>
        <v>#N/A</v>
      </c>
      <c r="AN528" s="36" t="str">
        <f t="shared" ca="1" si="115"/>
        <v>00</v>
      </c>
      <c r="AO528" s="36" t="str">
        <f t="shared" ca="1" si="116"/>
        <v>03</v>
      </c>
      <c r="AP528" s="36" t="str">
        <f t="shared" ca="1" si="116"/>
        <v>00</v>
      </c>
      <c r="AQ528" s="36" t="str">
        <f t="shared" ca="1" si="116"/>
        <v>00</v>
      </c>
      <c r="AR528" s="36" t="str">
        <f t="shared" ca="1" si="116"/>
        <v>80</v>
      </c>
      <c r="AS528" s="36"/>
    </row>
    <row r="529" spans="19:45" ht="30" customHeight="1" x14ac:dyDescent="0.25">
      <c r="S529" s="7" t="s">
        <v>15</v>
      </c>
      <c r="T529" s="15" t="s">
        <v>1151</v>
      </c>
      <c r="U529" s="36" t="str">
        <f t="shared" ca="1" si="107"/>
        <v>Code Error</v>
      </c>
      <c r="V529" s="37"/>
      <c r="W529" s="37"/>
      <c r="X529" s="68"/>
      <c r="Y529" s="68"/>
      <c r="Z529" s="55" t="e">
        <f t="shared" ca="1" si="108"/>
        <v>#VALUE!</v>
      </c>
      <c r="AA529" s="39" t="s">
        <v>584</v>
      </c>
      <c r="AB529" s="40">
        <v>0</v>
      </c>
      <c r="AC529" s="40" t="s">
        <v>995</v>
      </c>
      <c r="AD529" s="40">
        <v>1</v>
      </c>
      <c r="AE529" s="41" t="s">
        <v>436</v>
      </c>
      <c r="AF529" s="42">
        <v>-40.5</v>
      </c>
      <c r="AG529" s="47">
        <f t="shared" si="117"/>
        <v>-40</v>
      </c>
      <c r="AH529" s="43" t="e">
        <f t="shared" ca="1" si="109"/>
        <v>#VALUE!</v>
      </c>
      <c r="AI529" s="43" t="e">
        <f t="shared" ca="1" si="110"/>
        <v>#VALUE!</v>
      </c>
      <c r="AJ529" s="44" t="e">
        <f t="shared" ca="1" si="111"/>
        <v>#N/A</v>
      </c>
      <c r="AK529" s="44" t="e">
        <f t="shared" ca="1" si="112"/>
        <v>#N/A</v>
      </c>
      <c r="AL529" s="44" t="e">
        <f t="shared" ca="1" si="113"/>
        <v>#VALUE!</v>
      </c>
      <c r="AM529" s="44" t="e">
        <f t="shared" ca="1" si="114"/>
        <v>#VALUE!</v>
      </c>
      <c r="AN529" s="36" t="str">
        <f t="shared" ca="1" si="115"/>
        <v>20</v>
      </c>
      <c r="AO529" s="36" t="str">
        <f t="shared" ca="1" si="116"/>
        <v>00</v>
      </c>
      <c r="AP529" s="36" t="str">
        <f t="shared" ca="1" si="116"/>
        <v>00</v>
      </c>
      <c r="AQ529" s="36" t="str">
        <f t="shared" ca="1" si="116"/>
        <v>00</v>
      </c>
      <c r="AR529" s="36" t="str">
        <f t="shared" ca="1" si="116"/>
        <v>錯誤: 找不到列值 'FIX'，搜尋範圍為第 1 到 31 行，欄位 BY</v>
      </c>
      <c r="AS529" s="36"/>
    </row>
    <row r="530" spans="19:45" ht="30" customHeight="1" x14ac:dyDescent="0.25">
      <c r="S530" s="7" t="s">
        <v>705</v>
      </c>
      <c r="T530" s="15" t="s">
        <v>1152</v>
      </c>
      <c r="U530" s="36" t="str">
        <f t="shared" ca="1" si="107"/>
        <v>Code Error</v>
      </c>
      <c r="V530" s="37"/>
      <c r="W530" s="37"/>
      <c r="X530" s="68"/>
      <c r="Y530" s="68"/>
      <c r="Z530" s="55" t="e">
        <f t="shared" ca="1" si="108"/>
        <v>#VALUE!</v>
      </c>
      <c r="AA530" s="39" t="s">
        <v>584</v>
      </c>
      <c r="AB530" s="40">
        <v>0.5</v>
      </c>
      <c r="AC530" s="40" t="s">
        <v>995</v>
      </c>
      <c r="AD530" s="40">
        <v>1</v>
      </c>
      <c r="AE530" s="41" t="s">
        <v>436</v>
      </c>
      <c r="AF530" s="42">
        <v>-41</v>
      </c>
      <c r="AG530" s="47">
        <f t="shared" si="117"/>
        <v>-40.5</v>
      </c>
      <c r="AH530" s="43" t="e">
        <f t="shared" ca="1" si="109"/>
        <v>#VALUE!</v>
      </c>
      <c r="AI530" s="43" t="e">
        <f t="shared" ca="1" si="110"/>
        <v>#VALUE!</v>
      </c>
      <c r="AJ530" s="44" t="e">
        <f t="shared" ca="1" si="111"/>
        <v>#N/A</v>
      </c>
      <c r="AK530" s="44" t="e">
        <f t="shared" ca="1" si="112"/>
        <v>#N/A</v>
      </c>
      <c r="AL530" s="44" t="e">
        <f t="shared" ca="1" si="113"/>
        <v>#VALUE!</v>
      </c>
      <c r="AM530" s="44" t="e">
        <f t="shared" ca="1" si="114"/>
        <v>#VALUE!</v>
      </c>
      <c r="AN530" s="36" t="str">
        <f t="shared" ca="1" si="115"/>
        <v>20</v>
      </c>
      <c r="AO530" s="36" t="str">
        <f t="shared" ca="1" si="116"/>
        <v>03</v>
      </c>
      <c r="AP530" s="36" t="str">
        <f t="shared" ca="1" si="116"/>
        <v>00</v>
      </c>
      <c r="AQ530" s="36" t="str">
        <f t="shared" ca="1" si="116"/>
        <v>00</v>
      </c>
      <c r="AR530" s="36" t="str">
        <f t="shared" ca="1" si="116"/>
        <v>錯誤: 找不到列值 'FIX'，搜尋範圍為第 1 到 31 行，欄位 BY</v>
      </c>
      <c r="AS530" s="36"/>
    </row>
    <row r="531" spans="19:45" ht="30" customHeight="1" x14ac:dyDescent="0.25">
      <c r="S531" s="7" t="s">
        <v>605</v>
      </c>
      <c r="T531" s="15" t="s">
        <v>991</v>
      </c>
      <c r="U531" s="36" t="str">
        <f t="shared" ca="1" si="107"/>
        <v>Code Error</v>
      </c>
      <c r="V531" s="37"/>
      <c r="W531" s="37"/>
      <c r="X531" s="68"/>
      <c r="Y531" s="68"/>
      <c r="Z531" s="55" t="e">
        <f t="shared" ca="1" si="108"/>
        <v>#VALUE!</v>
      </c>
      <c r="AA531" s="39" t="s">
        <v>584</v>
      </c>
      <c r="AB531" s="40">
        <v>1</v>
      </c>
      <c r="AC531" s="40" t="s">
        <v>995</v>
      </c>
      <c r="AD531" s="40">
        <v>1</v>
      </c>
      <c r="AE531" s="41" t="s">
        <v>436</v>
      </c>
      <c r="AF531" s="42">
        <v>-41.5</v>
      </c>
      <c r="AG531" s="47">
        <f t="shared" si="117"/>
        <v>-41</v>
      </c>
      <c r="AH531" s="43" t="e">
        <f t="shared" ca="1" si="109"/>
        <v>#VALUE!</v>
      </c>
      <c r="AI531" s="43" t="e">
        <f t="shared" ca="1" si="110"/>
        <v>#VALUE!</v>
      </c>
      <c r="AJ531" s="44" t="e">
        <f t="shared" ca="1" si="111"/>
        <v>#N/A</v>
      </c>
      <c r="AK531" s="44" t="e">
        <f t="shared" ca="1" si="112"/>
        <v>#N/A</v>
      </c>
      <c r="AL531" s="44" t="e">
        <f t="shared" ca="1" si="113"/>
        <v>#VALUE!</v>
      </c>
      <c r="AM531" s="44" t="e">
        <f t="shared" ca="1" si="114"/>
        <v>#VALUE!</v>
      </c>
      <c r="AN531" s="36" t="str">
        <f t="shared" ca="1" si="115"/>
        <v>20</v>
      </c>
      <c r="AO531" s="36" t="str">
        <f t="shared" ca="1" si="116"/>
        <v>04</v>
      </c>
      <c r="AP531" s="36" t="str">
        <f t="shared" ca="1" si="116"/>
        <v>00</v>
      </c>
      <c r="AQ531" s="36" t="str">
        <f t="shared" ca="1" si="116"/>
        <v>00</v>
      </c>
      <c r="AR531" s="36" t="str">
        <f t="shared" ca="1" si="116"/>
        <v>錯誤: 找不到列值 'FIX'，搜尋範圍為第 1 到 31 行，欄位 BY</v>
      </c>
      <c r="AS531" s="36"/>
    </row>
    <row r="532" spans="19:45" ht="30" customHeight="1" x14ac:dyDescent="0.25">
      <c r="S532" s="7" t="s">
        <v>721</v>
      </c>
      <c r="T532" s="15" t="s">
        <v>26</v>
      </c>
      <c r="U532" s="36" t="str">
        <f t="shared" ca="1" si="107"/>
        <v>0xA0=-41.90,-41.50;</v>
      </c>
      <c r="V532" s="37"/>
      <c r="W532" s="37"/>
      <c r="X532" s="68"/>
      <c r="Y532" s="68"/>
      <c r="Z532" s="55">
        <f t="shared" ca="1" si="108"/>
        <v>2.9870000000000001</v>
      </c>
      <c r="AA532" s="39" t="s">
        <v>584</v>
      </c>
      <c r="AB532" s="40">
        <v>0</v>
      </c>
      <c r="AC532" s="40" t="s">
        <v>995</v>
      </c>
      <c r="AD532" s="40">
        <v>1</v>
      </c>
      <c r="AE532" s="41">
        <v>6.7000000000000004E-2</v>
      </c>
      <c r="AF532" s="42">
        <v>-41.9</v>
      </c>
      <c r="AG532" s="47">
        <f t="shared" si="117"/>
        <v>-41.5</v>
      </c>
      <c r="AH532" s="43">
        <f t="shared" ca="1" si="109"/>
        <v>-38.912999999999997</v>
      </c>
      <c r="AI532" s="43">
        <f t="shared" ca="1" si="110"/>
        <v>-38.512999999999998</v>
      </c>
      <c r="AJ532" s="44" t="e">
        <f t="shared" ca="1" si="111"/>
        <v>#N/A</v>
      </c>
      <c r="AK532" s="44" t="e">
        <f t="shared" ca="1" si="112"/>
        <v>#N/A</v>
      </c>
      <c r="AL532" s="44" t="e">
        <f t="shared" ca="1" si="113"/>
        <v>#N/A</v>
      </c>
      <c r="AM532" s="44" t="e">
        <f t="shared" ca="1" si="114"/>
        <v>#N/A</v>
      </c>
      <c r="AN532" s="36" t="str">
        <f t="shared" ca="1" si="115"/>
        <v>20</v>
      </c>
      <c r="AO532" s="36" t="str">
        <f t="shared" ca="1" si="116"/>
        <v>00</v>
      </c>
      <c r="AP532" s="36" t="str">
        <f t="shared" ca="1" si="116"/>
        <v>00</v>
      </c>
      <c r="AQ532" s="36" t="str">
        <f t="shared" ca="1" si="116"/>
        <v>00</v>
      </c>
      <c r="AR532" s="36" t="str">
        <f t="shared" ca="1" si="116"/>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1088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VLOOKUP($T524,MPN!$A$1:$E$497,5,FALSE)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t="e">
        <f>VLOOKUP(T535,$DT$1:$DV$31,3,FALSE)</f>
        <v>#N/A</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70~150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e">
        <f>VLOOKUP(U586,$DX$1:$DZ$21,3,FALSE)</f>
        <v>#N/A</v>
      </c>
      <c r="AD586" s="8"/>
    </row>
    <row r="587" spans="19:45" ht="30" customHeight="1" x14ac:dyDescent="0.25">
      <c r="S587" s="7" t="s">
        <v>24</v>
      </c>
      <c r="T587" s="15" t="s">
        <v>1154</v>
      </c>
      <c r="U587" s="5" t="s">
        <v>23</v>
      </c>
      <c r="V587" s="7" t="e">
        <f>VLOOKUP(U586,$DX$1:$DZ$21,2,FALSE)</f>
        <v>#N/A</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1278</v>
      </c>
      <c r="U590" s="36" t="str">
        <f t="shared" ref="U590:U604" ca="1" si="118">ConfigCode($AA590,$AN590,$AO590,$AP590,$AQ590,$AR590,$AF590,$AG590,2)</f>
        <v>Code Error</v>
      </c>
      <c r="V590" s="37"/>
      <c r="W590" s="37"/>
      <c r="X590" s="68"/>
      <c r="Y590" s="68"/>
      <c r="Z590" s="55" t="e">
        <f t="shared" ref="Z590:Z604" ca="1" si="119" xml:space="preserve">
N("vbias,vlookup vbias range")+
VLOOKUP($AA590,INDIRECT(BoxVal(ROW($AA590),34,COLUMN(T586))),2,FALSE)+
N("gain")+
$AB590+
N("vcm")+
VLOOKUP($AC590,$CT$1:$DC$31,7,FALSE)+
N("(vbias*vcp*vbg-vbias)*sensor ratio")+
VbiasCal($AA590,$AD590,$AE590,BoxVal(ROW($AC590),18,COLUMN($T$22)))+
N("vbias ref+gain ref")+
$V590+$W590</f>
        <v>#VALUE!</v>
      </c>
      <c r="AA590" s="39" t="s">
        <v>1284</v>
      </c>
      <c r="AB590" s="40">
        <v>0</v>
      </c>
      <c r="AC590" s="40" t="s">
        <v>996</v>
      </c>
      <c r="AD590" s="40">
        <v>1</v>
      </c>
      <c r="AE590" s="41" t="s">
        <v>436</v>
      </c>
      <c r="AF590" s="42">
        <v>-35.5</v>
      </c>
      <c r="AG590" s="42">
        <v>-35</v>
      </c>
      <c r="AH590" s="43" t="e">
        <f t="shared" ref="AH590:AH604" ca="1" si="120">$AF590+$Z590</f>
        <v>#VALUE!</v>
      </c>
      <c r="AI590" s="43" t="e">
        <f t="shared" ref="AI590:AI604" ca="1" si="121">$AG590+$Z590</f>
        <v>#VALUE!</v>
      </c>
      <c r="AJ590" s="44" t="e">
        <f t="shared" ref="AJ590:AJ604" ca="1" si="122" xml:space="preserve">
N("initial sens-loopgain")+
$AF590-BoxVal(ROW($AA590),26,COLUMN(INDIRECT("T"&amp;(INT(ROW($AA607)/65))*65+2)))</f>
        <v>#N/A</v>
      </c>
      <c r="AK590" s="44" t="e">
        <f t="shared" ref="AK590:AK604" ca="1" si="123">AJ590+(AG590-AF590)</f>
        <v>#N/A</v>
      </c>
      <c r="AL590" s="44" t="e">
        <f t="shared" ref="AL590:AL604" ca="1" si="124" xml:space="preserve">
N("initial sens-loopgain-gain-gain ref-vcm")+
$AH590-
BoxVal(ROW($AA590),26,COLUMN(INDIRECT("T"&amp;(INT(ROW($AA607)/65))*65+2)))-
$AB590-
$W590-
IFERROR(VLOOKUP($AC590,$CT$1:$DC$31,7,FALSE),0)</f>
        <v>#VALUE!</v>
      </c>
      <c r="AM590" s="44" t="e">
        <f t="shared" ref="AM590:AM604" ca="1" si="125">AL590+(AG590-AF590)</f>
        <v>#VALUE!</v>
      </c>
      <c r="AN590" s="36" t="str">
        <f t="shared" ref="AN590:AN604" ca="1" si="126">IF(BoxVal(ROW(AA590),9,COLUMN(T588))="FIX","00",ManualLookup(AA590,BoxVal(ROW(AA590),4,COLUMN(AN588)),INDIRECT(DN$3)))</f>
        <v>10</v>
      </c>
      <c r="AO590" s="36" t="str">
        <f t="shared" ref="AO590:AO604" ca="1" si="127">ManualLookup(AB590,BoxVal(ROW(AB590),4,COLUMN(AO588)),INDIRECT(DO$3))</f>
        <v>00</v>
      </c>
      <c r="AP590" s="36" t="str">
        <f t="shared" ref="AP590:AP604" ca="1" si="128">ManualLookup(AC590,BoxVal(ROW(AC590),4,COLUMN(AP588)),INDIRECT(DP$3))</f>
        <v>00</v>
      </c>
      <c r="AQ590" s="36" t="str">
        <f t="shared" ref="AQ590:AQ604" ca="1" si="129">ManualLookup(AD590,BoxVal(ROW(AD590),4,COLUMN(AQ588)),INDIRECT(DQ$3))</f>
        <v>00</v>
      </c>
      <c r="AR590" s="36" t="str">
        <f t="shared" ref="AR590:AR604" ca="1" si="130">ManualLookup(AE590,BoxVal(ROW(AE590),4,COLUMN(AR588)),INDIRECT(DR$3))</f>
        <v>錯誤: 找不到列值 'FIX'，搜尋範圍為第 1 到 31 行，欄位 BY</v>
      </c>
      <c r="AS590" s="33"/>
    </row>
    <row r="591" spans="19:45" ht="30" customHeight="1" x14ac:dyDescent="0.25">
      <c r="S591" s="7" t="s">
        <v>13</v>
      </c>
      <c r="T591" s="15" t="s">
        <v>1281</v>
      </c>
      <c r="U591" s="36" t="str">
        <f t="shared" ca="1" si="118"/>
        <v>Code Error</v>
      </c>
      <c r="V591" s="37"/>
      <c r="W591" s="37"/>
      <c r="X591" s="68"/>
      <c r="Y591" s="68"/>
      <c r="Z591" s="55" t="e">
        <f t="shared" ca="1" si="119"/>
        <v>#VALUE!</v>
      </c>
      <c r="AA591" s="39" t="s">
        <v>1284</v>
      </c>
      <c r="AB591" s="40">
        <v>0.5</v>
      </c>
      <c r="AC591" s="40" t="s">
        <v>996</v>
      </c>
      <c r="AD591" s="40">
        <v>1</v>
      </c>
      <c r="AE591" s="41" t="s">
        <v>436</v>
      </c>
      <c r="AF591" s="42">
        <v>-36</v>
      </c>
      <c r="AG591" s="47">
        <f t="shared" ref="AG591:AG604" si="131">AF590</f>
        <v>-35.5</v>
      </c>
      <c r="AH591" s="43" t="e">
        <f t="shared" ca="1" si="120"/>
        <v>#VALUE!</v>
      </c>
      <c r="AI591" s="43" t="e">
        <f t="shared" ca="1" si="121"/>
        <v>#VALUE!</v>
      </c>
      <c r="AJ591" s="44" t="e">
        <f t="shared" ca="1" si="122"/>
        <v>#N/A</v>
      </c>
      <c r="AK591" s="44" t="e">
        <f t="shared" ca="1" si="123"/>
        <v>#N/A</v>
      </c>
      <c r="AL591" s="44" t="e">
        <f t="shared" ca="1" si="124"/>
        <v>#VALUE!</v>
      </c>
      <c r="AM591" s="44" t="e">
        <f t="shared" ca="1" si="125"/>
        <v>#VALUE!</v>
      </c>
      <c r="AN591" s="36" t="str">
        <f t="shared" ca="1" si="126"/>
        <v>10</v>
      </c>
      <c r="AO591" s="36" t="str">
        <f t="shared" ca="1" si="127"/>
        <v>03</v>
      </c>
      <c r="AP591" s="36" t="str">
        <f t="shared" ca="1" si="128"/>
        <v>00</v>
      </c>
      <c r="AQ591" s="36" t="str">
        <f t="shared" ca="1" si="129"/>
        <v>00</v>
      </c>
      <c r="AR591" s="36" t="str">
        <f t="shared" ca="1" si="130"/>
        <v>錯誤: 找不到列值 'FIX'，搜尋範圍為第 1 到 31 行，欄位 BY</v>
      </c>
      <c r="AS591" s="36"/>
    </row>
    <row r="592" spans="19:45" ht="30" customHeight="1" x14ac:dyDescent="0.25">
      <c r="S592" s="26"/>
      <c r="T592" s="17"/>
      <c r="U592" s="36" t="str">
        <f t="shared" ca="1" si="118"/>
        <v>Code Error</v>
      </c>
      <c r="V592" s="37"/>
      <c r="W592" s="37"/>
      <c r="X592" s="68"/>
      <c r="Y592" s="68"/>
      <c r="Z592" s="55" t="e">
        <f t="shared" ca="1" si="119"/>
        <v>#VALUE!</v>
      </c>
      <c r="AA592" s="39" t="s">
        <v>1268</v>
      </c>
      <c r="AB592" s="40">
        <v>1</v>
      </c>
      <c r="AC592" s="40" t="s">
        <v>995</v>
      </c>
      <c r="AD592" s="40">
        <v>1</v>
      </c>
      <c r="AE592" s="41" t="s">
        <v>436</v>
      </c>
      <c r="AF592" s="42">
        <v>-36.5</v>
      </c>
      <c r="AG592" s="47">
        <f t="shared" si="131"/>
        <v>-36</v>
      </c>
      <c r="AH592" s="43" t="e">
        <f t="shared" ca="1" si="120"/>
        <v>#VALUE!</v>
      </c>
      <c r="AI592" s="43" t="e">
        <f t="shared" ca="1" si="121"/>
        <v>#VALUE!</v>
      </c>
      <c r="AJ592" s="44" t="e">
        <f t="shared" ca="1" si="122"/>
        <v>#N/A</v>
      </c>
      <c r="AK592" s="44" t="e">
        <f t="shared" ca="1" si="123"/>
        <v>#N/A</v>
      </c>
      <c r="AL592" s="44" t="e">
        <f t="shared" ca="1" si="124"/>
        <v>#VALUE!</v>
      </c>
      <c r="AM592" s="44" t="e">
        <f t="shared" ca="1" si="125"/>
        <v>#VALUE!</v>
      </c>
      <c r="AN592" s="36" t="str">
        <f t="shared" ca="1" si="126"/>
        <v>10</v>
      </c>
      <c r="AO592" s="36" t="str">
        <f t="shared" ca="1" si="127"/>
        <v>04</v>
      </c>
      <c r="AP592" s="36" t="str">
        <f t="shared" ca="1" si="128"/>
        <v>00</v>
      </c>
      <c r="AQ592" s="36" t="str">
        <f t="shared" ca="1" si="129"/>
        <v>00</v>
      </c>
      <c r="AR592" s="36" t="str">
        <f t="shared" ca="1" si="130"/>
        <v>錯誤: 找不到列值 'FIX'，搜尋範圍為第 1 到 31 行，欄位 BY</v>
      </c>
      <c r="AS592" s="36"/>
    </row>
    <row r="593" spans="19:45" ht="30" customHeight="1" x14ac:dyDescent="0.25">
      <c r="S593" s="7" t="s">
        <v>19</v>
      </c>
      <c r="T593" s="15" t="s">
        <v>1161</v>
      </c>
      <c r="U593" s="36" t="str">
        <f t="shared" ca="1" si="118"/>
        <v>Code Error</v>
      </c>
      <c r="V593" s="37"/>
      <c r="W593" s="37"/>
      <c r="X593" s="68"/>
      <c r="Y593" s="68"/>
      <c r="Z593" s="55" t="e">
        <f t="shared" ca="1" si="119"/>
        <v>#VALUE!</v>
      </c>
      <c r="AA593" s="39" t="s">
        <v>1268</v>
      </c>
      <c r="AB593" s="40">
        <v>1.5</v>
      </c>
      <c r="AC593" s="40" t="s">
        <v>995</v>
      </c>
      <c r="AD593" s="40">
        <v>1</v>
      </c>
      <c r="AE593" s="41" t="s">
        <v>436</v>
      </c>
      <c r="AF593" s="42">
        <v>-37</v>
      </c>
      <c r="AG593" s="47">
        <f t="shared" si="131"/>
        <v>-36.5</v>
      </c>
      <c r="AH593" s="43" t="e">
        <f t="shared" ca="1" si="120"/>
        <v>#VALUE!</v>
      </c>
      <c r="AI593" s="43" t="e">
        <f t="shared" ca="1" si="121"/>
        <v>#VALUE!</v>
      </c>
      <c r="AJ593" s="44" t="e">
        <f t="shared" ca="1" si="122"/>
        <v>#N/A</v>
      </c>
      <c r="AK593" s="44" t="e">
        <f t="shared" ca="1" si="123"/>
        <v>#N/A</v>
      </c>
      <c r="AL593" s="44" t="e">
        <f t="shared" ca="1" si="124"/>
        <v>#VALUE!</v>
      </c>
      <c r="AM593" s="44" t="e">
        <f t="shared" ca="1" si="125"/>
        <v>#VALUE!</v>
      </c>
      <c r="AN593" s="36" t="str">
        <f t="shared" ca="1" si="126"/>
        <v>10</v>
      </c>
      <c r="AO593" s="36" t="str">
        <f t="shared" ca="1" si="127"/>
        <v>05</v>
      </c>
      <c r="AP593" s="36" t="str">
        <f t="shared" ca="1" si="128"/>
        <v>00</v>
      </c>
      <c r="AQ593" s="36" t="str">
        <f t="shared" ca="1" si="129"/>
        <v>00</v>
      </c>
      <c r="AR593" s="36" t="str">
        <f t="shared" ca="1" si="130"/>
        <v>錯誤: 找不到列值 'FIX'，搜尋範圍為第 1 到 31 行，欄位 BY</v>
      </c>
      <c r="AS593" s="36"/>
    </row>
    <row r="594" spans="19:45" ht="30" customHeight="1" x14ac:dyDescent="0.25">
      <c r="S594" s="7" t="s">
        <v>15</v>
      </c>
      <c r="T594" s="15" t="s">
        <v>1151</v>
      </c>
      <c r="U594" s="36" t="str">
        <f t="shared" ca="1" si="118"/>
        <v>0x94=-37.60,-37.00;</v>
      </c>
      <c r="V594" s="37"/>
      <c r="W594" s="37"/>
      <c r="X594" s="68"/>
      <c r="Y594" s="68"/>
      <c r="Z594" s="55">
        <f t="shared" ca="1" si="119"/>
        <v>-1.2103999999999997</v>
      </c>
      <c r="AA594" s="39" t="s">
        <v>1268</v>
      </c>
      <c r="AB594" s="40">
        <v>1</v>
      </c>
      <c r="AC594" s="40" t="s">
        <v>995</v>
      </c>
      <c r="AD594" s="40">
        <v>1</v>
      </c>
      <c r="AE594" s="41">
        <v>6.7000000000000004E-2</v>
      </c>
      <c r="AF594" s="42">
        <v>-37.6</v>
      </c>
      <c r="AG594" s="47">
        <f t="shared" si="131"/>
        <v>-37</v>
      </c>
      <c r="AH594" s="43">
        <f t="shared" ca="1" si="120"/>
        <v>-38.810400000000001</v>
      </c>
      <c r="AI594" s="43">
        <f t="shared" ca="1" si="121"/>
        <v>-38.2104</v>
      </c>
      <c r="AJ594" s="44" t="e">
        <f t="shared" ca="1" si="122"/>
        <v>#N/A</v>
      </c>
      <c r="AK594" s="44" t="e">
        <f t="shared" ca="1" si="123"/>
        <v>#N/A</v>
      </c>
      <c r="AL594" s="44" t="e">
        <f t="shared" ca="1" si="124"/>
        <v>#N/A</v>
      </c>
      <c r="AM594" s="44" t="e">
        <f t="shared" ca="1" si="125"/>
        <v>#N/A</v>
      </c>
      <c r="AN594" s="36" t="str">
        <f t="shared" ca="1" si="126"/>
        <v>10</v>
      </c>
      <c r="AO594" s="36" t="str">
        <f t="shared" ca="1" si="127"/>
        <v>04</v>
      </c>
      <c r="AP594" s="36" t="str">
        <f t="shared" ca="1" si="128"/>
        <v>00</v>
      </c>
      <c r="AQ594" s="36" t="str">
        <f t="shared" ca="1" si="129"/>
        <v>00</v>
      </c>
      <c r="AR594" s="36" t="str">
        <f t="shared" ca="1" si="130"/>
        <v>80</v>
      </c>
      <c r="AS594" s="36"/>
    </row>
    <row r="595" spans="19:45" ht="30" customHeight="1" x14ac:dyDescent="0.25">
      <c r="S595" s="7" t="s">
        <v>705</v>
      </c>
      <c r="T595" s="15" t="s">
        <v>1152</v>
      </c>
      <c r="U595" s="36" t="str">
        <f t="shared" ca="1" si="118"/>
        <v>0x95=-38.10,-37.60;</v>
      </c>
      <c r="V595" s="37"/>
      <c r="W595" s="37"/>
      <c r="X595" s="68"/>
      <c r="Y595" s="68"/>
      <c r="Z595" s="55">
        <f t="shared" ca="1" si="119"/>
        <v>-0.7103999999999997</v>
      </c>
      <c r="AA595" s="39" t="s">
        <v>1268</v>
      </c>
      <c r="AB595" s="40">
        <v>1.5</v>
      </c>
      <c r="AC595" s="40" t="s">
        <v>995</v>
      </c>
      <c r="AD595" s="40">
        <v>1</v>
      </c>
      <c r="AE595" s="41">
        <v>6.7000000000000004E-2</v>
      </c>
      <c r="AF595" s="42">
        <v>-38.1</v>
      </c>
      <c r="AG595" s="47">
        <f t="shared" si="131"/>
        <v>-37.6</v>
      </c>
      <c r="AH595" s="43">
        <f t="shared" ca="1" si="120"/>
        <v>-38.810400000000001</v>
      </c>
      <c r="AI595" s="43">
        <f t="shared" ca="1" si="121"/>
        <v>-38.310400000000001</v>
      </c>
      <c r="AJ595" s="44" t="e">
        <f t="shared" ca="1" si="122"/>
        <v>#N/A</v>
      </c>
      <c r="AK595" s="44" t="e">
        <f t="shared" ca="1" si="123"/>
        <v>#N/A</v>
      </c>
      <c r="AL595" s="44" t="e">
        <f t="shared" ca="1" si="124"/>
        <v>#N/A</v>
      </c>
      <c r="AM595" s="44" t="e">
        <f t="shared" ca="1" si="125"/>
        <v>#N/A</v>
      </c>
      <c r="AN595" s="36" t="str">
        <f t="shared" ca="1" si="126"/>
        <v>10</v>
      </c>
      <c r="AO595" s="36" t="str">
        <f t="shared" ca="1" si="127"/>
        <v>05</v>
      </c>
      <c r="AP595" s="36" t="str">
        <f t="shared" ca="1" si="128"/>
        <v>00</v>
      </c>
      <c r="AQ595" s="36" t="str">
        <f t="shared" ca="1" si="129"/>
        <v>00</v>
      </c>
      <c r="AR595" s="36" t="str">
        <f t="shared" ca="1" si="130"/>
        <v>80</v>
      </c>
      <c r="AS595" s="36"/>
    </row>
    <row r="596" spans="19:45" ht="30" customHeight="1" x14ac:dyDescent="0.25">
      <c r="S596" s="7" t="s">
        <v>605</v>
      </c>
      <c r="T596" s="15" t="s">
        <v>991</v>
      </c>
      <c r="U596" s="36" t="str">
        <f t="shared" ca="1" si="118"/>
        <v>Code Error</v>
      </c>
      <c r="V596" s="37"/>
      <c r="W596" s="37"/>
      <c r="X596" s="68"/>
      <c r="Y596" s="68"/>
      <c r="Z596" s="55" t="e">
        <f t="shared" ca="1" si="119"/>
        <v>#VALUE!</v>
      </c>
      <c r="AA596" s="39" t="s">
        <v>965</v>
      </c>
      <c r="AB596" s="40">
        <v>0</v>
      </c>
      <c r="AC596" s="40" t="s">
        <v>995</v>
      </c>
      <c r="AD596" s="40">
        <v>1</v>
      </c>
      <c r="AE596" s="41" t="s">
        <v>436</v>
      </c>
      <c r="AF596" s="42">
        <v>-38.299999999999997</v>
      </c>
      <c r="AG596" s="47">
        <f t="shared" si="131"/>
        <v>-38.1</v>
      </c>
      <c r="AH596" s="43" t="e">
        <f t="shared" ca="1" si="120"/>
        <v>#VALUE!</v>
      </c>
      <c r="AI596" s="43" t="e">
        <f t="shared" ca="1" si="121"/>
        <v>#VALUE!</v>
      </c>
      <c r="AJ596" s="44" t="e">
        <f t="shared" ca="1" si="122"/>
        <v>#N/A</v>
      </c>
      <c r="AK596" s="44" t="e">
        <f t="shared" ca="1" si="123"/>
        <v>#N/A</v>
      </c>
      <c r="AL596" s="44" t="e">
        <f t="shared" ca="1" si="124"/>
        <v>#VALUE!</v>
      </c>
      <c r="AM596" s="44" t="e">
        <f t="shared" ca="1" si="125"/>
        <v>#VALUE!</v>
      </c>
      <c r="AN596" s="36" t="str">
        <f t="shared" ca="1" si="126"/>
        <v>00</v>
      </c>
      <c r="AO596" s="36" t="str">
        <f t="shared" ca="1" si="127"/>
        <v>00</v>
      </c>
      <c r="AP596" s="36" t="str">
        <f t="shared" ca="1" si="128"/>
        <v>00</v>
      </c>
      <c r="AQ596" s="36" t="str">
        <f t="shared" ca="1" si="129"/>
        <v>00</v>
      </c>
      <c r="AR596" s="36" t="str">
        <f t="shared" ca="1" si="130"/>
        <v>錯誤: 找不到列值 'FIX'，搜尋範圍為第 1 到 31 行，欄位 BY</v>
      </c>
      <c r="AS596" s="36"/>
    </row>
    <row r="597" spans="19:45" ht="30" customHeight="1" x14ac:dyDescent="0.25">
      <c r="S597" s="7" t="s">
        <v>721</v>
      </c>
      <c r="T597" s="15" t="s">
        <v>26</v>
      </c>
      <c r="U597" s="36" t="str">
        <f t="shared" ca="1" si="118"/>
        <v>Code Error</v>
      </c>
      <c r="V597" s="37"/>
      <c r="W597" s="37"/>
      <c r="X597" s="68"/>
      <c r="Y597" s="68"/>
      <c r="Z597" s="55" t="e">
        <f t="shared" ca="1" si="119"/>
        <v>#VALUE!</v>
      </c>
      <c r="AA597" s="39" t="s">
        <v>965</v>
      </c>
      <c r="AB597" s="40">
        <v>0.5</v>
      </c>
      <c r="AC597" s="40" t="s">
        <v>995</v>
      </c>
      <c r="AD597" s="40">
        <v>1</v>
      </c>
      <c r="AE597" s="41" t="s">
        <v>436</v>
      </c>
      <c r="AF597" s="42">
        <v>-38.799999999999997</v>
      </c>
      <c r="AG597" s="47">
        <f t="shared" si="131"/>
        <v>-38.299999999999997</v>
      </c>
      <c r="AH597" s="43" t="e">
        <f t="shared" ca="1" si="120"/>
        <v>#VALUE!</v>
      </c>
      <c r="AI597" s="43" t="e">
        <f t="shared" ca="1" si="121"/>
        <v>#VALUE!</v>
      </c>
      <c r="AJ597" s="44" t="e">
        <f t="shared" ca="1" si="122"/>
        <v>#N/A</v>
      </c>
      <c r="AK597" s="44" t="e">
        <f t="shared" ca="1" si="123"/>
        <v>#N/A</v>
      </c>
      <c r="AL597" s="44" t="e">
        <f t="shared" ca="1" si="124"/>
        <v>#VALUE!</v>
      </c>
      <c r="AM597" s="44" t="e">
        <f t="shared" ca="1" si="125"/>
        <v>#VALUE!</v>
      </c>
      <c r="AN597" s="36" t="str">
        <f t="shared" ca="1" si="126"/>
        <v>00</v>
      </c>
      <c r="AO597" s="36" t="str">
        <f t="shared" ca="1" si="127"/>
        <v>03</v>
      </c>
      <c r="AP597" s="36" t="str">
        <f t="shared" ca="1" si="128"/>
        <v>00</v>
      </c>
      <c r="AQ597" s="36" t="str">
        <f t="shared" ca="1" si="129"/>
        <v>00</v>
      </c>
      <c r="AR597" s="36" t="str">
        <f t="shared" ca="1" si="130"/>
        <v>錯誤: 找不到列值 'FIX'，搜尋範圍為第 1 到 31 行，欄位 BY</v>
      </c>
      <c r="AS597" s="36"/>
    </row>
    <row r="598" spans="19:45" ht="30" customHeight="1" x14ac:dyDescent="0.25">
      <c r="S598" s="7" t="s">
        <v>20</v>
      </c>
      <c r="T598" s="15">
        <v>-38</v>
      </c>
      <c r="U598" s="36" t="str">
        <f t="shared" ca="1" si="118"/>
        <v>Code Error</v>
      </c>
      <c r="V598" s="37"/>
      <c r="W598" s="37"/>
      <c r="X598" s="38"/>
      <c r="Y598" s="38"/>
      <c r="Z598" s="55" t="e">
        <f t="shared" ca="1" si="119"/>
        <v>#VALUE!</v>
      </c>
      <c r="AA598" s="39" t="s">
        <v>965</v>
      </c>
      <c r="AB598" s="40">
        <v>1</v>
      </c>
      <c r="AC598" s="40" t="s">
        <v>995</v>
      </c>
      <c r="AD598" s="40">
        <v>1</v>
      </c>
      <c r="AE598" s="41" t="s">
        <v>436</v>
      </c>
      <c r="AF598" s="42">
        <v>-39.299999999999997</v>
      </c>
      <c r="AG598" s="47">
        <f t="shared" si="131"/>
        <v>-38.799999999999997</v>
      </c>
      <c r="AH598" s="43" t="e">
        <f t="shared" ca="1" si="120"/>
        <v>#VALUE!</v>
      </c>
      <c r="AI598" s="43" t="e">
        <f t="shared" ca="1" si="121"/>
        <v>#VALUE!</v>
      </c>
      <c r="AJ598" s="44" t="e">
        <f t="shared" ca="1" si="122"/>
        <v>#N/A</v>
      </c>
      <c r="AK598" s="44" t="e">
        <f t="shared" ca="1" si="123"/>
        <v>#N/A</v>
      </c>
      <c r="AL598" s="44" t="e">
        <f t="shared" ca="1" si="124"/>
        <v>#VALUE!</v>
      </c>
      <c r="AM598" s="44" t="e">
        <f t="shared" ca="1" si="125"/>
        <v>#VALUE!</v>
      </c>
      <c r="AN598" s="36" t="str">
        <f t="shared" ca="1" si="126"/>
        <v>00</v>
      </c>
      <c r="AO598" s="36" t="str">
        <f t="shared" ca="1" si="127"/>
        <v>04</v>
      </c>
      <c r="AP598" s="36" t="str">
        <f t="shared" ca="1" si="128"/>
        <v>00</v>
      </c>
      <c r="AQ598" s="36" t="str">
        <f t="shared" ca="1" si="129"/>
        <v>00</v>
      </c>
      <c r="AR598" s="36" t="str">
        <f t="shared" ca="1" si="130"/>
        <v>錯誤: 找不到列值 'FIX'，搜尋範圍為第 1 到 31 行，欄位 BY</v>
      </c>
      <c r="AS598" s="36"/>
    </row>
    <row r="599" spans="19:45" ht="30" customHeight="1" x14ac:dyDescent="0.25">
      <c r="S599" s="7" t="s">
        <v>691</v>
      </c>
      <c r="T599" s="15" t="s">
        <v>1088</v>
      </c>
      <c r="U599" s="36" t="str">
        <f t="shared" ca="1" si="118"/>
        <v>Code Error</v>
      </c>
      <c r="V599" s="37"/>
      <c r="W599" s="37"/>
      <c r="X599" s="38"/>
      <c r="Y599" s="38"/>
      <c r="Z599" s="55" t="e">
        <f t="shared" ca="1" si="119"/>
        <v>#VALUE!</v>
      </c>
      <c r="AA599" s="39" t="s">
        <v>965</v>
      </c>
      <c r="AB599" s="40">
        <v>1.5</v>
      </c>
      <c r="AC599" s="40" t="s">
        <v>995</v>
      </c>
      <c r="AD599" s="40">
        <v>1</v>
      </c>
      <c r="AE599" s="41" t="s">
        <v>436</v>
      </c>
      <c r="AF599" s="42">
        <v>-39.799999999999997</v>
      </c>
      <c r="AG599" s="47">
        <f t="shared" si="131"/>
        <v>-39.299999999999997</v>
      </c>
      <c r="AH599" s="43" t="e">
        <f t="shared" ca="1" si="120"/>
        <v>#VALUE!</v>
      </c>
      <c r="AI599" s="43" t="e">
        <f t="shared" ca="1" si="121"/>
        <v>#VALUE!</v>
      </c>
      <c r="AJ599" s="44" t="e">
        <f t="shared" ca="1" si="122"/>
        <v>#N/A</v>
      </c>
      <c r="AK599" s="44" t="e">
        <f t="shared" ca="1" si="123"/>
        <v>#N/A</v>
      </c>
      <c r="AL599" s="44" t="e">
        <f t="shared" ca="1" si="124"/>
        <v>#VALUE!</v>
      </c>
      <c r="AM599" s="44" t="e">
        <f t="shared" ca="1" si="125"/>
        <v>#VALUE!</v>
      </c>
      <c r="AN599" s="36" t="str">
        <f t="shared" ca="1" si="126"/>
        <v>00</v>
      </c>
      <c r="AO599" s="36" t="str">
        <f t="shared" ca="1" si="127"/>
        <v>05</v>
      </c>
      <c r="AP599" s="36" t="str">
        <f t="shared" ca="1" si="128"/>
        <v>00</v>
      </c>
      <c r="AQ599" s="36" t="str">
        <f t="shared" ca="1" si="129"/>
        <v>00</v>
      </c>
      <c r="AR599" s="36" t="str">
        <f t="shared" ca="1" si="130"/>
        <v>錯誤: 找不到列值 'FIX'，搜尋範圍為第 1 到 31 行，欄位 BY</v>
      </c>
      <c r="AS599" s="36"/>
    </row>
    <row r="600" spans="19:45" ht="30" customHeight="1" x14ac:dyDescent="0.25">
      <c r="S600" s="7" t="s">
        <v>544</v>
      </c>
      <c r="T600" s="15" t="s">
        <v>1085</v>
      </c>
      <c r="U600" s="36" t="str">
        <f t="shared" ca="1" si="118"/>
        <v>0x83=-40.10,-39.80;</v>
      </c>
      <c r="V600" s="37"/>
      <c r="W600" s="37"/>
      <c r="X600" s="38"/>
      <c r="Y600" s="38"/>
      <c r="Z600" s="48">
        <f t="shared" ca="1" si="119"/>
        <v>1.1633</v>
      </c>
      <c r="AA600" s="39" t="s">
        <v>965</v>
      </c>
      <c r="AB600" s="40">
        <v>0.5</v>
      </c>
      <c r="AC600" s="40" t="s">
        <v>995</v>
      </c>
      <c r="AD600" s="40">
        <v>1</v>
      </c>
      <c r="AE600" s="41">
        <v>6.7000000000000004E-2</v>
      </c>
      <c r="AF600" s="42">
        <v>-40.1</v>
      </c>
      <c r="AG600" s="49">
        <f t="shared" si="131"/>
        <v>-39.799999999999997</v>
      </c>
      <c r="AH600" s="43">
        <f t="shared" ca="1" si="120"/>
        <v>-38.936700000000002</v>
      </c>
      <c r="AI600" s="43">
        <f t="shared" ca="1" si="121"/>
        <v>-38.636699999999998</v>
      </c>
      <c r="AJ600" s="44" t="e">
        <f t="shared" ca="1" si="122"/>
        <v>#N/A</v>
      </c>
      <c r="AK600" s="44" t="e">
        <f t="shared" ca="1" si="123"/>
        <v>#N/A</v>
      </c>
      <c r="AL600" s="44" t="e">
        <f t="shared" ca="1" si="124"/>
        <v>#N/A</v>
      </c>
      <c r="AM600" s="44" t="e">
        <f t="shared" ca="1" si="125"/>
        <v>#N/A</v>
      </c>
      <c r="AN600" s="36" t="str">
        <f t="shared" ca="1" si="126"/>
        <v>00</v>
      </c>
      <c r="AO600" s="36" t="str">
        <f t="shared" ca="1" si="127"/>
        <v>03</v>
      </c>
      <c r="AP600" s="36" t="str">
        <f t="shared" ca="1" si="128"/>
        <v>00</v>
      </c>
      <c r="AQ600" s="36" t="str">
        <f t="shared" ca="1" si="129"/>
        <v>00</v>
      </c>
      <c r="AR600" s="36" t="str">
        <f t="shared" ca="1" si="130"/>
        <v>80</v>
      </c>
      <c r="AS600" s="36"/>
    </row>
    <row r="601" spans="19:45" ht="30" customHeight="1" x14ac:dyDescent="0.25">
      <c r="S601" s="7" t="s">
        <v>12</v>
      </c>
      <c r="T601" s="15" t="s">
        <v>548</v>
      </c>
      <c r="U601" s="36" t="str">
        <f t="shared" ca="1" si="118"/>
        <v>0x84=-40.60,-40.10;</v>
      </c>
      <c r="V601" s="37"/>
      <c r="W601" s="37"/>
      <c r="X601" s="38"/>
      <c r="Y601" s="38"/>
      <c r="Z601" s="48">
        <f t="shared" ca="1" si="119"/>
        <v>1.6633</v>
      </c>
      <c r="AA601" s="39" t="s">
        <v>965</v>
      </c>
      <c r="AB601" s="40">
        <v>1</v>
      </c>
      <c r="AC601" s="40" t="s">
        <v>995</v>
      </c>
      <c r="AD601" s="40">
        <v>1</v>
      </c>
      <c r="AE601" s="41">
        <v>6.7000000000000004E-2</v>
      </c>
      <c r="AF601" s="42">
        <v>-40.6</v>
      </c>
      <c r="AG601" s="49">
        <f t="shared" si="131"/>
        <v>-40.1</v>
      </c>
      <c r="AH601" s="43">
        <f t="shared" ca="1" si="120"/>
        <v>-38.936700000000002</v>
      </c>
      <c r="AI601" s="43">
        <f t="shared" ca="1" si="121"/>
        <v>-38.436700000000002</v>
      </c>
      <c r="AJ601" s="44" t="e">
        <f t="shared" ca="1" si="122"/>
        <v>#N/A</v>
      </c>
      <c r="AK601" s="44" t="e">
        <f t="shared" ca="1" si="123"/>
        <v>#N/A</v>
      </c>
      <c r="AL601" s="44" t="e">
        <f t="shared" ca="1" si="124"/>
        <v>#N/A</v>
      </c>
      <c r="AM601" s="44" t="e">
        <f t="shared" ca="1" si="125"/>
        <v>#N/A</v>
      </c>
      <c r="AN601" s="36" t="str">
        <f t="shared" ca="1" si="126"/>
        <v>00</v>
      </c>
      <c r="AO601" s="36" t="str">
        <f t="shared" ca="1" si="127"/>
        <v>04</v>
      </c>
      <c r="AP601" s="36" t="str">
        <f t="shared" ca="1" si="128"/>
        <v>00</v>
      </c>
      <c r="AQ601" s="36" t="str">
        <f t="shared" ca="1" si="129"/>
        <v>00</v>
      </c>
      <c r="AR601" s="36" t="str">
        <f t="shared" ca="1" si="130"/>
        <v>80</v>
      </c>
      <c r="AS601" s="36"/>
    </row>
    <row r="602" spans="19:45" ht="30" customHeight="1" x14ac:dyDescent="0.25">
      <c r="S602" s="26" t="s">
        <v>773</v>
      </c>
      <c r="T602" s="15" t="s">
        <v>562</v>
      </c>
      <c r="U602" s="36" t="str">
        <f t="shared" ca="1" si="118"/>
        <v>0x85=-41.10,-40.60;</v>
      </c>
      <c r="V602" s="37"/>
      <c r="W602" s="37"/>
      <c r="X602" s="38"/>
      <c r="Y602" s="38"/>
      <c r="Z602" s="48">
        <f t="shared" ca="1" si="119"/>
        <v>2.1633</v>
      </c>
      <c r="AA602" s="39" t="s">
        <v>965</v>
      </c>
      <c r="AB602" s="40">
        <v>1.5</v>
      </c>
      <c r="AC602" s="40" t="s">
        <v>995</v>
      </c>
      <c r="AD602" s="40">
        <v>1</v>
      </c>
      <c r="AE602" s="41">
        <v>6.7000000000000004E-2</v>
      </c>
      <c r="AF602" s="42">
        <v>-41.1</v>
      </c>
      <c r="AG602" s="49">
        <f t="shared" si="131"/>
        <v>-40.6</v>
      </c>
      <c r="AH602" s="43">
        <f t="shared" ca="1" si="120"/>
        <v>-38.936700000000002</v>
      </c>
      <c r="AI602" s="43">
        <f t="shared" ca="1" si="121"/>
        <v>-38.436700000000002</v>
      </c>
      <c r="AJ602" s="44" t="e">
        <f t="shared" ca="1" si="122"/>
        <v>#N/A</v>
      </c>
      <c r="AK602" s="44" t="e">
        <f t="shared" ca="1" si="123"/>
        <v>#N/A</v>
      </c>
      <c r="AL602" s="44" t="e">
        <f t="shared" ca="1" si="124"/>
        <v>#N/A</v>
      </c>
      <c r="AM602" s="44" t="e">
        <f t="shared" ca="1" si="125"/>
        <v>#N/A</v>
      </c>
      <c r="AN602" s="36" t="str">
        <f t="shared" ca="1" si="126"/>
        <v>00</v>
      </c>
      <c r="AO602" s="36" t="str">
        <f t="shared" ca="1" si="127"/>
        <v>05</v>
      </c>
      <c r="AP602" s="36" t="str">
        <f t="shared" ca="1" si="128"/>
        <v>00</v>
      </c>
      <c r="AQ602" s="36" t="str">
        <f t="shared" ca="1" si="129"/>
        <v>00</v>
      </c>
      <c r="AR602" s="36" t="str">
        <f t="shared" ca="1" si="130"/>
        <v>80</v>
      </c>
      <c r="AS602" s="36"/>
    </row>
    <row r="603" spans="19:45" ht="30" customHeight="1" x14ac:dyDescent="0.25">
      <c r="S603" s="7" t="s">
        <v>573</v>
      </c>
      <c r="T603" s="15">
        <v>1.1000000000000001</v>
      </c>
      <c r="U603" s="36" t="str">
        <f t="shared" ca="1" si="118"/>
        <v>Code Error</v>
      </c>
      <c r="V603" s="37"/>
      <c r="W603" s="37"/>
      <c r="X603" s="38"/>
      <c r="Y603" s="38"/>
      <c r="Z603" s="48" t="e">
        <f t="shared" ca="1" si="119"/>
        <v>#VALUE!</v>
      </c>
      <c r="AA603" s="39" t="s">
        <v>584</v>
      </c>
      <c r="AB603" s="40">
        <v>1</v>
      </c>
      <c r="AC603" s="40" t="s">
        <v>995</v>
      </c>
      <c r="AD603" s="40">
        <v>1</v>
      </c>
      <c r="AE603" s="41" t="s">
        <v>436</v>
      </c>
      <c r="AF603" s="42">
        <v>-41.5</v>
      </c>
      <c r="AG603" s="49">
        <f t="shared" si="131"/>
        <v>-41.1</v>
      </c>
      <c r="AH603" s="43" t="e">
        <f t="shared" ca="1" si="120"/>
        <v>#VALUE!</v>
      </c>
      <c r="AI603" s="43" t="e">
        <f t="shared" ca="1" si="121"/>
        <v>#VALUE!</v>
      </c>
      <c r="AJ603" s="44" t="e">
        <f t="shared" ca="1" si="122"/>
        <v>#N/A</v>
      </c>
      <c r="AK603" s="44" t="e">
        <f t="shared" ca="1" si="123"/>
        <v>#N/A</v>
      </c>
      <c r="AL603" s="44" t="e">
        <f t="shared" ca="1" si="124"/>
        <v>#VALUE!</v>
      </c>
      <c r="AM603" s="44" t="e">
        <f t="shared" ca="1" si="125"/>
        <v>#VALUE!</v>
      </c>
      <c r="AN603" s="36" t="str">
        <f t="shared" ca="1" si="126"/>
        <v>20</v>
      </c>
      <c r="AO603" s="36" t="str">
        <f t="shared" ca="1" si="127"/>
        <v>04</v>
      </c>
      <c r="AP603" s="36" t="str">
        <f t="shared" ca="1" si="128"/>
        <v>00</v>
      </c>
      <c r="AQ603" s="36" t="str">
        <f t="shared" ca="1" si="129"/>
        <v>00</v>
      </c>
      <c r="AR603" s="36" t="str">
        <f t="shared" ca="1" si="130"/>
        <v>錯誤: 找不到列值 'FIX'，搜尋範圍為第 1 到 31 行，欄位 BY</v>
      </c>
      <c r="AS603" s="36"/>
    </row>
    <row r="604" spans="19:45" ht="30" customHeight="1" x14ac:dyDescent="0.25">
      <c r="S604" s="7" t="s">
        <v>590</v>
      </c>
      <c r="T604" s="15">
        <f>VLOOKUP(T589,MPN!$A$1:$E$997,4,FALSE)</f>
        <v>-38</v>
      </c>
      <c r="U604" s="36" t="str">
        <f t="shared" ca="1" si="118"/>
        <v>Code Error</v>
      </c>
      <c r="V604" s="37"/>
      <c r="W604" s="37"/>
      <c r="X604" s="38"/>
      <c r="Y604" s="38"/>
      <c r="Z604" s="48" t="e">
        <f t="shared" ca="1" si="119"/>
        <v>#VALUE!</v>
      </c>
      <c r="AA604" s="39" t="s">
        <v>584</v>
      </c>
      <c r="AB604" s="40">
        <v>1.5</v>
      </c>
      <c r="AC604" s="40" t="s">
        <v>995</v>
      </c>
      <c r="AD604" s="40">
        <v>1</v>
      </c>
      <c r="AE604" s="41" t="s">
        <v>436</v>
      </c>
      <c r="AF604" s="42">
        <v>-42.1</v>
      </c>
      <c r="AG604" s="49">
        <f t="shared" si="131"/>
        <v>-41.5</v>
      </c>
      <c r="AH604" s="43" t="e">
        <f t="shared" ca="1" si="120"/>
        <v>#VALUE!</v>
      </c>
      <c r="AI604" s="43" t="e">
        <f t="shared" ca="1" si="121"/>
        <v>#VALUE!</v>
      </c>
      <c r="AJ604" s="44" t="e">
        <f t="shared" ca="1" si="122"/>
        <v>#N/A</v>
      </c>
      <c r="AK604" s="44" t="e">
        <f t="shared" ca="1" si="123"/>
        <v>#N/A</v>
      </c>
      <c r="AL604" s="44" t="e">
        <f t="shared" ca="1" si="124"/>
        <v>#VALUE!</v>
      </c>
      <c r="AM604" s="44" t="e">
        <f t="shared" ca="1" si="125"/>
        <v>#VALUE!</v>
      </c>
      <c r="AN604" s="36" t="str">
        <f t="shared" ca="1" si="126"/>
        <v>20</v>
      </c>
      <c r="AO604" s="36" t="str">
        <f t="shared" ca="1" si="127"/>
        <v>05</v>
      </c>
      <c r="AP604" s="36" t="str">
        <f t="shared" ca="1" si="128"/>
        <v>00</v>
      </c>
      <c r="AQ604" s="36" t="str">
        <f t="shared" ca="1" si="129"/>
        <v>00</v>
      </c>
      <c r="AR604" s="36" t="str">
        <f t="shared" ca="1" si="130"/>
        <v>錯誤: 找不到列值 'FIX'，搜尋範圍為第 1 到 31 行，欄位 BY</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t="e">
        <f>VLOOKUP(T600,$DT$1:$DV$31,3,FALSE)</f>
        <v>#N/A</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70~150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e">
        <f>VLOOKUP(U651,$DX$1:$DZ$21,3,FALSE)</f>
        <v>#N/A</v>
      </c>
      <c r="AD651" s="8"/>
    </row>
    <row r="652" spans="19:45" ht="30" customHeight="1" x14ac:dyDescent="0.25">
      <c r="S652" s="7" t="s">
        <v>24</v>
      </c>
      <c r="T652" s="15" t="s">
        <v>1154</v>
      </c>
      <c r="U652" s="5" t="s">
        <v>23</v>
      </c>
      <c r="V652" s="7" t="e">
        <f>VLOOKUP(U651,$DX$1:$DZ$21,2,FALSE)</f>
        <v>#N/A</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1290</v>
      </c>
      <c r="AK652" s="16"/>
      <c r="AL652" s="16"/>
      <c r="AM652" s="16"/>
      <c r="AN652" s="16"/>
      <c r="AO652" s="16"/>
      <c r="AP652" s="16"/>
      <c r="AQ652" s="16"/>
      <c r="AR652" s="16"/>
      <c r="AS652" s="16"/>
    </row>
    <row r="653" spans="19:45" ht="30" customHeight="1" x14ac:dyDescent="0.25">
      <c r="S653" s="7" t="s">
        <v>5</v>
      </c>
      <c r="T653" s="15" t="s">
        <v>1276</v>
      </c>
      <c r="U653" s="3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1288</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1278</v>
      </c>
      <c r="U655" s="36" t="str">
        <f t="shared" ref="U655:U662" ca="1" si="132">ConfigCode($AA655,$AN655,$AO655,$AP655,$AQ655,$AR655,$AF655,$AG655,2)</f>
        <v>Code Error</v>
      </c>
      <c r="V655" s="37"/>
      <c r="W655" s="37"/>
      <c r="X655" s="68"/>
      <c r="Y655" s="68"/>
      <c r="Z655" s="55" t="e">
        <f t="shared" ref="Z655:Z662" ca="1" si="133" xml:space="preserve">
N("vbias,vlookup vbias range")+
VLOOKUP($AA655,INDIRECT(BoxVal(ROW($AA655),34,COLUMN(T651))),2,FALSE)+
N("gain")+
$AB655+
N("vcm")+
VLOOKUP($AC655,$CT$1:$DC$31,7,FALSE)+
N("(vbias*vcp*vbg-vbias)*sensor ratio")+
VbiasCal($AA655,$AD655,$AE655,BoxVal(ROW($AC655),18,COLUMN($T$22)))+
N("vbias ref+gain ref")+
$V655+$W655</f>
        <v>#VALUE!</v>
      </c>
      <c r="AA655" s="39" t="s">
        <v>1284</v>
      </c>
      <c r="AB655" s="40">
        <v>0</v>
      </c>
      <c r="AC655" s="40" t="s">
        <v>996</v>
      </c>
      <c r="AD655" s="40">
        <v>1</v>
      </c>
      <c r="AE655" s="41" t="s">
        <v>436</v>
      </c>
      <c r="AF655" s="42">
        <v>-35.5</v>
      </c>
      <c r="AG655" s="42">
        <v>-35.1</v>
      </c>
      <c r="AH655" s="43" t="e">
        <f t="shared" ref="AH655:AH662" ca="1" si="134">$AF655+$Z655</f>
        <v>#VALUE!</v>
      </c>
      <c r="AI655" s="43" t="e">
        <f t="shared" ref="AI655:AI662" ca="1" si="135">$AG655+$Z655</f>
        <v>#VALUE!</v>
      </c>
      <c r="AJ655" s="44" t="e">
        <f t="shared" ref="AJ655:AJ662" ca="1" si="136" xml:space="preserve">
N("initial sens-loopgain")+
$AF655-BoxVal(ROW($AA655),26,COLUMN(INDIRECT("T"&amp;(INT(ROW($AA672)/65))*65+2)))</f>
        <v>#N/A</v>
      </c>
      <c r="AK655" s="44" t="e">
        <f t="shared" ref="AK655:AK662" ca="1" si="137">AJ655+(AG655-AF655)</f>
        <v>#N/A</v>
      </c>
      <c r="AL655" s="44" t="e">
        <f t="shared" ref="AL655:AL662" ca="1" si="138" xml:space="preserve">
N("initial sens-loopgain-gain-gain ref-vcm")+
$AH655-
BoxVal(ROW($AA655),26,COLUMN(INDIRECT("T"&amp;(INT(ROW($AA672)/65))*65+2)))-
$AB655-
$W655-
IFERROR(VLOOKUP($AC655,$CT$1:$DC$31,7,FALSE),0)</f>
        <v>#VALUE!</v>
      </c>
      <c r="AM655" s="44" t="e">
        <f t="shared" ref="AM655:AM662" ca="1" si="139">AL655+(AG655-AF655)</f>
        <v>#VALUE!</v>
      </c>
      <c r="AN655" s="36" t="str">
        <f t="shared" ref="AN655:AN662" ca="1" si="140">IF(BoxVal(ROW(AA655),9,COLUMN(T653))="FIX","00",ManualLookup(AA655,BoxVal(ROW(AA655),4,COLUMN(AN653)),INDIRECT(DN$3)))</f>
        <v>10</v>
      </c>
      <c r="AO655" s="36" t="str">
        <f t="shared" ref="AO655:AR662" ca="1" si="141">ManualLookup(AB655,BoxVal(ROW(AB655),4,COLUMN(AO653)),INDIRECT(DO$3))</f>
        <v>00</v>
      </c>
      <c r="AP655" s="36" t="str">
        <f t="shared" ca="1" si="141"/>
        <v>00</v>
      </c>
      <c r="AQ655" s="36" t="str">
        <f t="shared" ca="1" si="141"/>
        <v>00</v>
      </c>
      <c r="AR655" s="36" t="str">
        <f t="shared" ca="1" si="141"/>
        <v>錯誤: 找不到列值 'FIX'，搜尋範圍為第 1 到 31 行，欄位 BY</v>
      </c>
      <c r="AS655" s="33"/>
    </row>
    <row r="656" spans="19:45" ht="30" customHeight="1" x14ac:dyDescent="0.25">
      <c r="S656" s="7" t="s">
        <v>13</v>
      </c>
      <c r="T656" s="15" t="s">
        <v>1289</v>
      </c>
      <c r="U656" s="36" t="str">
        <f t="shared" ca="1" si="132"/>
        <v>Code Error</v>
      </c>
      <c r="V656" s="37"/>
      <c r="W656" s="37"/>
      <c r="X656" s="68"/>
      <c r="Y656" s="68"/>
      <c r="Z656" s="55" t="e">
        <f t="shared" ca="1" si="133"/>
        <v>#VALUE!</v>
      </c>
      <c r="AA656" s="39" t="s">
        <v>1284</v>
      </c>
      <c r="AB656" s="40">
        <v>0.5</v>
      </c>
      <c r="AC656" s="40" t="s">
        <v>996</v>
      </c>
      <c r="AD656" s="40">
        <v>1</v>
      </c>
      <c r="AE656" s="41" t="s">
        <v>436</v>
      </c>
      <c r="AF656" s="42">
        <v>-36.299999999999997</v>
      </c>
      <c r="AG656" s="47">
        <f t="shared" ref="AG656:AG662" si="142">AF655</f>
        <v>-35.5</v>
      </c>
      <c r="AH656" s="43" t="e">
        <f t="shared" ca="1" si="134"/>
        <v>#VALUE!</v>
      </c>
      <c r="AI656" s="43" t="e">
        <f t="shared" ca="1" si="135"/>
        <v>#VALUE!</v>
      </c>
      <c r="AJ656" s="44" t="e">
        <f t="shared" ca="1" si="136"/>
        <v>#N/A</v>
      </c>
      <c r="AK656" s="44" t="e">
        <f t="shared" ca="1" si="137"/>
        <v>#N/A</v>
      </c>
      <c r="AL656" s="44" t="e">
        <f t="shared" ca="1" si="138"/>
        <v>#VALUE!</v>
      </c>
      <c r="AM656" s="44" t="e">
        <f t="shared" ca="1" si="139"/>
        <v>#VALUE!</v>
      </c>
      <c r="AN656" s="36" t="str">
        <f t="shared" ca="1" si="140"/>
        <v>10</v>
      </c>
      <c r="AO656" s="36" t="str">
        <f t="shared" ca="1" si="141"/>
        <v>03</v>
      </c>
      <c r="AP656" s="36" t="str">
        <f t="shared" ca="1" si="141"/>
        <v>00</v>
      </c>
      <c r="AQ656" s="36" t="str">
        <f t="shared" ca="1" si="141"/>
        <v>00</v>
      </c>
      <c r="AR656" s="36" t="str">
        <f t="shared" ca="1" si="141"/>
        <v>錯誤: 找不到列值 'FIX'，搜尋範圍為第 1 到 31 行，欄位 BY</v>
      </c>
      <c r="AS656" s="36"/>
    </row>
    <row r="657" spans="19:45" ht="30" customHeight="1" x14ac:dyDescent="0.25">
      <c r="S657" s="26"/>
      <c r="T657" s="17"/>
      <c r="U657" s="36" t="str">
        <f t="shared" ca="1" si="132"/>
        <v>0x90=-36.90,-36.30;</v>
      </c>
      <c r="V657" s="37">
        <v>0.2</v>
      </c>
      <c r="W657" s="37"/>
      <c r="X657" s="68"/>
      <c r="Y657" s="68"/>
      <c r="Z657" s="55">
        <f t="shared" ca="1" si="133"/>
        <v>-1.9604000000000001</v>
      </c>
      <c r="AA657" s="39" t="s">
        <v>1268</v>
      </c>
      <c r="AB657" s="40">
        <v>0</v>
      </c>
      <c r="AC657" s="40" t="s">
        <v>995</v>
      </c>
      <c r="AD657" s="40">
        <v>1</v>
      </c>
      <c r="AE657" s="41">
        <v>6.7000000000000004E-2</v>
      </c>
      <c r="AF657" s="42">
        <v>-36.9</v>
      </c>
      <c r="AG657" s="47">
        <f t="shared" si="142"/>
        <v>-36.299999999999997</v>
      </c>
      <c r="AH657" s="43">
        <f t="shared" ca="1" si="134"/>
        <v>-38.860399999999998</v>
      </c>
      <c r="AI657" s="43">
        <f t="shared" ca="1" si="135"/>
        <v>-38.260399999999997</v>
      </c>
      <c r="AJ657" s="44" t="e">
        <f t="shared" ca="1" si="136"/>
        <v>#N/A</v>
      </c>
      <c r="AK657" s="44" t="e">
        <f t="shared" ca="1" si="137"/>
        <v>#N/A</v>
      </c>
      <c r="AL657" s="44" t="e">
        <f t="shared" ca="1" si="138"/>
        <v>#N/A</v>
      </c>
      <c r="AM657" s="44" t="e">
        <f t="shared" ca="1" si="139"/>
        <v>#N/A</v>
      </c>
      <c r="AN657" s="36" t="str">
        <f t="shared" ca="1" si="140"/>
        <v>10</v>
      </c>
      <c r="AO657" s="36" t="str">
        <f t="shared" ca="1" si="141"/>
        <v>00</v>
      </c>
      <c r="AP657" s="36" t="str">
        <f t="shared" ca="1" si="141"/>
        <v>00</v>
      </c>
      <c r="AQ657" s="36" t="str">
        <f t="shared" ca="1" si="141"/>
        <v>00</v>
      </c>
      <c r="AR657" s="36" t="str">
        <f t="shared" ca="1" si="141"/>
        <v>80</v>
      </c>
      <c r="AS657" s="36"/>
    </row>
    <row r="658" spans="19:45" ht="30" customHeight="1" x14ac:dyDescent="0.25">
      <c r="S658" s="7" t="s">
        <v>19</v>
      </c>
      <c r="T658" s="15" t="s">
        <v>1161</v>
      </c>
      <c r="U658" s="36" t="str">
        <f t="shared" ca="1" si="132"/>
        <v>0x93=-37.40,-36.90;</v>
      </c>
      <c r="V658" s="37">
        <v>0.2</v>
      </c>
      <c r="W658" s="37"/>
      <c r="X658" s="68"/>
      <c r="Y658" s="68"/>
      <c r="Z658" s="55">
        <f t="shared" ca="1" si="133"/>
        <v>-1.4603999999999999</v>
      </c>
      <c r="AA658" s="39" t="s">
        <v>1268</v>
      </c>
      <c r="AB658" s="40">
        <v>0.5</v>
      </c>
      <c r="AC658" s="40" t="s">
        <v>995</v>
      </c>
      <c r="AD658" s="40">
        <v>1</v>
      </c>
      <c r="AE658" s="41">
        <v>6.7000000000000004E-2</v>
      </c>
      <c r="AF658" s="42">
        <v>-37.4</v>
      </c>
      <c r="AG658" s="47">
        <f t="shared" si="142"/>
        <v>-36.9</v>
      </c>
      <c r="AH658" s="43">
        <f t="shared" ca="1" si="134"/>
        <v>-38.860399999999998</v>
      </c>
      <c r="AI658" s="43">
        <f t="shared" ca="1" si="135"/>
        <v>-38.360399999999998</v>
      </c>
      <c r="AJ658" s="44" t="e">
        <f t="shared" ca="1" si="136"/>
        <v>#N/A</v>
      </c>
      <c r="AK658" s="44" t="e">
        <f t="shared" ca="1" si="137"/>
        <v>#N/A</v>
      </c>
      <c r="AL658" s="44" t="e">
        <f t="shared" ca="1" si="138"/>
        <v>#N/A</v>
      </c>
      <c r="AM658" s="44" t="e">
        <f t="shared" ca="1" si="139"/>
        <v>#N/A</v>
      </c>
      <c r="AN658" s="36" t="str">
        <f t="shared" ca="1" si="140"/>
        <v>10</v>
      </c>
      <c r="AO658" s="36" t="str">
        <f t="shared" ca="1" si="141"/>
        <v>03</v>
      </c>
      <c r="AP658" s="36" t="str">
        <f t="shared" ca="1" si="141"/>
        <v>00</v>
      </c>
      <c r="AQ658" s="36" t="str">
        <f t="shared" ca="1" si="141"/>
        <v>00</v>
      </c>
      <c r="AR658" s="36" t="str">
        <f t="shared" ca="1" si="141"/>
        <v>80</v>
      </c>
      <c r="AS658" s="36"/>
    </row>
    <row r="659" spans="19:45" ht="30" customHeight="1" x14ac:dyDescent="0.25">
      <c r="S659" s="7" t="s">
        <v>15</v>
      </c>
      <c r="T659" s="15" t="s">
        <v>1151</v>
      </c>
      <c r="U659" s="36" t="str">
        <f t="shared" ca="1" si="132"/>
        <v>0x94=-37.80,-37.40;</v>
      </c>
      <c r="V659" s="37">
        <v>0.2</v>
      </c>
      <c r="W659" s="37"/>
      <c r="X659" s="68"/>
      <c r="Y659" s="68"/>
      <c r="Z659" s="55">
        <f t="shared" ca="1" si="133"/>
        <v>-0.96039999999999992</v>
      </c>
      <c r="AA659" s="39" t="s">
        <v>1268</v>
      </c>
      <c r="AB659" s="40">
        <v>1</v>
      </c>
      <c r="AC659" s="40" t="s">
        <v>995</v>
      </c>
      <c r="AD659" s="40">
        <v>1</v>
      </c>
      <c r="AE659" s="41">
        <v>6.7000000000000004E-2</v>
      </c>
      <c r="AF659" s="42">
        <v>-37.799999999999997</v>
      </c>
      <c r="AG659" s="47">
        <f t="shared" si="142"/>
        <v>-37.4</v>
      </c>
      <c r="AH659" s="43">
        <f t="shared" ca="1" si="134"/>
        <v>-38.760399999999997</v>
      </c>
      <c r="AI659" s="43">
        <f t="shared" ca="1" si="135"/>
        <v>-38.360399999999998</v>
      </c>
      <c r="AJ659" s="44" t="e">
        <f t="shared" ca="1" si="136"/>
        <v>#N/A</v>
      </c>
      <c r="AK659" s="44" t="e">
        <f t="shared" ca="1" si="137"/>
        <v>#N/A</v>
      </c>
      <c r="AL659" s="44" t="e">
        <f t="shared" ca="1" si="138"/>
        <v>#N/A</v>
      </c>
      <c r="AM659" s="44" t="e">
        <f t="shared" ca="1" si="139"/>
        <v>#N/A</v>
      </c>
      <c r="AN659" s="36" t="str">
        <f t="shared" ca="1" si="140"/>
        <v>10</v>
      </c>
      <c r="AO659" s="36" t="str">
        <f t="shared" ca="1" si="141"/>
        <v>04</v>
      </c>
      <c r="AP659" s="36" t="str">
        <f t="shared" ca="1" si="141"/>
        <v>00</v>
      </c>
      <c r="AQ659" s="36" t="str">
        <f t="shared" ca="1" si="141"/>
        <v>00</v>
      </c>
      <c r="AR659" s="36" t="str">
        <f t="shared" ca="1" si="141"/>
        <v>80</v>
      </c>
      <c r="AS659" s="36"/>
    </row>
    <row r="660" spans="19:45" ht="30" customHeight="1" x14ac:dyDescent="0.25">
      <c r="S660" s="7" t="s">
        <v>705</v>
      </c>
      <c r="T660" s="15" t="s">
        <v>1152</v>
      </c>
      <c r="U660" s="36" t="str">
        <f t="shared" ca="1" si="132"/>
        <v>Code Error</v>
      </c>
      <c r="V660" s="37"/>
      <c r="W660" s="37"/>
      <c r="X660" s="68"/>
      <c r="Y660" s="68"/>
      <c r="Z660" s="55" t="e">
        <f t="shared" ca="1" si="133"/>
        <v>#VALUE!</v>
      </c>
      <c r="AA660" s="39" t="s">
        <v>965</v>
      </c>
      <c r="AB660" s="40">
        <v>0</v>
      </c>
      <c r="AC660" s="40" t="s">
        <v>995</v>
      </c>
      <c r="AD660" s="40">
        <v>1</v>
      </c>
      <c r="AE660" s="41" t="s">
        <v>436</v>
      </c>
      <c r="AF660" s="42">
        <v>-38.299999999999997</v>
      </c>
      <c r="AG660" s="47">
        <f t="shared" si="142"/>
        <v>-37.799999999999997</v>
      </c>
      <c r="AH660" s="43" t="e">
        <f t="shared" ca="1" si="134"/>
        <v>#VALUE!</v>
      </c>
      <c r="AI660" s="43" t="e">
        <f t="shared" ca="1" si="135"/>
        <v>#VALUE!</v>
      </c>
      <c r="AJ660" s="44" t="e">
        <f t="shared" ca="1" si="136"/>
        <v>#N/A</v>
      </c>
      <c r="AK660" s="44" t="e">
        <f t="shared" ca="1" si="137"/>
        <v>#N/A</v>
      </c>
      <c r="AL660" s="44" t="e">
        <f t="shared" ca="1" si="138"/>
        <v>#VALUE!</v>
      </c>
      <c r="AM660" s="44" t="e">
        <f t="shared" ca="1" si="139"/>
        <v>#VALUE!</v>
      </c>
      <c r="AN660" s="36" t="str">
        <f t="shared" ca="1" si="140"/>
        <v>00</v>
      </c>
      <c r="AO660" s="36" t="str">
        <f t="shared" ca="1" si="141"/>
        <v>00</v>
      </c>
      <c r="AP660" s="36" t="str">
        <f t="shared" ca="1" si="141"/>
        <v>00</v>
      </c>
      <c r="AQ660" s="36" t="str">
        <f t="shared" ca="1" si="141"/>
        <v>00</v>
      </c>
      <c r="AR660" s="36" t="str">
        <f t="shared" ca="1" si="141"/>
        <v>錯誤: 找不到列值 'FIX'，搜尋範圍為第 1 到 31 行，欄位 BY</v>
      </c>
      <c r="AS660" s="36"/>
    </row>
    <row r="661" spans="19:45" ht="30" customHeight="1" x14ac:dyDescent="0.25">
      <c r="S661" s="7" t="s">
        <v>605</v>
      </c>
      <c r="T661" s="15" t="s">
        <v>991</v>
      </c>
      <c r="U661" s="36" t="str">
        <f t="shared" ca="1" si="132"/>
        <v>Code Error</v>
      </c>
      <c r="V661" s="37"/>
      <c r="W661" s="37"/>
      <c r="X661" s="68"/>
      <c r="Y661" s="68"/>
      <c r="Z661" s="55" t="e">
        <f t="shared" ca="1" si="133"/>
        <v>#VALUE!</v>
      </c>
      <c r="AA661" s="39" t="s">
        <v>965</v>
      </c>
      <c r="AB661" s="40">
        <v>0.5</v>
      </c>
      <c r="AC661" s="40" t="s">
        <v>995</v>
      </c>
      <c r="AD661" s="40">
        <v>1</v>
      </c>
      <c r="AE661" s="41" t="s">
        <v>436</v>
      </c>
      <c r="AF661" s="42">
        <v>-38.799999999999997</v>
      </c>
      <c r="AG661" s="47">
        <f t="shared" si="142"/>
        <v>-38.299999999999997</v>
      </c>
      <c r="AH661" s="43" t="e">
        <f t="shared" ca="1" si="134"/>
        <v>#VALUE!</v>
      </c>
      <c r="AI661" s="43" t="e">
        <f t="shared" ca="1" si="135"/>
        <v>#VALUE!</v>
      </c>
      <c r="AJ661" s="44" t="e">
        <f t="shared" ca="1" si="136"/>
        <v>#N/A</v>
      </c>
      <c r="AK661" s="44" t="e">
        <f t="shared" ca="1" si="137"/>
        <v>#N/A</v>
      </c>
      <c r="AL661" s="44" t="e">
        <f t="shared" ca="1" si="138"/>
        <v>#VALUE!</v>
      </c>
      <c r="AM661" s="44" t="e">
        <f t="shared" ca="1" si="139"/>
        <v>#VALUE!</v>
      </c>
      <c r="AN661" s="36" t="str">
        <f t="shared" ca="1" si="140"/>
        <v>00</v>
      </c>
      <c r="AO661" s="36" t="str">
        <f t="shared" ca="1" si="141"/>
        <v>03</v>
      </c>
      <c r="AP661" s="36" t="str">
        <f t="shared" ca="1" si="141"/>
        <v>00</v>
      </c>
      <c r="AQ661" s="36" t="str">
        <f t="shared" ca="1" si="141"/>
        <v>00</v>
      </c>
      <c r="AR661" s="36" t="str">
        <f t="shared" ca="1" si="141"/>
        <v>錯誤: 找不到列值 'FIX'，搜尋範圍為第 1 到 31 行，欄位 BY</v>
      </c>
      <c r="AS661" s="36"/>
    </row>
    <row r="662" spans="19:45" ht="30" customHeight="1" x14ac:dyDescent="0.25">
      <c r="S662" s="7" t="s">
        <v>721</v>
      </c>
      <c r="T662" s="15" t="s">
        <v>26</v>
      </c>
      <c r="U662" s="36" t="str">
        <f t="shared" ca="1" si="132"/>
        <v>Code Error</v>
      </c>
      <c r="V662" s="37"/>
      <c r="W662" s="37"/>
      <c r="X662" s="68"/>
      <c r="Y662" s="68"/>
      <c r="Z662" s="55" t="e">
        <f t="shared" ca="1" si="133"/>
        <v>#VALUE!</v>
      </c>
      <c r="AA662" s="39" t="s">
        <v>965</v>
      </c>
      <c r="AB662" s="40">
        <v>1</v>
      </c>
      <c r="AC662" s="40" t="s">
        <v>995</v>
      </c>
      <c r="AD662" s="40">
        <v>1</v>
      </c>
      <c r="AE662" s="41" t="s">
        <v>436</v>
      </c>
      <c r="AF662" s="42">
        <v>-39.299999999999997</v>
      </c>
      <c r="AG662" s="47">
        <f t="shared" si="142"/>
        <v>-38.799999999999997</v>
      </c>
      <c r="AH662" s="43" t="e">
        <f t="shared" ca="1" si="134"/>
        <v>#VALUE!</v>
      </c>
      <c r="AI662" s="43" t="e">
        <f t="shared" ca="1" si="135"/>
        <v>#VALUE!</v>
      </c>
      <c r="AJ662" s="44" t="e">
        <f t="shared" ca="1" si="136"/>
        <v>#N/A</v>
      </c>
      <c r="AK662" s="44" t="e">
        <f t="shared" ca="1" si="137"/>
        <v>#N/A</v>
      </c>
      <c r="AL662" s="44" t="e">
        <f t="shared" ca="1" si="138"/>
        <v>#VALUE!</v>
      </c>
      <c r="AM662" s="44" t="e">
        <f t="shared" ca="1" si="139"/>
        <v>#VALUE!</v>
      </c>
      <c r="AN662" s="36" t="str">
        <f t="shared" ca="1" si="140"/>
        <v>00</v>
      </c>
      <c r="AO662" s="36" t="str">
        <f t="shared" ca="1" si="141"/>
        <v>04</v>
      </c>
      <c r="AP662" s="36" t="str">
        <f t="shared" ca="1" si="141"/>
        <v>00</v>
      </c>
      <c r="AQ662" s="36" t="str">
        <f t="shared" ca="1" si="141"/>
        <v>00</v>
      </c>
      <c r="AR662" s="36" t="str">
        <f t="shared" ca="1" si="141"/>
        <v>錯誤: 找不到列值 'FIX'，搜尋範圍為第 1 到 31 行，欄位 BY</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1088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1085</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VLOOKUP($T654,MPN!$A$1:$E$497,5,FALSE)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70~150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e">
        <f>VLOOKUP(U716,$DX$1:$DZ$21,3,FALSE)</f>
        <v>#N/A</v>
      </c>
      <c r="AD716" s="8"/>
    </row>
    <row r="717" spans="19:45" ht="30" customHeight="1" x14ac:dyDescent="0.25">
      <c r="S717" s="7" t="s">
        <v>24</v>
      </c>
      <c r="T717" s="15" t="s">
        <v>1154</v>
      </c>
      <c r="U717" s="5" t="s">
        <v>23</v>
      </c>
      <c r="V717" s="7" t="e">
        <f>VLOOKUP(U716,$DX$1:$DZ$21,2,FALSE)</f>
        <v>#N/A</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5" t="s">
        <v>1293</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1291</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1278</v>
      </c>
      <c r="U720" s="36" t="str">
        <f ca="1">ConfigCode($AA720,$AN720,$AO720,$AP720,$AQ720,$AR720,$AF720,$AG720,2)</f>
        <v>Code Error</v>
      </c>
      <c r="V720" s="37"/>
      <c r="W720" s="37"/>
      <c r="X720" s="68"/>
      <c r="Y720" s="68"/>
      <c r="Z720" s="55" t="e">
        <f ca="1" xml:space="preserve">
N("vbias,vlookup vbias range")+
VLOOKUP($AA720,INDIRECT(BoxVal(ROW($AA720),34,COLUMN(T716))),2,FALSE)+
N("gain")+
$AB720+
N("vcm")+
VLOOKUP($AC720,$CT$1:$DC$31,7,FALSE)+
N("(vbias*vcp*vbg-vbias)*sensor ratio")+
VbiasCal($AA720,$AD720,$AE720,BoxVal(ROW($AC720),18,COLUMN($T$22)))+
N("vbias ref+gain ref")+
$V720+$W720</f>
        <v>#VALUE!</v>
      </c>
      <c r="AA720" s="39" t="s">
        <v>1292</v>
      </c>
      <c r="AB720" s="40">
        <v>-2</v>
      </c>
      <c r="AC720" s="40" t="s">
        <v>996</v>
      </c>
      <c r="AD720" s="40">
        <v>1</v>
      </c>
      <c r="AE720" s="41" t="s">
        <v>436</v>
      </c>
      <c r="AF720" s="42">
        <v>-40.5</v>
      </c>
      <c r="AG720" s="42">
        <v>-39.700000000000003</v>
      </c>
      <c r="AH720" s="43" t="e">
        <f ca="1">$AF720+$Z720</f>
        <v>#VALUE!</v>
      </c>
      <c r="AI720" s="43" t="e">
        <f ca="1">$AG720+$Z720</f>
        <v>#VALUE!</v>
      </c>
      <c r="AJ720" s="44" t="e">
        <f ca="1" xml:space="preserve">
N("initial sens-loopgain")+
$AF720-BoxVal(ROW($AA720),26,COLUMN(INDIRECT("T"&amp;(INT(ROW($AA737)/65))*65+2)))</f>
        <v>#N/A</v>
      </c>
      <c r="AK720" s="44" t="e">
        <f ca="1">AJ720+(AG720-AF720)</f>
        <v>#N/A</v>
      </c>
      <c r="AL720" s="44" t="e">
        <f ca="1" xml:space="preserve">
N("initial sens-loopgain-gain-gain ref-vcm")+
$AH720-
BoxVal(ROW($AA720),26,COLUMN(INDIRECT("T"&amp;(INT(ROW($AA737)/65))*65+2)))-
$AB720-
$W720-
IFERROR(VLOOKUP($AC720,$CT$1:$DC$31,7,FALSE),0)</f>
        <v>#VALUE!</v>
      </c>
      <c r="AM720" s="44" t="e">
        <f ca="1">AL720+(AG720-AF720)</f>
        <v>#VALUE!</v>
      </c>
      <c r="AN720" s="36" t="str">
        <f ca="1">IF(BoxVal(ROW(AA720),9,COLUMN(T718))="FIX","00",ManualLookup(AA720,BoxVal(ROW(AA720),4,COLUMN(AN718)),INDIRECT(DN$3)))</f>
        <v>00</v>
      </c>
      <c r="AO720" s="36" t="str">
        <f t="shared" ref="AO720:AR724" ca="1" si="143">ManualLookup(AB720,BoxVal(ROW(AB720),4,COLUMN(AO718)),INDIRECT(DO$3))</f>
        <v>01</v>
      </c>
      <c r="AP720" s="36" t="str">
        <f t="shared" ca="1" si="143"/>
        <v>00</v>
      </c>
      <c r="AQ720" s="36" t="str">
        <f t="shared" ca="1" si="143"/>
        <v>00</v>
      </c>
      <c r="AR720" s="36" t="str">
        <f t="shared" ca="1" si="143"/>
        <v>錯誤: 找不到列值 'FIX'，搜尋範圍為第 1 到 31 行，欄位 BY</v>
      </c>
      <c r="AS720" s="33"/>
    </row>
    <row r="721" spans="19:45" ht="30" customHeight="1" x14ac:dyDescent="0.25">
      <c r="S721" s="7" t="s">
        <v>13</v>
      </c>
      <c r="T721" s="15" t="s">
        <v>1289</v>
      </c>
      <c r="U721" s="36" t="str">
        <f ca="1">ConfigCode($AA721,$AN721,$AO721,$AP721,$AQ721,$AR721,$AF721,$AG721,2)</f>
        <v>Code Error</v>
      </c>
      <c r="V721" s="37"/>
      <c r="W721" s="37"/>
      <c r="X721" s="68"/>
      <c r="Y721" s="68"/>
      <c r="Z721" s="55" t="e">
        <f ca="1" xml:space="preserve">
N("vbias,vlookup vbias range")+
VLOOKUP($AA721,INDIRECT(BoxVal(ROW($AA721),34,COLUMN(T717))),2,FALSE)+
N("gain")+
$AB721+
N("vcm")+
VLOOKUP($AC721,$CT$1:$DC$31,7,FALSE)+
N("(vbias*vcp*vbg-vbias)*sensor ratio")+
VbiasCal($AA721,$AD721,$AE721,BoxVal(ROW($AC721),18,COLUMN($T$22)))+
N("vbias ref+gain ref")+
$V721+$W721</f>
        <v>#VALUE!</v>
      </c>
      <c r="AA721" s="39" t="s">
        <v>1292</v>
      </c>
      <c r="AB721" s="40">
        <v>-1</v>
      </c>
      <c r="AC721" s="40" t="s">
        <v>996</v>
      </c>
      <c r="AD721" s="40">
        <v>1</v>
      </c>
      <c r="AE721" s="41" t="s">
        <v>436</v>
      </c>
      <c r="AF721" s="42">
        <v>-41.5</v>
      </c>
      <c r="AG721" s="47">
        <f>AF720</f>
        <v>-40.5</v>
      </c>
      <c r="AH721" s="43" t="e">
        <f ca="1">$AF721+$Z721</f>
        <v>#VALUE!</v>
      </c>
      <c r="AI721" s="43" t="e">
        <f ca="1">$AG721+$Z721</f>
        <v>#VALUE!</v>
      </c>
      <c r="AJ721" s="44" t="e">
        <f ca="1" xml:space="preserve">
N("initial sens-loopgain")+
$AF721-BoxVal(ROW($AA721),26,COLUMN(INDIRECT("T"&amp;(INT(ROW($AA738)/65))*65+2)))</f>
        <v>#N/A</v>
      </c>
      <c r="AK721" s="44" t="e">
        <f ca="1">AJ721+(AG721-AF721)</f>
        <v>#N/A</v>
      </c>
      <c r="AL721" s="44" t="e">
        <f ca="1" xml:space="preserve">
N("initial sens-loopgain-gain-gain ref-vcm")+
$AH721-
BoxVal(ROW($AA721),26,COLUMN(INDIRECT("T"&amp;(INT(ROW($AA738)/65))*65+2)))-
$AB721-
$W721-
IFERROR(VLOOKUP($AC721,$CT$1:$DC$31,7,FALSE),0)</f>
        <v>#VALUE!</v>
      </c>
      <c r="AM721" s="44" t="e">
        <f ca="1">AL721+(AG721-AF721)</f>
        <v>#VALUE!</v>
      </c>
      <c r="AN721" s="36" t="str">
        <f ca="1">IF(BoxVal(ROW(AA721),9,COLUMN(T719))="FIX","00",ManualLookup(AA721,BoxVal(ROW(AA721),4,COLUMN(AN719)),INDIRECT(DN$3)))</f>
        <v>00</v>
      </c>
      <c r="AO721" s="36" t="str">
        <f t="shared" ca="1" si="143"/>
        <v>02</v>
      </c>
      <c r="AP721" s="36" t="str">
        <f t="shared" ca="1" si="143"/>
        <v>00</v>
      </c>
      <c r="AQ721" s="36" t="str">
        <f t="shared" ca="1" si="143"/>
        <v>00</v>
      </c>
      <c r="AR721" s="36" t="str">
        <f t="shared" ca="1" si="143"/>
        <v>錯誤: 找不到列值 'FIX'，搜尋範圍為第 1 到 31 行，欄位 BY</v>
      </c>
      <c r="AS721" s="36"/>
    </row>
    <row r="722" spans="19:45" ht="30" customHeight="1" x14ac:dyDescent="0.25">
      <c r="S722" s="26"/>
      <c r="T722" s="17"/>
      <c r="U722" s="36" t="str">
        <f ca="1">ConfigCode($AA722,$AN722,$AO722,$AP722,$AQ722,$AR722,$AF722,$AG722,2)</f>
        <v>Code Error</v>
      </c>
      <c r="V722" s="37"/>
      <c r="W722" s="37"/>
      <c r="X722" s="68"/>
      <c r="Y722" s="68"/>
      <c r="Z722" s="55" t="e">
        <f ca="1" xml:space="preserve">
N("vbias,vlookup vbias range")+
VLOOKUP($AA722,INDIRECT(BoxVal(ROW($AA722),34,COLUMN(T718))),2,FALSE)+
N("gain")+
$AB722+
N("vcm")+
VLOOKUP($AC722,$CT$1:$DC$31,7,FALSE)+
N("(vbias*vcp*vbg-vbias)*sensor ratio")+
VbiasCal($AA722,$AD722,$AE722,BoxVal(ROW($AC722),18,COLUMN($T$22)))+
N("vbias ref+gain ref")+
$V722+$W722</f>
        <v>#VALUE!</v>
      </c>
      <c r="AA722" s="39" t="s">
        <v>1269</v>
      </c>
      <c r="AB722" s="40">
        <v>0</v>
      </c>
      <c r="AC722" s="40" t="s">
        <v>995</v>
      </c>
      <c r="AD722" s="40">
        <v>1</v>
      </c>
      <c r="AE722" s="41" t="s">
        <v>436</v>
      </c>
      <c r="AF722" s="42">
        <v>-42.1</v>
      </c>
      <c r="AG722" s="47">
        <f>AF721</f>
        <v>-41.5</v>
      </c>
      <c r="AH722" s="43" t="e">
        <f ca="1">$AF722+$Z722</f>
        <v>#VALUE!</v>
      </c>
      <c r="AI722" s="43" t="e">
        <f ca="1">$AG722+$Z722</f>
        <v>#VALUE!</v>
      </c>
      <c r="AJ722" s="44" t="e">
        <f ca="1" xml:space="preserve">
N("initial sens-loopgain")+
$AF722-BoxVal(ROW($AA722),26,COLUMN(INDIRECT("T"&amp;(INT(ROW($AA739)/65))*65+2)))</f>
        <v>#N/A</v>
      </c>
      <c r="AK722" s="44" t="e">
        <f ca="1">AJ722+(AG722-AF722)</f>
        <v>#N/A</v>
      </c>
      <c r="AL722" s="44" t="e">
        <f ca="1" xml:space="preserve">
N("initial sens-loopgain-gain-gain ref-vcm")+
$AH722-
BoxVal(ROW($AA722),26,COLUMN(INDIRECT("T"&amp;(INT(ROW($AA739)/65))*65+2)))-
$AB722-
$W722-
IFERROR(VLOOKUP($AC722,$CT$1:$DC$31,7,FALSE),0)</f>
        <v>#VALUE!</v>
      </c>
      <c r="AM722" s="44" t="e">
        <f ca="1">AL722+(AG722-AF722)</f>
        <v>#VALUE!</v>
      </c>
      <c r="AN722" s="36" t="str">
        <f ca="1">IF(BoxVal(ROW(AA722),9,COLUMN(T720))="FIX","00",ManualLookup(AA722,BoxVal(ROW(AA722),4,COLUMN(AN720)),INDIRECT(DN$3)))</f>
        <v>00</v>
      </c>
      <c r="AO722" s="36" t="str">
        <f t="shared" ca="1" si="143"/>
        <v>00</v>
      </c>
      <c r="AP722" s="36" t="str">
        <f t="shared" ca="1" si="143"/>
        <v>00</v>
      </c>
      <c r="AQ722" s="36" t="str">
        <f t="shared" ca="1" si="143"/>
        <v>00</v>
      </c>
      <c r="AR722" s="36" t="str">
        <f t="shared" ca="1" si="143"/>
        <v>錯誤: 找不到列值 'FIX'，搜尋範圍為第 1 到 31 行，欄位 BY</v>
      </c>
      <c r="AS722" s="36"/>
    </row>
    <row r="723" spans="19:45" ht="30" customHeight="1" x14ac:dyDescent="0.25">
      <c r="S723" s="7" t="s">
        <v>19</v>
      </c>
      <c r="T723" s="15" t="s">
        <v>1292</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1.5900000000000025E-2</v>
      </c>
      <c r="AA723" s="39" t="s">
        <v>1269</v>
      </c>
      <c r="AB723" s="40">
        <v>0</v>
      </c>
      <c r="AC723" s="40" t="s">
        <v>995</v>
      </c>
      <c r="AD723" s="40">
        <v>1</v>
      </c>
      <c r="AE723" s="41">
        <v>6.7000000000000004E-2</v>
      </c>
      <c r="AF723" s="42">
        <v>-42.8</v>
      </c>
      <c r="AG723" s="47">
        <f>AF722</f>
        <v>-42.1</v>
      </c>
      <c r="AH723" s="43">
        <f ca="1">$AF723+$Z723</f>
        <v>-42.784099999999995</v>
      </c>
      <c r="AI723" s="43">
        <f ca="1">$AG723+$Z723</f>
        <v>-42.084099999999999</v>
      </c>
      <c r="AJ723" s="44" t="e">
        <f ca="1" xml:space="preserve">
N("initial sens-loopgain")+
$AF723-BoxVal(ROW($AA723),26,COLUMN(INDIRECT("T"&amp;(INT(ROW($AA740)/65))*65+2)))</f>
        <v>#N/A</v>
      </c>
      <c r="AK723" s="44" t="e">
        <f ca="1">AJ723+(AG723-AF723)</f>
        <v>#N/A</v>
      </c>
      <c r="AL723" s="44" t="e">
        <f ca="1" xml:space="preserve">
N("initial sens-loopgain-gain-gain ref-vcm")+
$AH723-
BoxVal(ROW($AA723),26,COLUMN(INDIRECT("T"&amp;(INT(ROW($AA740)/65))*65+2)))-
$AB723-
$W723-
IFERROR(VLOOKUP($AC723,$CT$1:$DC$31,7,FALSE),0)</f>
        <v>#N/A</v>
      </c>
      <c r="AM723" s="44" t="e">
        <f ca="1">AL723+(AG723-AF723)</f>
        <v>#N/A</v>
      </c>
      <c r="AN723" s="36" t="str">
        <f ca="1">IF(BoxVal(ROW(AA723),9,COLUMN(T721))="FIX","00",ManualLookup(AA723,BoxVal(ROW(AA723),4,COLUMN(AN721)),INDIRECT(DN$3)))</f>
        <v>00</v>
      </c>
      <c r="AO723" s="36" t="str">
        <f t="shared" ca="1" si="143"/>
        <v>00</v>
      </c>
      <c r="AP723" s="36" t="str">
        <f t="shared" ca="1" si="143"/>
        <v>00</v>
      </c>
      <c r="AQ723" s="36" t="str">
        <f t="shared" ca="1" si="143"/>
        <v>00</v>
      </c>
      <c r="AR723" s="36" t="str">
        <f t="shared" ca="1" si="143"/>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0.51590000000000003</v>
      </c>
      <c r="AA724" s="39" t="s">
        <v>1269</v>
      </c>
      <c r="AB724" s="40">
        <v>0.5</v>
      </c>
      <c r="AC724" s="40" t="s">
        <v>995</v>
      </c>
      <c r="AD724" s="40">
        <v>1</v>
      </c>
      <c r="AE724" s="41">
        <v>6.7000000000000004E-2</v>
      </c>
      <c r="AF724" s="42">
        <v>-43.3</v>
      </c>
      <c r="AG724" s="47">
        <f>AF723</f>
        <v>-42.8</v>
      </c>
      <c r="AH724" s="43">
        <f ca="1">$AF724+$Z724</f>
        <v>-42.784099999999995</v>
      </c>
      <c r="AI724" s="43">
        <f ca="1">$AG724+$Z724</f>
        <v>-42.284099999999995</v>
      </c>
      <c r="AJ724" s="44" t="e">
        <f ca="1" xml:space="preserve">
N("initial sens-loopgain")+
$AF724-BoxVal(ROW($AA724),26,COLUMN(INDIRECT("T"&amp;(INT(ROW($AA741)/65))*65+2)))</f>
        <v>#N/A</v>
      </c>
      <c r="AK724" s="44" t="e">
        <f ca="1">AJ724+(AG724-AF724)</f>
        <v>#N/A</v>
      </c>
      <c r="AL724" s="44" t="e">
        <f ca="1" xml:space="preserve">
N("initial sens-loopgain-gain-gain ref-vcm")+
$AH724-
BoxVal(ROW($AA724),26,COLUMN(INDIRECT("T"&amp;(INT(ROW($AA741)/65))*65+2)))-
$AB724-
$W724-
IFERROR(VLOOKUP($AC724,$CT$1:$DC$31,7,FALSE),0)</f>
        <v>#N/A</v>
      </c>
      <c r="AM724" s="44" t="e">
        <f ca="1">AL724+(AG724-AF724)</f>
        <v>#N/A</v>
      </c>
      <c r="AN724" s="36" t="str">
        <f ca="1">IF(BoxVal(ROW(AA724),9,COLUMN(T722))="FIX","00",ManualLookup(AA724,BoxVal(ROW(AA724),4,COLUMN(AN722)),INDIRECT(DN$3)))</f>
        <v>00</v>
      </c>
      <c r="AO724" s="36" t="str">
        <f t="shared" ca="1" si="143"/>
        <v>03</v>
      </c>
      <c r="AP724" s="36" t="str">
        <f t="shared" ca="1" si="143"/>
        <v>00</v>
      </c>
      <c r="AQ724" s="36" t="str">
        <f t="shared" ca="1" si="143"/>
        <v>00</v>
      </c>
      <c r="AR724" s="36" t="str">
        <f t="shared" ca="1" si="143"/>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-38</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1088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1085</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VLOOKUP(T719,MPN!$A$1:$E$997,4,FALSE)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VLOOKUP($T719,MPN!$A$1:$E$497,2,FALSE)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VLOOKUP($T719,MPN!$A$1:$E$497,5,FALSE)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t="e">
        <f>VLOOKUP(T730,$DT$1:$DV$31,3,FALSE)</f>
        <v>#N/A</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70~150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e">
        <f>VLOOKUP(U781,$DX$1:$DZ$21,3,FALSE)</f>
        <v>#N/A</v>
      </c>
      <c r="AD781" s="8"/>
    </row>
    <row r="782" spans="19:45" ht="30" customHeight="1" x14ac:dyDescent="0.25">
      <c r="S782" s="7" t="s">
        <v>24</v>
      </c>
      <c r="T782" s="15" t="s">
        <v>1163</v>
      </c>
      <c r="U782" s="5" t="s">
        <v>23</v>
      </c>
      <c r="V782" s="7" t="e">
        <f>VLOOKUP(U781,$DX$1:$DZ$21,2,FALSE)</f>
        <v>#N/A</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1290</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1278</v>
      </c>
      <c r="U785" s="36" t="str">
        <f t="shared" ref="U785:U793" ca="1" si="144">ConfigCode($AA785,$AN785,$AO785,$AP785,$AQ785,$AR785,$AF785,$AG785,2)</f>
        <v>Code Error</v>
      </c>
      <c r="V785" s="37"/>
      <c r="W785" s="37"/>
      <c r="X785" s="68"/>
      <c r="Y785" s="68"/>
      <c r="Z785" s="55" t="e">
        <f t="shared" ref="Z785:Z793" ca="1" si="145" xml:space="preserve">
N("vbias,vlookup vbias range")+
VLOOKUP($AA785,INDIRECT(BoxVal(ROW($AA785),34,COLUMN(T781))),2,FALSE)+
N("gain")+
$AB785+
N("vcm")+
VLOOKUP($AC785,$CT$1:$DC$31,7,FALSE)+
N("(vbias*vcp*vbg-vbias)*sensor ratio")+
VbiasCal($AA785,$AD785,$AE785,BoxVal(ROW($AC785),18,COLUMN($T$22)))+
N("vbias ref+gain ref")+
$V785+$W785</f>
        <v>#VALUE!</v>
      </c>
      <c r="AA785" s="39" t="s">
        <v>1284</v>
      </c>
      <c r="AB785" s="40">
        <v>0</v>
      </c>
      <c r="AC785" s="40" t="s">
        <v>996</v>
      </c>
      <c r="AD785" s="40">
        <v>1</v>
      </c>
      <c r="AE785" s="41" t="s">
        <v>436</v>
      </c>
      <c r="AF785" s="42">
        <v>-35.6</v>
      </c>
      <c r="AG785" s="42">
        <v>-35.1</v>
      </c>
      <c r="AH785" s="43" t="e">
        <f t="shared" ref="AH785:AH793" ca="1" si="146">$AF785+$Z785</f>
        <v>#VALUE!</v>
      </c>
      <c r="AI785" s="43" t="e">
        <f t="shared" ref="AI785:AI793" ca="1" si="147">$AG785+$Z785</f>
        <v>#VALUE!</v>
      </c>
      <c r="AJ785" s="44" t="e">
        <f t="shared" ref="AJ785:AJ793" ca="1" si="148" xml:space="preserve">
N("initial sens-loopgain")+
$AF785-BoxVal(ROW($AA785),26,COLUMN(INDIRECT("T"&amp;(INT(ROW($AA802)/65))*65+2)))</f>
        <v>#N/A</v>
      </c>
      <c r="AK785" s="44" t="e">
        <f t="shared" ref="AK785:AK793" ca="1" si="149">AJ785+(AG785-AF785)</f>
        <v>#N/A</v>
      </c>
      <c r="AL785" s="44" t="e">
        <f t="shared" ref="AL785:AL793" ca="1" si="150" xml:space="preserve">
N("initial sens-loopgain-gain-gain ref-vcm")+
$AH785-
BoxVal(ROW($AA785),26,COLUMN(INDIRECT("T"&amp;(INT(ROW($AA802)/65))*65+2)))-
$AB785-
$W785-
IFERROR(VLOOKUP($AC785,$CT$1:$DC$31,7,FALSE),0)</f>
        <v>#VALUE!</v>
      </c>
      <c r="AM785" s="44" t="e">
        <f t="shared" ref="AM785:AM793" ca="1" si="151">AL785+(AG785-AF785)</f>
        <v>#VALUE!</v>
      </c>
      <c r="AN785" s="36" t="str">
        <f t="shared" ref="AN785:AN793" ca="1" si="152">IF(BoxVal(ROW(AA785),9,COLUMN(T783))="FIX","00",ManualLookup(AA785,BoxVal(ROW(AA785),4,COLUMN(AN783)),INDIRECT(DN$3)))</f>
        <v>10</v>
      </c>
      <c r="AO785" s="36" t="str">
        <f t="shared" ref="AO785:AO793" ca="1" si="153">ManualLookup(AB785,BoxVal(ROW(AB785),4,COLUMN(AO783)),INDIRECT(DO$3))</f>
        <v>00</v>
      </c>
      <c r="AP785" s="36" t="str">
        <f t="shared" ref="AP785:AP793" ca="1" si="154">ManualLookup(AC785,BoxVal(ROW(AC785),4,COLUMN(AP783)),INDIRECT(DP$3))</f>
        <v>00</v>
      </c>
      <c r="AQ785" s="36" t="str">
        <f t="shared" ref="AQ785:AQ793" ca="1" si="155">ManualLookup(AD785,BoxVal(ROW(AD785),4,COLUMN(AQ783)),INDIRECT(DQ$3))</f>
        <v>00</v>
      </c>
      <c r="AR785" s="36" t="str">
        <f t="shared" ref="AR785:AR793" ca="1" si="156">ManualLookup(AE785,BoxVal(ROW(AE785),4,COLUMN(AR783)),INDIRECT(DR$3))</f>
        <v>錯誤: 找不到列值 'FIX'，搜尋範圍為第 1 到 31 行，欄位 BY</v>
      </c>
      <c r="AS785" s="33"/>
    </row>
    <row r="786" spans="19:45" ht="30" customHeight="1" x14ac:dyDescent="0.25">
      <c r="S786" s="7" t="s">
        <v>13</v>
      </c>
      <c r="T786" s="15" t="s">
        <v>1289</v>
      </c>
      <c r="U786" s="36" t="str">
        <f t="shared" ca="1" si="144"/>
        <v>Code Error</v>
      </c>
      <c r="V786" s="37"/>
      <c r="W786" s="37"/>
      <c r="X786" s="68"/>
      <c r="Y786" s="68"/>
      <c r="Z786" s="55" t="e">
        <f t="shared" ca="1" si="145"/>
        <v>#VALUE!</v>
      </c>
      <c r="AA786" s="39" t="s">
        <v>1284</v>
      </c>
      <c r="AB786" s="40">
        <v>0.5</v>
      </c>
      <c r="AC786" s="40" t="s">
        <v>996</v>
      </c>
      <c r="AD786" s="40">
        <v>1</v>
      </c>
      <c r="AE786" s="41" t="s">
        <v>436</v>
      </c>
      <c r="AF786" s="42">
        <v>-36.1</v>
      </c>
      <c r="AG786" s="47">
        <f t="shared" ref="AG786:AG793" si="157">AF785</f>
        <v>-35.6</v>
      </c>
      <c r="AH786" s="43" t="e">
        <f t="shared" ca="1" si="146"/>
        <v>#VALUE!</v>
      </c>
      <c r="AI786" s="43" t="e">
        <f t="shared" ca="1" si="147"/>
        <v>#VALUE!</v>
      </c>
      <c r="AJ786" s="44" t="e">
        <f t="shared" ca="1" si="148"/>
        <v>#N/A</v>
      </c>
      <c r="AK786" s="44" t="e">
        <f t="shared" ca="1" si="149"/>
        <v>#N/A</v>
      </c>
      <c r="AL786" s="44" t="e">
        <f t="shared" ca="1" si="150"/>
        <v>#VALUE!</v>
      </c>
      <c r="AM786" s="44" t="e">
        <f t="shared" ca="1" si="151"/>
        <v>#VALUE!</v>
      </c>
      <c r="AN786" s="36" t="str">
        <f t="shared" ca="1" si="152"/>
        <v>10</v>
      </c>
      <c r="AO786" s="36" t="str">
        <f t="shared" ca="1" si="153"/>
        <v>03</v>
      </c>
      <c r="AP786" s="36" t="str">
        <f t="shared" ca="1" si="154"/>
        <v>00</v>
      </c>
      <c r="AQ786" s="36" t="str">
        <f t="shared" ca="1" si="155"/>
        <v>00</v>
      </c>
      <c r="AR786" s="36" t="str">
        <f t="shared" ca="1" si="156"/>
        <v>錯誤: 找不到列值 'FIX'，搜尋範圍為第 1 到 31 行，欄位 BY</v>
      </c>
      <c r="AS786" s="36"/>
    </row>
    <row r="787" spans="19:45" ht="30" customHeight="1" x14ac:dyDescent="0.25">
      <c r="S787" s="26"/>
      <c r="T787" s="17"/>
      <c r="U787" s="36" t="str">
        <f t="shared" ca="1" si="144"/>
        <v>Code Error</v>
      </c>
      <c r="V787" s="37">
        <v>0.05</v>
      </c>
      <c r="W787" s="37"/>
      <c r="X787" s="68"/>
      <c r="Y787" s="68"/>
      <c r="Z787" s="55" t="e">
        <f t="shared" ca="1" si="145"/>
        <v>#VALUE!</v>
      </c>
      <c r="AA787" s="39" t="s">
        <v>1268</v>
      </c>
      <c r="AB787" s="40">
        <v>1</v>
      </c>
      <c r="AC787" s="40" t="s">
        <v>995</v>
      </c>
      <c r="AD787" s="40">
        <v>1</v>
      </c>
      <c r="AE787" s="41" t="s">
        <v>436</v>
      </c>
      <c r="AF787" s="42">
        <v>-36.700000000000003</v>
      </c>
      <c r="AG787" s="47">
        <f t="shared" si="157"/>
        <v>-36.1</v>
      </c>
      <c r="AH787" s="43" t="e">
        <f t="shared" ca="1" si="146"/>
        <v>#VALUE!</v>
      </c>
      <c r="AI787" s="43" t="e">
        <f t="shared" ca="1" si="147"/>
        <v>#VALUE!</v>
      </c>
      <c r="AJ787" s="44" t="e">
        <f t="shared" ca="1" si="148"/>
        <v>#N/A</v>
      </c>
      <c r="AK787" s="44" t="e">
        <f t="shared" ca="1" si="149"/>
        <v>#N/A</v>
      </c>
      <c r="AL787" s="44" t="e">
        <f t="shared" ca="1" si="150"/>
        <v>#VALUE!</v>
      </c>
      <c r="AM787" s="44" t="e">
        <f t="shared" ca="1" si="151"/>
        <v>#VALUE!</v>
      </c>
      <c r="AN787" s="36" t="str">
        <f t="shared" ca="1" si="152"/>
        <v>10</v>
      </c>
      <c r="AO787" s="36" t="str">
        <f t="shared" ca="1" si="153"/>
        <v>04</v>
      </c>
      <c r="AP787" s="36" t="str">
        <f t="shared" ca="1" si="154"/>
        <v>00</v>
      </c>
      <c r="AQ787" s="36" t="str">
        <f t="shared" ca="1" si="155"/>
        <v>00</v>
      </c>
      <c r="AR787" s="36" t="str">
        <f t="shared" ca="1" si="156"/>
        <v>錯誤: 找不到列值 'FIX'，搜尋範圍為第 1 到 31 行，欄位 BY</v>
      </c>
      <c r="AS787" s="36"/>
    </row>
    <row r="788" spans="19:45" ht="30" customHeight="1" x14ac:dyDescent="0.25">
      <c r="S788" s="7" t="s">
        <v>19</v>
      </c>
      <c r="T788" s="15" t="s">
        <v>1161</v>
      </c>
      <c r="U788" s="36" t="str">
        <f t="shared" ca="1" si="144"/>
        <v>Code Error</v>
      </c>
      <c r="V788" s="37">
        <v>0.2</v>
      </c>
      <c r="W788" s="37"/>
      <c r="X788" s="68"/>
      <c r="Y788" s="68"/>
      <c r="Z788" s="55" t="e">
        <f t="shared" ca="1" si="145"/>
        <v>#VALUE!</v>
      </c>
      <c r="AA788" s="39" t="s">
        <v>1268</v>
      </c>
      <c r="AB788" s="40">
        <v>1.5</v>
      </c>
      <c r="AC788" s="40" t="s">
        <v>995</v>
      </c>
      <c r="AD788" s="40">
        <v>1</v>
      </c>
      <c r="AE788" s="41" t="s">
        <v>436</v>
      </c>
      <c r="AF788" s="42">
        <v>-37</v>
      </c>
      <c r="AG788" s="47">
        <f t="shared" si="157"/>
        <v>-36.700000000000003</v>
      </c>
      <c r="AH788" s="43" t="e">
        <f t="shared" ca="1" si="146"/>
        <v>#VALUE!</v>
      </c>
      <c r="AI788" s="43" t="e">
        <f t="shared" ca="1" si="147"/>
        <v>#VALUE!</v>
      </c>
      <c r="AJ788" s="44" t="e">
        <f t="shared" ca="1" si="148"/>
        <v>#N/A</v>
      </c>
      <c r="AK788" s="44" t="e">
        <f t="shared" ca="1" si="149"/>
        <v>#N/A</v>
      </c>
      <c r="AL788" s="44" t="e">
        <f t="shared" ca="1" si="150"/>
        <v>#VALUE!</v>
      </c>
      <c r="AM788" s="44" t="e">
        <f t="shared" ca="1" si="151"/>
        <v>#VALUE!</v>
      </c>
      <c r="AN788" s="36" t="str">
        <f t="shared" ca="1" si="152"/>
        <v>10</v>
      </c>
      <c r="AO788" s="36" t="str">
        <f t="shared" ca="1" si="153"/>
        <v>05</v>
      </c>
      <c r="AP788" s="36" t="str">
        <f t="shared" ca="1" si="154"/>
        <v>00</v>
      </c>
      <c r="AQ788" s="36" t="str">
        <f t="shared" ca="1" si="155"/>
        <v>00</v>
      </c>
      <c r="AR788" s="36" t="str">
        <f t="shared" ca="1" si="156"/>
        <v>錯誤: 找不到列值 'FIX'，搜尋範圍為第 1 到 31 行，欄位 BY</v>
      </c>
      <c r="AS788" s="36"/>
    </row>
    <row r="789" spans="19:45" ht="30" customHeight="1" x14ac:dyDescent="0.25">
      <c r="S789" s="7" t="s">
        <v>15</v>
      </c>
      <c r="T789" s="15" t="s">
        <v>1151</v>
      </c>
      <c r="U789" s="36" t="str">
        <f t="shared" ca="1" si="144"/>
        <v>0x93=-37.40,-37.00;</v>
      </c>
      <c r="V789" s="37">
        <v>0.2</v>
      </c>
      <c r="W789" s="37"/>
      <c r="X789" s="68"/>
      <c r="Y789" s="68"/>
      <c r="Z789" s="55">
        <f t="shared" ca="1" si="145"/>
        <v>-1.4104000000000001</v>
      </c>
      <c r="AA789" s="39" t="s">
        <v>1268</v>
      </c>
      <c r="AB789" s="40">
        <v>0.5</v>
      </c>
      <c r="AC789" s="40" t="s">
        <v>995</v>
      </c>
      <c r="AD789" s="40">
        <v>1</v>
      </c>
      <c r="AE789" s="41">
        <v>6.7000000000000004E-2</v>
      </c>
      <c r="AF789" s="42">
        <v>-37.4</v>
      </c>
      <c r="AG789" s="47">
        <f t="shared" si="157"/>
        <v>-37</v>
      </c>
      <c r="AH789" s="43">
        <f t="shared" ca="1" si="146"/>
        <v>-38.810400000000001</v>
      </c>
      <c r="AI789" s="43">
        <f t="shared" ca="1" si="147"/>
        <v>-38.410400000000003</v>
      </c>
      <c r="AJ789" s="44" t="e">
        <f t="shared" ca="1" si="148"/>
        <v>#N/A</v>
      </c>
      <c r="AK789" s="44" t="e">
        <f t="shared" ca="1" si="149"/>
        <v>#N/A</v>
      </c>
      <c r="AL789" s="44" t="e">
        <f t="shared" ca="1" si="150"/>
        <v>#N/A</v>
      </c>
      <c r="AM789" s="44" t="e">
        <f t="shared" ca="1" si="151"/>
        <v>#N/A</v>
      </c>
      <c r="AN789" s="36" t="str">
        <f t="shared" ca="1" si="152"/>
        <v>10</v>
      </c>
      <c r="AO789" s="36" t="str">
        <f t="shared" ca="1" si="153"/>
        <v>03</v>
      </c>
      <c r="AP789" s="36" t="str">
        <f t="shared" ca="1" si="154"/>
        <v>00</v>
      </c>
      <c r="AQ789" s="36" t="str">
        <f t="shared" ca="1" si="155"/>
        <v>00</v>
      </c>
      <c r="AR789" s="36" t="str">
        <f t="shared" ca="1" si="156"/>
        <v>80</v>
      </c>
      <c r="AS789" s="36"/>
    </row>
    <row r="790" spans="19:45" ht="30" customHeight="1" x14ac:dyDescent="0.25">
      <c r="S790" s="7" t="s">
        <v>705</v>
      </c>
      <c r="T790" s="15" t="s">
        <v>1152</v>
      </c>
      <c r="U790" s="36" t="str">
        <f t="shared" ca="1" si="144"/>
        <v>0x94=-37.80,-37.40;</v>
      </c>
      <c r="V790" s="37">
        <v>0.2</v>
      </c>
      <c r="W790" s="37"/>
      <c r="X790" s="68"/>
      <c r="Y790" s="68"/>
      <c r="Z790" s="55">
        <f t="shared" ca="1" si="145"/>
        <v>-0.9104000000000001</v>
      </c>
      <c r="AA790" s="39" t="s">
        <v>1268</v>
      </c>
      <c r="AB790" s="40">
        <v>1</v>
      </c>
      <c r="AC790" s="40" t="s">
        <v>995</v>
      </c>
      <c r="AD790" s="40">
        <v>1</v>
      </c>
      <c r="AE790" s="41">
        <v>6.7000000000000004E-2</v>
      </c>
      <c r="AF790" s="42">
        <v>-37.799999999999997</v>
      </c>
      <c r="AG790" s="47">
        <f t="shared" si="157"/>
        <v>-37.4</v>
      </c>
      <c r="AH790" s="43">
        <f t="shared" ca="1" si="146"/>
        <v>-38.7104</v>
      </c>
      <c r="AI790" s="43">
        <f t="shared" ca="1" si="147"/>
        <v>-38.310400000000001</v>
      </c>
      <c r="AJ790" s="44" t="e">
        <f t="shared" ca="1" si="148"/>
        <v>#N/A</v>
      </c>
      <c r="AK790" s="44" t="e">
        <f t="shared" ca="1" si="149"/>
        <v>#N/A</v>
      </c>
      <c r="AL790" s="44" t="e">
        <f t="shared" ca="1" si="150"/>
        <v>#N/A</v>
      </c>
      <c r="AM790" s="44" t="e">
        <f t="shared" ca="1" si="151"/>
        <v>#N/A</v>
      </c>
      <c r="AN790" s="36" t="str">
        <f t="shared" ca="1" si="152"/>
        <v>10</v>
      </c>
      <c r="AO790" s="36" t="str">
        <f t="shared" ca="1" si="153"/>
        <v>04</v>
      </c>
      <c r="AP790" s="36" t="str">
        <f t="shared" ca="1" si="154"/>
        <v>00</v>
      </c>
      <c r="AQ790" s="36" t="str">
        <f t="shared" ca="1" si="155"/>
        <v>00</v>
      </c>
      <c r="AR790" s="36" t="str">
        <f t="shared" ca="1" si="156"/>
        <v>80</v>
      </c>
      <c r="AS790" s="36"/>
    </row>
    <row r="791" spans="19:45" ht="30" customHeight="1" x14ac:dyDescent="0.25">
      <c r="S791" s="7" t="s">
        <v>605</v>
      </c>
      <c r="T791" s="15" t="s">
        <v>991</v>
      </c>
      <c r="U791" s="36" t="str">
        <f t="shared" ca="1" si="144"/>
        <v>Code Error</v>
      </c>
      <c r="V791" s="37"/>
      <c r="W791" s="37"/>
      <c r="X791" s="68"/>
      <c r="Y791" s="68"/>
      <c r="Z791" s="55" t="e">
        <f t="shared" ca="1" si="145"/>
        <v>#VALUE!</v>
      </c>
      <c r="AA791" s="39" t="s">
        <v>965</v>
      </c>
      <c r="AB791" s="40">
        <v>0</v>
      </c>
      <c r="AC791" s="40" t="s">
        <v>995</v>
      </c>
      <c r="AD791" s="40">
        <v>1</v>
      </c>
      <c r="AE791" s="41" t="s">
        <v>436</v>
      </c>
      <c r="AF791" s="42">
        <v>-38.299999999999997</v>
      </c>
      <c r="AG791" s="47">
        <f t="shared" si="157"/>
        <v>-37.799999999999997</v>
      </c>
      <c r="AH791" s="43" t="e">
        <f t="shared" ca="1" si="146"/>
        <v>#VALUE!</v>
      </c>
      <c r="AI791" s="43" t="e">
        <f t="shared" ca="1" si="147"/>
        <v>#VALUE!</v>
      </c>
      <c r="AJ791" s="44" t="e">
        <f t="shared" ca="1" si="148"/>
        <v>#N/A</v>
      </c>
      <c r="AK791" s="44" t="e">
        <f t="shared" ca="1" si="149"/>
        <v>#N/A</v>
      </c>
      <c r="AL791" s="44" t="e">
        <f t="shared" ca="1" si="150"/>
        <v>#VALUE!</v>
      </c>
      <c r="AM791" s="44" t="e">
        <f t="shared" ca="1" si="151"/>
        <v>#VALUE!</v>
      </c>
      <c r="AN791" s="36" t="str">
        <f t="shared" ca="1" si="152"/>
        <v>00</v>
      </c>
      <c r="AO791" s="36" t="str">
        <f t="shared" ca="1" si="153"/>
        <v>00</v>
      </c>
      <c r="AP791" s="36" t="str">
        <f t="shared" ca="1" si="154"/>
        <v>00</v>
      </c>
      <c r="AQ791" s="36" t="str">
        <f t="shared" ca="1" si="155"/>
        <v>00</v>
      </c>
      <c r="AR791" s="36" t="str">
        <f t="shared" ca="1" si="156"/>
        <v>錯誤: 找不到列值 'FIX'，搜尋範圍為第 1 到 31 行，欄位 BY</v>
      </c>
      <c r="AS791" s="36"/>
    </row>
    <row r="792" spans="19:45" ht="30" customHeight="1" x14ac:dyDescent="0.25">
      <c r="S792" s="7" t="s">
        <v>721</v>
      </c>
      <c r="T792" s="15" t="s">
        <v>26</v>
      </c>
      <c r="U792" s="36" t="str">
        <f t="shared" ca="1" si="144"/>
        <v>Code Error</v>
      </c>
      <c r="V792" s="37"/>
      <c r="W792" s="37"/>
      <c r="X792" s="68"/>
      <c r="Y792" s="68"/>
      <c r="Z792" s="55" t="e">
        <f t="shared" ca="1" si="145"/>
        <v>#VALUE!</v>
      </c>
      <c r="AA792" s="39" t="s">
        <v>965</v>
      </c>
      <c r="AB792" s="40">
        <v>0.5</v>
      </c>
      <c r="AC792" s="40" t="s">
        <v>995</v>
      </c>
      <c r="AD792" s="40">
        <v>1</v>
      </c>
      <c r="AE792" s="41" t="s">
        <v>436</v>
      </c>
      <c r="AF792" s="42">
        <v>-38.799999999999997</v>
      </c>
      <c r="AG792" s="47">
        <f t="shared" si="157"/>
        <v>-38.299999999999997</v>
      </c>
      <c r="AH792" s="43" t="e">
        <f t="shared" ca="1" si="146"/>
        <v>#VALUE!</v>
      </c>
      <c r="AI792" s="43" t="e">
        <f t="shared" ca="1" si="147"/>
        <v>#VALUE!</v>
      </c>
      <c r="AJ792" s="44" t="e">
        <f t="shared" ca="1" si="148"/>
        <v>#N/A</v>
      </c>
      <c r="AK792" s="44" t="e">
        <f t="shared" ca="1" si="149"/>
        <v>#N/A</v>
      </c>
      <c r="AL792" s="44" t="e">
        <f t="shared" ca="1" si="150"/>
        <v>#VALUE!</v>
      </c>
      <c r="AM792" s="44" t="e">
        <f t="shared" ca="1" si="151"/>
        <v>#VALUE!</v>
      </c>
      <c r="AN792" s="36" t="str">
        <f t="shared" ca="1" si="152"/>
        <v>00</v>
      </c>
      <c r="AO792" s="36" t="str">
        <f t="shared" ca="1" si="153"/>
        <v>03</v>
      </c>
      <c r="AP792" s="36" t="str">
        <f t="shared" ca="1" si="154"/>
        <v>00</v>
      </c>
      <c r="AQ792" s="36" t="str">
        <f t="shared" ca="1" si="155"/>
        <v>00</v>
      </c>
      <c r="AR792" s="36" t="str">
        <f t="shared" ca="1" si="156"/>
        <v>錯誤: 找不到列值 'FIX'，搜尋範圍為第 1 到 31 行，欄位 BY</v>
      </c>
      <c r="AS792" s="36"/>
    </row>
    <row r="793" spans="19:45" ht="30" customHeight="1" x14ac:dyDescent="0.25">
      <c r="S793" s="7" t="s">
        <v>20</v>
      </c>
      <c r="T793" s="15">
        <v>-38</v>
      </c>
      <c r="U793" s="36" t="str">
        <f t="shared" ca="1" si="144"/>
        <v>Code Error</v>
      </c>
      <c r="V793" s="37"/>
      <c r="W793" s="37"/>
      <c r="X793" s="38"/>
      <c r="Y793" s="38"/>
      <c r="Z793" s="55" t="e">
        <f t="shared" ca="1" si="145"/>
        <v>#VALUE!</v>
      </c>
      <c r="AA793" s="39" t="s">
        <v>965</v>
      </c>
      <c r="AB793" s="40">
        <v>1</v>
      </c>
      <c r="AC793" s="40" t="s">
        <v>995</v>
      </c>
      <c r="AD793" s="40">
        <v>1</v>
      </c>
      <c r="AE793" s="41" t="s">
        <v>436</v>
      </c>
      <c r="AF793" s="42">
        <v>-39.299999999999997</v>
      </c>
      <c r="AG793" s="47">
        <f t="shared" si="157"/>
        <v>-38.799999999999997</v>
      </c>
      <c r="AH793" s="43" t="e">
        <f t="shared" ca="1" si="146"/>
        <v>#VALUE!</v>
      </c>
      <c r="AI793" s="43" t="e">
        <f t="shared" ca="1" si="147"/>
        <v>#VALUE!</v>
      </c>
      <c r="AJ793" s="44" t="e">
        <f t="shared" ca="1" si="148"/>
        <v>#N/A</v>
      </c>
      <c r="AK793" s="44" t="e">
        <f t="shared" ca="1" si="149"/>
        <v>#N/A</v>
      </c>
      <c r="AL793" s="44" t="e">
        <f t="shared" ca="1" si="150"/>
        <v>#VALUE!</v>
      </c>
      <c r="AM793" s="44" t="e">
        <f t="shared" ca="1" si="151"/>
        <v>#VALUE!</v>
      </c>
      <c r="AN793" s="36" t="str">
        <f t="shared" ca="1" si="152"/>
        <v>00</v>
      </c>
      <c r="AO793" s="36" t="str">
        <f t="shared" ca="1" si="153"/>
        <v>04</v>
      </c>
      <c r="AP793" s="36" t="str">
        <f t="shared" ca="1" si="154"/>
        <v>00</v>
      </c>
      <c r="AQ793" s="36" t="str">
        <f t="shared" ca="1" si="155"/>
        <v>00</v>
      </c>
      <c r="AR793" s="36" t="str">
        <f t="shared" ca="1" si="156"/>
        <v>錯誤: 找不到列值 'FIX'，搜尋範圍為第 1 到 31 行，欄位 BY</v>
      </c>
      <c r="AS793" s="36"/>
    </row>
    <row r="794" spans="19:45" ht="30" customHeight="1" x14ac:dyDescent="0.25">
      <c r="S794" s="7" t="s">
        <v>691</v>
      </c>
      <c r="T794" s="15" t="s">
        <v>1088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1085</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1.1000000000000001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VLOOKUP(T784,MPN!$A$1:$E$997,4,FALSE)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VLOOKUP($T784,MPN!$A$1:$E$497,2,FALSE)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VLOOKUP($T784,MPN!$A$1:$E$497,5,FALSE)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t="e">
        <f>VLOOKUP(T795,$DT$1:$DV$31,3,FALSE)</f>
        <v>#N/A</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70~150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e">
        <f>VLOOKUP(U846,$DX$1:$DZ$21,3,FALSE)</f>
        <v>#N/A</v>
      </c>
      <c r="AD846" s="8"/>
    </row>
    <row r="847" spans="19:45" ht="30" customHeight="1" x14ac:dyDescent="0.25">
      <c r="S847" s="7" t="s">
        <v>24</v>
      </c>
      <c r="T847" s="15" t="s">
        <v>1154</v>
      </c>
      <c r="U847" s="5" t="s">
        <v>23</v>
      </c>
      <c r="V847" s="7" t="e">
        <f>VLOOKUP(U846,$DX$1:$DZ$21,2,FALSE)</f>
        <v>#N/A</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1290</v>
      </c>
      <c r="AK847" s="16"/>
      <c r="AL847" s="16"/>
      <c r="AM847" s="16"/>
      <c r="AN847" s="16"/>
      <c r="AO847" s="16"/>
      <c r="AP847" s="16"/>
      <c r="AQ847" s="16"/>
      <c r="AR847" s="16"/>
      <c r="AS847" s="16"/>
    </row>
    <row r="848" spans="19:45" ht="30" customHeight="1" x14ac:dyDescent="0.25">
      <c r="S848" s="7" t="s">
        <v>5</v>
      </c>
      <c r="T848" s="15" t="s">
        <v>1276</v>
      </c>
      <c r="U848" s="3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1278</v>
      </c>
      <c r="U850" s="36" t="str">
        <f t="shared" ref="U850:U856" ca="1" si="158">ConfigCode($AA850,$AN850,$AO850,$AP850,$AQ850,$AR850,$AF850,$AG850,2)</f>
        <v>Code Error</v>
      </c>
      <c r="V850" s="37"/>
      <c r="W850" s="37"/>
      <c r="X850" s="68"/>
      <c r="Y850" s="68"/>
      <c r="Z850" s="55" t="e">
        <f t="shared" ref="Z850:Z856" ca="1" si="159" xml:space="preserve">
N("vbias,vlookup vbias range")+
VLOOKUP($AA850,INDIRECT(BoxVal(ROW($AA850),34,COLUMN(T846))),2,FALSE)+
N("gain")+
$AB850+
N("vcm")+
VLOOKUP($AC850,$CT$1:$DC$31,7,FALSE)+
N("(vbias*vcp*vbg-vbias)*sensor ratio")+
VbiasCal($AA850,$AD850,$AE850,BoxVal(ROW($AC850),18,COLUMN($T$22)))+
N("vbias ref+gain ref")+
$V850+$W850</f>
        <v>#VALUE!</v>
      </c>
      <c r="AA850" s="39" t="s">
        <v>1150</v>
      </c>
      <c r="AB850" s="40">
        <v>0</v>
      </c>
      <c r="AC850" s="40" t="s">
        <v>996</v>
      </c>
      <c r="AD850" s="40">
        <v>1</v>
      </c>
      <c r="AE850" s="41" t="s">
        <v>436</v>
      </c>
      <c r="AF850" s="42">
        <v>-42.8</v>
      </c>
      <c r="AG850" s="42">
        <v>-42</v>
      </c>
      <c r="AH850" s="43" t="e">
        <f t="shared" ref="AH850:AH856" ca="1" si="160">$AF850+$Z850</f>
        <v>#VALUE!</v>
      </c>
      <c r="AI850" s="43" t="e">
        <f t="shared" ref="AI850:AI856" ca="1" si="161">$AG850+$Z850</f>
        <v>#VALUE!</v>
      </c>
      <c r="AJ850" s="44" t="e">
        <f t="shared" ref="AJ850:AJ856" ca="1" si="162" xml:space="preserve">
N("initial sens-loopgain")+
$AF850-BoxVal(ROW($AA850),26,COLUMN(INDIRECT("T"&amp;(INT(ROW($AA867)/65))*65+2)))</f>
        <v>#N/A</v>
      </c>
      <c r="AK850" s="44" t="e">
        <f t="shared" ref="AK850:AK856" ca="1" si="163">AJ850+(AG850-AF850)</f>
        <v>#N/A</v>
      </c>
      <c r="AL850" s="44" t="e">
        <f t="shared" ref="AL850:AL856" ca="1" si="164" xml:space="preserve">
N("initial sens-loopgain-gain-gain ref-vcm")+
$AH850-
BoxVal(ROW($AA850),26,COLUMN(INDIRECT("T"&amp;(INT(ROW($AA867)/65))*65+2)))-
$AB850-
$W850-
IFERROR(VLOOKUP($AC850,$CT$1:$DC$31,7,FALSE),0)</f>
        <v>#VALUE!</v>
      </c>
      <c r="AM850" s="44" t="e">
        <f t="shared" ref="AM850:AM856" ca="1" si="165">AL850+(AG850-AF850)</f>
        <v>#VALUE!</v>
      </c>
      <c r="AN850" s="36" t="str">
        <f t="shared" ref="AN850:AN856" ca="1" si="166">IF(BoxVal(ROW(AA850),9,COLUMN(T848))="FIX","00",ManualLookup(AA850,BoxVal(ROW(AA850),4,COLUMN(AN848)),INDIRECT(DN$3)))</f>
        <v>40</v>
      </c>
      <c r="AO850" s="36" t="str">
        <f t="shared" ref="AO850:AR856" ca="1" si="167">ManualLookup(AB850,BoxVal(ROW(AB850),4,COLUMN(AO848)),INDIRECT(DO$3))</f>
        <v>00</v>
      </c>
      <c r="AP850" s="36" t="str">
        <f t="shared" ca="1" si="167"/>
        <v>00</v>
      </c>
      <c r="AQ850" s="36" t="str">
        <f t="shared" ca="1" si="167"/>
        <v>00</v>
      </c>
      <c r="AR850" s="36" t="str">
        <f t="shared" ca="1" si="167"/>
        <v>錯誤: 找不到列值 'FIX'，搜尋範圍為第 1 到 31 行，欄位 BY</v>
      </c>
      <c r="AS850" s="33"/>
    </row>
    <row r="851" spans="19:45" ht="30" customHeight="1" x14ac:dyDescent="0.25">
      <c r="S851" s="7" t="s">
        <v>13</v>
      </c>
      <c r="T851" s="15">
        <v>3021</v>
      </c>
      <c r="U851" s="36" t="str">
        <f t="shared" ca="1" si="158"/>
        <v>Code Error</v>
      </c>
      <c r="V851" s="37"/>
      <c r="W851" s="37"/>
      <c r="X851" s="68"/>
      <c r="Y851" s="68"/>
      <c r="Z851" s="55" t="e">
        <f t="shared" ca="1" si="159"/>
        <v>#VALUE!</v>
      </c>
      <c r="AA851" s="39" t="s">
        <v>1150</v>
      </c>
      <c r="AB851" s="40">
        <v>0.5</v>
      </c>
      <c r="AC851" s="40" t="s">
        <v>996</v>
      </c>
      <c r="AD851" s="40">
        <v>1</v>
      </c>
      <c r="AE851" s="41" t="s">
        <v>436</v>
      </c>
      <c r="AF851" s="42">
        <v>-43.3</v>
      </c>
      <c r="AG851" s="47">
        <f t="shared" ref="AG851:AG856" si="168">AF850</f>
        <v>-42.8</v>
      </c>
      <c r="AH851" s="43" t="e">
        <f t="shared" ca="1" si="160"/>
        <v>#VALUE!</v>
      </c>
      <c r="AI851" s="43" t="e">
        <f t="shared" ca="1" si="161"/>
        <v>#VALUE!</v>
      </c>
      <c r="AJ851" s="44" t="e">
        <f t="shared" ca="1" si="162"/>
        <v>#N/A</v>
      </c>
      <c r="AK851" s="44" t="e">
        <f t="shared" ca="1" si="163"/>
        <v>#N/A</v>
      </c>
      <c r="AL851" s="44" t="e">
        <f t="shared" ca="1" si="164"/>
        <v>#VALUE!</v>
      </c>
      <c r="AM851" s="44" t="e">
        <f t="shared" ca="1" si="165"/>
        <v>#VALUE!</v>
      </c>
      <c r="AN851" s="36" t="str">
        <f t="shared" ca="1" si="166"/>
        <v>40</v>
      </c>
      <c r="AO851" s="36" t="str">
        <f t="shared" ca="1" si="167"/>
        <v>03</v>
      </c>
      <c r="AP851" s="36" t="str">
        <f t="shared" ca="1" si="167"/>
        <v>00</v>
      </c>
      <c r="AQ851" s="36" t="str">
        <f t="shared" ca="1" si="167"/>
        <v>00</v>
      </c>
      <c r="AR851" s="36" t="str">
        <f t="shared" ca="1" si="167"/>
        <v>錯誤: 找不到列值 'FIX'，搜尋範圍為第 1 到 31 行，欄位 BY</v>
      </c>
      <c r="AS851" s="36"/>
    </row>
    <row r="852" spans="19:45" ht="30" customHeight="1" x14ac:dyDescent="0.25">
      <c r="S852" s="26"/>
      <c r="T852" s="17"/>
      <c r="U852" s="36" t="str">
        <f t="shared" ca="1" si="158"/>
        <v>Code Error</v>
      </c>
      <c r="V852" s="37"/>
      <c r="W852" s="37"/>
      <c r="X852" s="68"/>
      <c r="Y852" s="68"/>
      <c r="Z852" s="55" t="e">
        <f t="shared" ca="1" si="159"/>
        <v>#VALUE!</v>
      </c>
      <c r="AA852" s="39" t="s">
        <v>587</v>
      </c>
      <c r="AB852" s="40">
        <v>1</v>
      </c>
      <c r="AC852" s="40" t="s">
        <v>995</v>
      </c>
      <c r="AD852" s="40">
        <v>1</v>
      </c>
      <c r="AE852" s="41" t="s">
        <v>436</v>
      </c>
      <c r="AF852" s="42">
        <v>-43.8</v>
      </c>
      <c r="AG852" s="47">
        <f t="shared" si="168"/>
        <v>-43.3</v>
      </c>
      <c r="AH852" s="43" t="e">
        <f t="shared" ca="1" si="160"/>
        <v>#VALUE!</v>
      </c>
      <c r="AI852" s="43" t="e">
        <f t="shared" ca="1" si="161"/>
        <v>#VALUE!</v>
      </c>
      <c r="AJ852" s="44" t="e">
        <f t="shared" ca="1" si="162"/>
        <v>#N/A</v>
      </c>
      <c r="AK852" s="44" t="e">
        <f t="shared" ca="1" si="163"/>
        <v>#N/A</v>
      </c>
      <c r="AL852" s="44" t="e">
        <f t="shared" ca="1" si="164"/>
        <v>#VALUE!</v>
      </c>
      <c r="AM852" s="44" t="e">
        <f t="shared" ca="1" si="165"/>
        <v>#VALUE!</v>
      </c>
      <c r="AN852" s="36" t="str">
        <f t="shared" ca="1" si="166"/>
        <v>40</v>
      </c>
      <c r="AO852" s="36" t="str">
        <f t="shared" ca="1" si="167"/>
        <v>04</v>
      </c>
      <c r="AP852" s="36" t="str">
        <f t="shared" ca="1" si="167"/>
        <v>00</v>
      </c>
      <c r="AQ852" s="36" t="str">
        <f t="shared" ca="1" si="167"/>
        <v>00</v>
      </c>
      <c r="AR852" s="36" t="str">
        <f t="shared" ca="1" si="167"/>
        <v>錯誤: 找不到列值 'FIX'，搜尋範圍為第 1 到 31 行，欄位 BY</v>
      </c>
      <c r="AS852" s="36"/>
    </row>
    <row r="853" spans="19:45" ht="30" customHeight="1" x14ac:dyDescent="0.25">
      <c r="S853" s="7" t="s">
        <v>19</v>
      </c>
      <c r="T853" s="15" t="s">
        <v>1161</v>
      </c>
      <c r="U853" s="36" t="str">
        <f t="shared" ca="1" si="158"/>
        <v>Code Error</v>
      </c>
      <c r="V853" s="37"/>
      <c r="W853" s="37"/>
      <c r="X853" s="68"/>
      <c r="Y853" s="68"/>
      <c r="Z853" s="55" t="e">
        <f t="shared" ca="1" si="159"/>
        <v>#VALUE!</v>
      </c>
      <c r="AA853" s="39" t="s">
        <v>580</v>
      </c>
      <c r="AB853" s="40">
        <v>0</v>
      </c>
      <c r="AC853" s="40" t="s">
        <v>995</v>
      </c>
      <c r="AD853" s="40">
        <v>1</v>
      </c>
      <c r="AE853" s="41" t="s">
        <v>436</v>
      </c>
      <c r="AF853" s="42">
        <v>-44</v>
      </c>
      <c r="AG853" s="47">
        <f t="shared" si="168"/>
        <v>-43.8</v>
      </c>
      <c r="AH853" s="43" t="e">
        <f t="shared" ca="1" si="160"/>
        <v>#VALUE!</v>
      </c>
      <c r="AI853" s="43" t="e">
        <f t="shared" ca="1" si="161"/>
        <v>#VALUE!</v>
      </c>
      <c r="AJ853" s="44" t="e">
        <f t="shared" ca="1" si="162"/>
        <v>#N/A</v>
      </c>
      <c r="AK853" s="44" t="e">
        <f t="shared" ca="1" si="163"/>
        <v>#N/A</v>
      </c>
      <c r="AL853" s="44" t="e">
        <f t="shared" ca="1" si="164"/>
        <v>#VALUE!</v>
      </c>
      <c r="AM853" s="44" t="e">
        <f t="shared" ca="1" si="165"/>
        <v>#VALUE!</v>
      </c>
      <c r="AN853" s="36" t="str">
        <f t="shared" ca="1" si="166"/>
        <v>50</v>
      </c>
      <c r="AO853" s="36" t="str">
        <f t="shared" ca="1" si="167"/>
        <v>00</v>
      </c>
      <c r="AP853" s="36" t="str">
        <f t="shared" ca="1" si="167"/>
        <v>00</v>
      </c>
      <c r="AQ853" s="36" t="str">
        <f t="shared" ca="1" si="167"/>
        <v>00</v>
      </c>
      <c r="AR853" s="36" t="str">
        <f t="shared" ca="1" si="167"/>
        <v>錯誤: 找不到列值 'FIX'，搜尋範圍為第 1 到 31 行，欄位 BY</v>
      </c>
      <c r="AS853" s="36"/>
    </row>
    <row r="854" spans="19:45" ht="30" customHeight="1" x14ac:dyDescent="0.25">
      <c r="S854" s="7" t="s">
        <v>15</v>
      </c>
      <c r="T854" s="15" t="s">
        <v>1151</v>
      </c>
      <c r="U854" s="36" t="str">
        <f t="shared" ca="1" si="158"/>
        <v>Code Error</v>
      </c>
      <c r="V854" s="37"/>
      <c r="W854" s="37"/>
      <c r="X854" s="68"/>
      <c r="Y854" s="68"/>
      <c r="Z854" s="55" t="e">
        <f t="shared" ca="1" si="159"/>
        <v>#VALUE!</v>
      </c>
      <c r="AA854" s="39" t="s">
        <v>580</v>
      </c>
      <c r="AB854" s="40">
        <v>0.5</v>
      </c>
      <c r="AC854" s="40" t="s">
        <v>995</v>
      </c>
      <c r="AD854" s="40">
        <v>1</v>
      </c>
      <c r="AE854" s="41" t="s">
        <v>436</v>
      </c>
      <c r="AF854" s="42">
        <v>-44.5</v>
      </c>
      <c r="AG854" s="47">
        <f t="shared" si="168"/>
        <v>-44</v>
      </c>
      <c r="AH854" s="43" t="e">
        <f t="shared" ca="1" si="160"/>
        <v>#VALUE!</v>
      </c>
      <c r="AI854" s="43" t="e">
        <f t="shared" ca="1" si="161"/>
        <v>#VALUE!</v>
      </c>
      <c r="AJ854" s="44" t="e">
        <f t="shared" ca="1" si="162"/>
        <v>#N/A</v>
      </c>
      <c r="AK854" s="44" t="e">
        <f t="shared" ca="1" si="163"/>
        <v>#N/A</v>
      </c>
      <c r="AL854" s="44" t="e">
        <f t="shared" ca="1" si="164"/>
        <v>#VALUE!</v>
      </c>
      <c r="AM854" s="44" t="e">
        <f t="shared" ca="1" si="165"/>
        <v>#VALUE!</v>
      </c>
      <c r="AN854" s="36" t="str">
        <f t="shared" ca="1" si="166"/>
        <v>50</v>
      </c>
      <c r="AO854" s="36" t="str">
        <f t="shared" ca="1" si="167"/>
        <v>03</v>
      </c>
      <c r="AP854" s="36" t="str">
        <f t="shared" ca="1" si="167"/>
        <v>00</v>
      </c>
      <c r="AQ854" s="36" t="str">
        <f t="shared" ca="1" si="167"/>
        <v>00</v>
      </c>
      <c r="AR854" s="36" t="str">
        <f t="shared" ca="1" si="167"/>
        <v>錯誤: 找不到列值 'FIX'，搜尋範圍為第 1 到 31 行，欄位 BY</v>
      </c>
      <c r="AS854" s="36"/>
    </row>
    <row r="855" spans="19:45" ht="30" customHeight="1" x14ac:dyDescent="0.25">
      <c r="S855" s="7" t="s">
        <v>705</v>
      </c>
      <c r="T855" s="15" t="s">
        <v>1152</v>
      </c>
      <c r="U855" s="36" t="str">
        <f t="shared" ca="1" si="158"/>
        <v>Code Error</v>
      </c>
      <c r="V855" s="37"/>
      <c r="W855" s="37"/>
      <c r="X855" s="68"/>
      <c r="Y855" s="68"/>
      <c r="Z855" s="55" t="e">
        <f t="shared" ca="1" si="159"/>
        <v>#VALUE!</v>
      </c>
      <c r="AA855" s="39" t="s">
        <v>580</v>
      </c>
      <c r="AB855" s="40">
        <v>1</v>
      </c>
      <c r="AC855" s="40" t="s">
        <v>995</v>
      </c>
      <c r="AD855" s="40">
        <v>1</v>
      </c>
      <c r="AE855" s="41" t="s">
        <v>436</v>
      </c>
      <c r="AF855" s="42">
        <v>-45</v>
      </c>
      <c r="AG855" s="47">
        <f t="shared" si="168"/>
        <v>-44.5</v>
      </c>
      <c r="AH855" s="43" t="e">
        <f t="shared" ca="1" si="160"/>
        <v>#VALUE!</v>
      </c>
      <c r="AI855" s="43" t="e">
        <f t="shared" ca="1" si="161"/>
        <v>#VALUE!</v>
      </c>
      <c r="AJ855" s="44" t="e">
        <f t="shared" ca="1" si="162"/>
        <v>#N/A</v>
      </c>
      <c r="AK855" s="44" t="e">
        <f t="shared" ca="1" si="163"/>
        <v>#N/A</v>
      </c>
      <c r="AL855" s="44" t="e">
        <f t="shared" ca="1" si="164"/>
        <v>#VALUE!</v>
      </c>
      <c r="AM855" s="44" t="e">
        <f t="shared" ca="1" si="165"/>
        <v>#VALUE!</v>
      </c>
      <c r="AN855" s="36" t="str">
        <f t="shared" ca="1" si="166"/>
        <v>50</v>
      </c>
      <c r="AO855" s="36" t="str">
        <f t="shared" ca="1" si="167"/>
        <v>04</v>
      </c>
      <c r="AP855" s="36" t="str">
        <f t="shared" ca="1" si="167"/>
        <v>00</v>
      </c>
      <c r="AQ855" s="36" t="str">
        <f t="shared" ca="1" si="167"/>
        <v>00</v>
      </c>
      <c r="AR855" s="36" t="str">
        <f t="shared" ca="1" si="167"/>
        <v>錯誤: 找不到列值 'FIX'，搜尋範圍為第 1 到 31 行，欄位 BY</v>
      </c>
      <c r="AS855" s="36"/>
    </row>
    <row r="856" spans="19:45" ht="30" customHeight="1" x14ac:dyDescent="0.25">
      <c r="S856" s="7" t="s">
        <v>605</v>
      </c>
      <c r="T856" s="15" t="s">
        <v>991</v>
      </c>
      <c r="U856" s="36" t="str">
        <f t="shared" ca="1" si="158"/>
        <v>Code Error</v>
      </c>
      <c r="V856" s="37"/>
      <c r="W856" s="37"/>
      <c r="X856" s="68"/>
      <c r="Y856" s="68"/>
      <c r="Z856" s="55" t="e">
        <f t="shared" ca="1" si="159"/>
        <v>#VALUE!</v>
      </c>
      <c r="AA856" s="39" t="s">
        <v>580</v>
      </c>
      <c r="AB856" s="40">
        <v>1.5</v>
      </c>
      <c r="AC856" s="40" t="s">
        <v>995</v>
      </c>
      <c r="AD856" s="40">
        <v>1</v>
      </c>
      <c r="AE856" s="41" t="s">
        <v>436</v>
      </c>
      <c r="AF856" s="42">
        <v>-45.5</v>
      </c>
      <c r="AG856" s="47">
        <f t="shared" si="168"/>
        <v>-45</v>
      </c>
      <c r="AH856" s="43" t="e">
        <f t="shared" ca="1" si="160"/>
        <v>#VALUE!</v>
      </c>
      <c r="AI856" s="43" t="e">
        <f t="shared" ca="1" si="161"/>
        <v>#VALUE!</v>
      </c>
      <c r="AJ856" s="44" t="e">
        <f t="shared" ca="1" si="162"/>
        <v>#N/A</v>
      </c>
      <c r="AK856" s="44" t="e">
        <f t="shared" ca="1" si="163"/>
        <v>#N/A</v>
      </c>
      <c r="AL856" s="44" t="e">
        <f t="shared" ca="1" si="164"/>
        <v>#VALUE!</v>
      </c>
      <c r="AM856" s="44" t="e">
        <f t="shared" ca="1" si="165"/>
        <v>#VALUE!</v>
      </c>
      <c r="AN856" s="36" t="str">
        <f t="shared" ca="1" si="166"/>
        <v>50</v>
      </c>
      <c r="AO856" s="36" t="str">
        <f t="shared" ca="1" si="167"/>
        <v>05</v>
      </c>
      <c r="AP856" s="36" t="str">
        <f t="shared" ca="1" si="167"/>
        <v>00</v>
      </c>
      <c r="AQ856" s="36" t="str">
        <f t="shared" ca="1" si="167"/>
        <v>00</v>
      </c>
      <c r="AR856" s="36" t="str">
        <f t="shared" ca="1" si="167"/>
        <v>錯誤: 找不到列值 'FIX'，搜尋範圍為第 1 到 31 行，欄位 BY</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1088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1085</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VLOOKUP(T849,MPN!$A$1:$E$997,4,FALSE)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VLOOKUP($T849,MPN!$A$1:$E$497,2,FALSE)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VLOOKUP($T849,MPN!$A$1:$E$497,5,FALSE)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t="e">
        <f>VLOOKUP(T860,$DT$1:$DV$31,3,FALSE)</f>
        <v>#N/A</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70~150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e">
        <f>VLOOKUP(U911,$DX$1:$DZ$21,3,FALSE)</f>
        <v>#N/A</v>
      </c>
      <c r="AD911" s="8"/>
    </row>
    <row r="912" spans="19:45" ht="30" customHeight="1" x14ac:dyDescent="0.25">
      <c r="S912" s="7" t="s">
        <v>24</v>
      </c>
      <c r="T912" s="15" t="s">
        <v>1154</v>
      </c>
      <c r="U912" s="5" t="s">
        <v>23</v>
      </c>
      <c r="V912" s="7" t="e">
        <f>VLOOKUP(U911,$DX$1:$DZ$21,2,FALSE)</f>
        <v>#N/A</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1295</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1294</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1278</v>
      </c>
      <c r="U915" s="36" t="str">
        <f ca="1">ConfigCode($AA915,$AN915,$AO915,$AP915,$AQ915,$AR915,$AF915,$AG915,2)</f>
        <v>Code Error</v>
      </c>
      <c r="V915" s="37"/>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1292</v>
      </c>
      <c r="AB915" s="40">
        <v>-2</v>
      </c>
      <c r="AC915" s="40" t="s">
        <v>996</v>
      </c>
      <c r="AD915" s="40">
        <v>1</v>
      </c>
      <c r="AE915" s="41" t="s">
        <v>436</v>
      </c>
      <c r="AF915" s="42">
        <v>-38.5</v>
      </c>
      <c r="AG915" s="42">
        <v>-37.4</v>
      </c>
      <c r="AH915" s="43" t="e">
        <f ca="1">$AF915+$Z915</f>
        <v>#VALUE!</v>
      </c>
      <c r="AI915" s="43" t="e">
        <f ca="1">$AG915+$Z915</f>
        <v>#VALUE!</v>
      </c>
      <c r="AJ915" s="44" t="e">
        <f ca="1" xml:space="preserve">
N("initial sens-loopgain")+
$AF915-BoxVal(ROW($AA915),26,COLUMN(INDIRECT("T"&amp;(INT(ROW($AA932)/65))*65+2)))</f>
        <v>#N/A</v>
      </c>
      <c r="AK915" s="44" t="e">
        <f ca="1">AJ915+(AG915-AF915)</f>
        <v>#N/A</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00</v>
      </c>
      <c r="AO915" s="36" t="str">
        <f t="shared" ref="AO915:AR919" ca="1" si="169">ManualLookup(AB915,BoxVal(ROW(AB915),4,COLUMN(AO913)),INDIRECT(DO$3))</f>
        <v>01</v>
      </c>
      <c r="AP915" s="36" t="str">
        <f t="shared" ca="1" si="169"/>
        <v>00</v>
      </c>
      <c r="AQ915" s="36" t="str">
        <f t="shared" ca="1" si="169"/>
        <v>00</v>
      </c>
      <c r="AR915" s="36" t="str">
        <f t="shared" ca="1" si="169"/>
        <v>錯誤: 找不到列值 'FIX'，搜尋範圍為第 1 到 31 行，欄位 BY</v>
      </c>
      <c r="AS915" s="33"/>
    </row>
    <row r="916" spans="19:45" ht="30" customHeight="1" x14ac:dyDescent="0.25">
      <c r="S916" s="7" t="s">
        <v>13</v>
      </c>
      <c r="T916" s="15" t="s">
        <v>1289</v>
      </c>
      <c r="U916" s="36" t="str">
        <f ca="1">ConfigCode($AA916,$AN916,$AO916,$AP916,$AQ916,$AR916,$AF916,$AG916,2)</f>
        <v>Code Error</v>
      </c>
      <c r="V916" s="37"/>
      <c r="W916" s="37"/>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1292</v>
      </c>
      <c r="AB916" s="40">
        <v>-1</v>
      </c>
      <c r="AC916" s="40" t="s">
        <v>996</v>
      </c>
      <c r="AD916" s="40">
        <v>1</v>
      </c>
      <c r="AE916" s="41" t="s">
        <v>436</v>
      </c>
      <c r="AF916" s="42">
        <v>-39.5</v>
      </c>
      <c r="AG916" s="47">
        <f>AF915</f>
        <v>-38.5</v>
      </c>
      <c r="AH916" s="43" t="e">
        <f ca="1">$AF916+$Z916</f>
        <v>#VALUE!</v>
      </c>
      <c r="AI916" s="43" t="e">
        <f ca="1">$AG916+$Z916</f>
        <v>#VALUE!</v>
      </c>
      <c r="AJ916" s="44" t="e">
        <f ca="1" xml:space="preserve">
N("initial sens-loopgain")+
$AF916-BoxVal(ROW($AA916),26,COLUMN(INDIRECT("T"&amp;(INT(ROW($AA933)/65))*65+2)))</f>
        <v>#N/A</v>
      </c>
      <c r="AK916" s="44" t="e">
        <f ca="1">AJ916+(AG916-AF916)</f>
        <v>#N/A</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00</v>
      </c>
      <c r="AO916" s="36" t="str">
        <f t="shared" ca="1" si="169"/>
        <v>02</v>
      </c>
      <c r="AP916" s="36" t="str">
        <f t="shared" ca="1" si="169"/>
        <v>00</v>
      </c>
      <c r="AQ916" s="36" t="str">
        <f t="shared" ca="1" si="169"/>
        <v>00</v>
      </c>
      <c r="AR916" s="36" t="str">
        <f t="shared" ca="1" si="169"/>
        <v>錯誤: 找不到列值 'FIX'，搜尋範圍為第 1 到 31 行，欄位 BY</v>
      </c>
      <c r="AS916" s="36"/>
    </row>
    <row r="917" spans="19:45" ht="30" customHeight="1" x14ac:dyDescent="0.25">
      <c r="S917" s="26"/>
      <c r="T917" s="17"/>
      <c r="U917" s="36" t="str">
        <f ca="1">ConfigCode($AA917,$AN917,$AO917,$AP917,$AQ917,$AR917,$AF917,$AG917,2)</f>
        <v>Code Error</v>
      </c>
      <c r="V917" s="37"/>
      <c r="W917" s="37"/>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1269</v>
      </c>
      <c r="AB917" s="40">
        <v>0</v>
      </c>
      <c r="AC917" s="40" t="s">
        <v>995</v>
      </c>
      <c r="AD917" s="40">
        <v>1</v>
      </c>
      <c r="AE917" s="41" t="s">
        <v>436</v>
      </c>
      <c r="AF917" s="42">
        <v>-40.299999999999997</v>
      </c>
      <c r="AG917" s="47">
        <f>AF916</f>
        <v>-39.5</v>
      </c>
      <c r="AH917" s="43" t="e">
        <f ca="1">$AF917+$Z917</f>
        <v>#VALUE!</v>
      </c>
      <c r="AI917" s="43" t="e">
        <f ca="1">$AG917+$Z917</f>
        <v>#VALUE!</v>
      </c>
      <c r="AJ917" s="44" t="e">
        <f ca="1" xml:space="preserve">
N("initial sens-loopgain")+
$AF917-BoxVal(ROW($AA917),26,COLUMN(INDIRECT("T"&amp;(INT(ROW($AA934)/65))*65+2)))</f>
        <v>#N/A</v>
      </c>
      <c r="AK917" s="44" t="e">
        <f ca="1">AJ917+(AG917-AF917)</f>
        <v>#N/A</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00</v>
      </c>
      <c r="AO917" s="36" t="str">
        <f t="shared" ca="1" si="169"/>
        <v>00</v>
      </c>
      <c r="AP917" s="36" t="str">
        <f t="shared" ca="1" si="169"/>
        <v>00</v>
      </c>
      <c r="AQ917" s="36" t="str">
        <f t="shared" ca="1" si="169"/>
        <v>00</v>
      </c>
      <c r="AR917" s="36" t="str">
        <f t="shared" ca="1" si="169"/>
        <v>錯誤: 找不到列值 'FIX'，搜尋範圍為第 1 到 31 行，欄位 BY</v>
      </c>
      <c r="AS917" s="36"/>
    </row>
    <row r="918" spans="19:45" ht="30" customHeight="1" x14ac:dyDescent="0.25">
      <c r="S918" s="7" t="s">
        <v>19</v>
      </c>
      <c r="T918" s="15" t="s">
        <v>1292</v>
      </c>
      <c r="U918" s="36" t="str">
        <f ca="1">ConfigCode($AA918,$AN918,$AO918,$AP918,$AQ918,$AR918,$AF918,$AG918,2)</f>
        <v>Code Error</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1269</v>
      </c>
      <c r="AB918" s="40">
        <v>0.5</v>
      </c>
      <c r="AC918" s="40" t="s">
        <v>995</v>
      </c>
      <c r="AD918" s="40">
        <v>1</v>
      </c>
      <c r="AE918" s="41" t="s">
        <v>436</v>
      </c>
      <c r="AF918" s="42">
        <v>-40.799999999999997</v>
      </c>
      <c r="AG918" s="47">
        <f>AF917</f>
        <v>-40.299999999999997</v>
      </c>
      <c r="AH918" s="43" t="e">
        <f ca="1">$AF918+$Z918</f>
        <v>#VALUE!</v>
      </c>
      <c r="AI918" s="43" t="e">
        <f ca="1">$AG918+$Z918</f>
        <v>#VALUE!</v>
      </c>
      <c r="AJ918" s="44" t="e">
        <f ca="1" xml:space="preserve">
N("initial sens-loopgain")+
$AF918-BoxVal(ROW($AA918),26,COLUMN(INDIRECT("T"&amp;(INT(ROW($AA935)/65))*65+2)))</f>
        <v>#N/A</v>
      </c>
      <c r="AK918" s="44" t="e">
        <f ca="1">AJ918+(AG918-AF918)</f>
        <v>#N/A</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169"/>
        <v>03</v>
      </c>
      <c r="AP918" s="36" t="str">
        <f t="shared" ca="1" si="169"/>
        <v>00</v>
      </c>
      <c r="AQ918" s="36" t="str">
        <f t="shared" ca="1" si="169"/>
        <v>00</v>
      </c>
      <c r="AR918" s="36" t="str">
        <f t="shared" ca="1" si="169"/>
        <v>錯誤: 找不到列值 'FIX'，搜尋範圍為第 1 到 31 行，欄位 BY</v>
      </c>
      <c r="AS918" s="36"/>
    </row>
    <row r="919" spans="19:45" ht="30" customHeight="1" x14ac:dyDescent="0.25">
      <c r="S919" s="7" t="s">
        <v>15</v>
      </c>
      <c r="T919" s="15" t="s">
        <v>1157</v>
      </c>
      <c r="U919" s="36" t="str">
        <f ca="1">ConfigCode($AA919,$AN919,$AO919,$AP919,$AQ919,$AR919,$AF919,$AG919,2)</f>
        <v>Code Error</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1269</v>
      </c>
      <c r="AB919" s="40">
        <v>1</v>
      </c>
      <c r="AC919" s="40" t="s">
        <v>995</v>
      </c>
      <c r="AD919" s="40">
        <v>1</v>
      </c>
      <c r="AE919" s="41" t="s">
        <v>436</v>
      </c>
      <c r="AF919" s="42">
        <v>-41.3</v>
      </c>
      <c r="AG919" s="47">
        <f>AF918</f>
        <v>-40.799999999999997</v>
      </c>
      <c r="AH919" s="43" t="e">
        <f ca="1">$AF919+$Z919</f>
        <v>#VALUE!</v>
      </c>
      <c r="AI919" s="43" t="e">
        <f ca="1">$AG919+$Z919</f>
        <v>#VALUE!</v>
      </c>
      <c r="AJ919" s="44" t="e">
        <f ca="1" xml:space="preserve">
N("initial sens-loopgain")+
$AF919-BoxVal(ROW($AA919),26,COLUMN(INDIRECT("T"&amp;(INT(ROW($AA936)/65))*65+2)))</f>
        <v>#N/A</v>
      </c>
      <c r="AK919" s="44" t="e">
        <f ca="1">AJ919+(AG919-AF919)</f>
        <v>#N/A</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169"/>
        <v>04</v>
      </c>
      <c r="AP919" s="36" t="str">
        <f t="shared" ca="1" si="169"/>
        <v>00</v>
      </c>
      <c r="AQ919" s="36" t="str">
        <f t="shared" ca="1" si="169"/>
        <v>00</v>
      </c>
      <c r="AR919" s="36" t="str">
        <f t="shared" ca="1" si="169"/>
        <v>錯誤: 找不到列值 'FIX'，搜尋範圍為第 1 到 31 行，欄位 BY</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1088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1085</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VLOOKUP(T914,MPN!$A$1:$E$997,4,FALSE)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VLOOKUP($T914,MPN!$A$1:$E$497,2,FALSE)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VLOOKUP($T914,MPN!$A$1:$E$497,5,FALSE)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t="e">
        <f>VLOOKUP(T925,$DT$1:$DV$31,3,FALSE)</f>
        <v>#N/A</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70~150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e">
        <f>VLOOKUP(U976,$DX$1:$DZ$21,3,FALSE)</f>
        <v>#N/A</v>
      </c>
      <c r="AD976" s="8"/>
    </row>
    <row r="977" spans="19:45" ht="30" customHeight="1" x14ac:dyDescent="0.25">
      <c r="S977" s="7" t="s">
        <v>24</v>
      </c>
      <c r="T977" s="15" t="s">
        <v>1154</v>
      </c>
      <c r="U977" s="5" t="s">
        <v>23</v>
      </c>
      <c r="V977" s="7" t="e">
        <f>VLOOKUP(U976,$DX$1:$DZ$21,2,FALSE)</f>
        <v>#N/A</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1276</v>
      </c>
      <c r="U978" s="32" t="str">
        <f>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1296</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1278</v>
      </c>
      <c r="U980" s="36" t="str">
        <f t="shared" ref="U980:U990" ca="1" si="170">ConfigCode($AA980,$AN980,$AO980,$AP980,$AQ980,$AR980,$AF980,$AG980,2)</f>
        <v>Code Error</v>
      </c>
      <c r="V980" s="37"/>
      <c r="W980" s="37"/>
      <c r="X980" s="68"/>
      <c r="Y980" s="68"/>
      <c r="Z980" s="55" t="e">
        <f t="shared" ref="Z980:Z990" ca="1" si="171" xml:space="preserve">
N("vbias,vlookup vbias range")+
VLOOKUP($AA980,INDIRECT(BoxVal(ROW($AA980),34,COLUMN(T976))),2,FALSE)+
N("gain")+
$AB980+
N("vcm")+
VLOOKUP($AC980,$CT$1:$DC$31,7,FALSE)+
N("(vbias*vcp*vbg-vbias)*sensor ratio")+
VbiasCal($AA980,$AD980,$AE980,BoxVal(ROW($AC980),18,COLUMN($T$22)))+
N("vbias ref+gain ref")+
$V980+$W980</f>
        <v>#VALUE!</v>
      </c>
      <c r="AA980" s="39" t="s">
        <v>1161</v>
      </c>
      <c r="AB980" s="40">
        <v>0</v>
      </c>
      <c r="AC980" s="40" t="s">
        <v>996</v>
      </c>
      <c r="AD980" s="40">
        <v>1</v>
      </c>
      <c r="AE980" s="41" t="s">
        <v>436</v>
      </c>
      <c r="AF980" s="42">
        <v>-38.299999999999997</v>
      </c>
      <c r="AG980" s="42">
        <v>-37.5</v>
      </c>
      <c r="AH980" s="43" t="e">
        <f t="shared" ref="AH980:AH990" ca="1" si="172">$AF980+$Z980</f>
        <v>#VALUE!</v>
      </c>
      <c r="AI980" s="43" t="e">
        <f t="shared" ref="AI980:AI990" ca="1" si="173">$AG980+$Z980</f>
        <v>#VALUE!</v>
      </c>
      <c r="AJ980" s="44" t="e">
        <f t="shared" ref="AJ980:AJ990" ca="1" si="174" xml:space="preserve">
N("initial sens-loopgain")+
$AF980-BoxVal(ROW($AA980),26,COLUMN(INDIRECT("T"&amp;(INT(ROW($AA997)/65))*65+2)))</f>
        <v>#N/A</v>
      </c>
      <c r="AK980" s="44" t="e">
        <f t="shared" ref="AK980:AK990" ca="1" si="175">AJ980+(AG980-AF980)</f>
        <v>#N/A</v>
      </c>
      <c r="AL980" s="44" t="e">
        <f t="shared" ref="AL980:AL990" ca="1" si="176" xml:space="preserve">
N("initial sens-loopgain-gain-gain ref-vcm")+
$AH980-
BoxVal(ROW($AA980),26,COLUMN(INDIRECT("T"&amp;(INT(ROW($AA997)/65))*65+2)))-
$AB980-
$W980-
IFERROR(VLOOKUP($AC980,$CT$1:$DC$31,7,FALSE),0)</f>
        <v>#VALUE!</v>
      </c>
      <c r="AM980" s="44" t="e">
        <f t="shared" ref="AM980:AM990" ca="1" si="177">AL980+(AG980-AF980)</f>
        <v>#VALUE!</v>
      </c>
      <c r="AN980" s="36" t="str">
        <f t="shared" ref="AN980:AN990" ca="1" si="178">IF(BoxVal(ROW(AA980),9,COLUMN(T978))="FIX","00",ManualLookup(AA980,BoxVal(ROW(AA980),4,COLUMN(AN978)),INDIRECT(DN$3)))</f>
        <v>00</v>
      </c>
      <c r="AO980" s="36" t="str">
        <f t="shared" ref="AO980:AO990" ca="1" si="179">ManualLookup(AB980,BoxVal(ROW(AB980),4,COLUMN(AO978)),INDIRECT(DO$3))</f>
        <v>00</v>
      </c>
      <c r="AP980" s="36" t="str">
        <f t="shared" ref="AP980:AP990" ca="1" si="180">ManualLookup(AC980,BoxVal(ROW(AC980),4,COLUMN(AP978)),INDIRECT(DP$3))</f>
        <v>00</v>
      </c>
      <c r="AQ980" s="36" t="str">
        <f t="shared" ref="AQ980:AQ990" ca="1" si="181">ManualLookup(AD980,BoxVal(ROW(AD980),4,COLUMN(AQ978)),INDIRECT(DQ$3))</f>
        <v>00</v>
      </c>
      <c r="AR980" s="36" t="str">
        <f t="shared" ref="AR980:AR990" ca="1" si="182">ManualLookup(AE980,BoxVal(ROW(AE980),4,COLUMN(AR978)),INDIRECT(DR$3))</f>
        <v>錯誤: 找不到列值 'FIX'，搜尋範圍為第 1 到 31 行，欄位 BY</v>
      </c>
      <c r="AS980" s="33"/>
    </row>
    <row r="981" spans="19:45" ht="30" customHeight="1" x14ac:dyDescent="0.25">
      <c r="S981" s="7" t="s">
        <v>13</v>
      </c>
      <c r="T981" s="15" t="s">
        <v>1297</v>
      </c>
      <c r="U981" s="36" t="str">
        <f t="shared" ca="1" si="170"/>
        <v>Code Error</v>
      </c>
      <c r="V981" s="37"/>
      <c r="W981" s="37"/>
      <c r="X981" s="68"/>
      <c r="Y981" s="68"/>
      <c r="Z981" s="55" t="e">
        <f t="shared" ca="1" si="171"/>
        <v>#VALUE!</v>
      </c>
      <c r="AA981" s="39" t="s">
        <v>1161</v>
      </c>
      <c r="AB981" s="40">
        <v>0.5</v>
      </c>
      <c r="AC981" s="40" t="s">
        <v>996</v>
      </c>
      <c r="AD981" s="40">
        <v>1</v>
      </c>
      <c r="AE981" s="41" t="s">
        <v>436</v>
      </c>
      <c r="AF981" s="42">
        <v>-38.799999999999997</v>
      </c>
      <c r="AG981" s="47">
        <f t="shared" ref="AG981:AG990" si="183">AF980</f>
        <v>-38.299999999999997</v>
      </c>
      <c r="AH981" s="43" t="e">
        <f t="shared" ca="1" si="172"/>
        <v>#VALUE!</v>
      </c>
      <c r="AI981" s="43" t="e">
        <f t="shared" ca="1" si="173"/>
        <v>#VALUE!</v>
      </c>
      <c r="AJ981" s="44" t="e">
        <f t="shared" ca="1" si="174"/>
        <v>#N/A</v>
      </c>
      <c r="AK981" s="44" t="e">
        <f t="shared" ca="1" si="175"/>
        <v>#N/A</v>
      </c>
      <c r="AL981" s="44" t="e">
        <f t="shared" ca="1" si="176"/>
        <v>#VALUE!</v>
      </c>
      <c r="AM981" s="44" t="e">
        <f t="shared" ca="1" si="177"/>
        <v>#VALUE!</v>
      </c>
      <c r="AN981" s="36" t="str">
        <f t="shared" ca="1" si="178"/>
        <v>00</v>
      </c>
      <c r="AO981" s="36" t="str">
        <f t="shared" ca="1" si="179"/>
        <v>03</v>
      </c>
      <c r="AP981" s="36" t="str">
        <f t="shared" ca="1" si="180"/>
        <v>00</v>
      </c>
      <c r="AQ981" s="36" t="str">
        <f t="shared" ca="1" si="181"/>
        <v>00</v>
      </c>
      <c r="AR981" s="36" t="str">
        <f t="shared" ca="1" si="182"/>
        <v>錯誤: 找不到列值 'FIX'，搜尋範圍為第 1 到 31 行，欄位 BY</v>
      </c>
      <c r="AS981" s="36"/>
    </row>
    <row r="982" spans="19:45" ht="30" customHeight="1" x14ac:dyDescent="0.25">
      <c r="S982" s="26"/>
      <c r="T982" s="17"/>
      <c r="U982" s="36" t="str">
        <f t="shared" ca="1" si="170"/>
        <v>Code Error</v>
      </c>
      <c r="V982" s="37"/>
      <c r="W982" s="37"/>
      <c r="X982" s="68"/>
      <c r="Y982" s="68"/>
      <c r="Z982" s="55" t="e">
        <f t="shared" ca="1" si="171"/>
        <v>#VALUE!</v>
      </c>
      <c r="AA982" s="39" t="s">
        <v>965</v>
      </c>
      <c r="AB982" s="40">
        <v>1</v>
      </c>
      <c r="AC982" s="40" t="s">
        <v>995</v>
      </c>
      <c r="AD982" s="40">
        <v>1</v>
      </c>
      <c r="AE982" s="41" t="s">
        <v>436</v>
      </c>
      <c r="AF982" s="42">
        <v>-39.299999999999997</v>
      </c>
      <c r="AG982" s="47">
        <f t="shared" si="183"/>
        <v>-38.799999999999997</v>
      </c>
      <c r="AH982" s="43" t="e">
        <f t="shared" ca="1" si="172"/>
        <v>#VALUE!</v>
      </c>
      <c r="AI982" s="43" t="e">
        <f t="shared" ca="1" si="173"/>
        <v>#VALUE!</v>
      </c>
      <c r="AJ982" s="44" t="e">
        <f t="shared" ca="1" si="174"/>
        <v>#N/A</v>
      </c>
      <c r="AK982" s="44" t="e">
        <f t="shared" ca="1" si="175"/>
        <v>#N/A</v>
      </c>
      <c r="AL982" s="44" t="e">
        <f t="shared" ca="1" si="176"/>
        <v>#VALUE!</v>
      </c>
      <c r="AM982" s="44" t="e">
        <f t="shared" ca="1" si="177"/>
        <v>#VALUE!</v>
      </c>
      <c r="AN982" s="36" t="str">
        <f t="shared" ca="1" si="178"/>
        <v>00</v>
      </c>
      <c r="AO982" s="36" t="str">
        <f t="shared" ca="1" si="179"/>
        <v>04</v>
      </c>
      <c r="AP982" s="36" t="str">
        <f t="shared" ca="1" si="180"/>
        <v>00</v>
      </c>
      <c r="AQ982" s="36" t="str">
        <f t="shared" ca="1" si="181"/>
        <v>00</v>
      </c>
      <c r="AR982" s="36" t="str">
        <f t="shared" ca="1" si="182"/>
        <v>錯誤: 找不到列值 'FIX'，搜尋範圍為第 1 到 31 行，欄位 BY</v>
      </c>
      <c r="AS982" s="36"/>
    </row>
    <row r="983" spans="19:45" ht="30" customHeight="1" x14ac:dyDescent="0.25">
      <c r="S983" s="7" t="s">
        <v>19</v>
      </c>
      <c r="T983" s="15" t="s">
        <v>1161</v>
      </c>
      <c r="U983" s="36" t="str">
        <f t="shared" ca="1" si="170"/>
        <v>Code Error</v>
      </c>
      <c r="V983" s="37"/>
      <c r="W983" s="37"/>
      <c r="X983" s="68"/>
      <c r="Y983" s="68"/>
      <c r="Z983" s="55" t="e">
        <f t="shared" ca="1" si="171"/>
        <v>#VALUE!</v>
      </c>
      <c r="AA983" s="39" t="s">
        <v>965</v>
      </c>
      <c r="AB983" s="40">
        <v>1.5</v>
      </c>
      <c r="AC983" s="40" t="s">
        <v>995</v>
      </c>
      <c r="AD983" s="40">
        <v>1</v>
      </c>
      <c r="AE983" s="41" t="s">
        <v>436</v>
      </c>
      <c r="AF983" s="42">
        <v>-39.799999999999997</v>
      </c>
      <c r="AG983" s="47">
        <f t="shared" si="183"/>
        <v>-39.299999999999997</v>
      </c>
      <c r="AH983" s="43" t="e">
        <f t="shared" ca="1" si="172"/>
        <v>#VALUE!</v>
      </c>
      <c r="AI983" s="43" t="e">
        <f t="shared" ca="1" si="173"/>
        <v>#VALUE!</v>
      </c>
      <c r="AJ983" s="44" t="e">
        <f t="shared" ca="1" si="174"/>
        <v>#N/A</v>
      </c>
      <c r="AK983" s="44" t="e">
        <f t="shared" ca="1" si="175"/>
        <v>#N/A</v>
      </c>
      <c r="AL983" s="44" t="e">
        <f t="shared" ca="1" si="176"/>
        <v>#VALUE!</v>
      </c>
      <c r="AM983" s="44" t="e">
        <f t="shared" ca="1" si="177"/>
        <v>#VALUE!</v>
      </c>
      <c r="AN983" s="36" t="str">
        <f t="shared" ca="1" si="178"/>
        <v>00</v>
      </c>
      <c r="AO983" s="36" t="str">
        <f t="shared" ca="1" si="179"/>
        <v>05</v>
      </c>
      <c r="AP983" s="36" t="str">
        <f t="shared" ca="1" si="180"/>
        <v>00</v>
      </c>
      <c r="AQ983" s="36" t="str">
        <f t="shared" ca="1" si="181"/>
        <v>00</v>
      </c>
      <c r="AR983" s="36" t="str">
        <f t="shared" ca="1" si="182"/>
        <v>錯誤: 找不到列值 'FIX'，搜尋範圍為第 1 到 31 行，欄位 BY</v>
      </c>
      <c r="AS983" s="36"/>
    </row>
    <row r="984" spans="19:45" ht="30" customHeight="1" x14ac:dyDescent="0.25">
      <c r="S984" s="7" t="s">
        <v>15</v>
      </c>
      <c r="T984" s="15" t="s">
        <v>1151</v>
      </c>
      <c r="U984" s="36" t="str">
        <f t="shared" ca="1" si="170"/>
        <v>Code Error</v>
      </c>
      <c r="V984" s="37"/>
      <c r="W984" s="37"/>
      <c r="X984" s="68"/>
      <c r="Y984" s="68"/>
      <c r="Z984" s="55" t="e">
        <f t="shared" ca="1" si="171"/>
        <v>#VALUE!</v>
      </c>
      <c r="AA984" s="39" t="s">
        <v>965</v>
      </c>
      <c r="AB984" s="40">
        <v>0.5</v>
      </c>
      <c r="AC984" s="40" t="s">
        <v>995</v>
      </c>
      <c r="AD984" s="40">
        <v>1</v>
      </c>
      <c r="AE984" s="41" t="s">
        <v>436</v>
      </c>
      <c r="AF984" s="42">
        <v>-40.299999999999997</v>
      </c>
      <c r="AG984" s="47">
        <f t="shared" si="183"/>
        <v>-39.799999999999997</v>
      </c>
      <c r="AH984" s="43" t="e">
        <f t="shared" ca="1" si="172"/>
        <v>#VALUE!</v>
      </c>
      <c r="AI984" s="43" t="e">
        <f t="shared" ca="1" si="173"/>
        <v>#VALUE!</v>
      </c>
      <c r="AJ984" s="44" t="e">
        <f t="shared" ca="1" si="174"/>
        <v>#N/A</v>
      </c>
      <c r="AK984" s="44" t="e">
        <f t="shared" ca="1" si="175"/>
        <v>#N/A</v>
      </c>
      <c r="AL984" s="44" t="e">
        <f t="shared" ca="1" si="176"/>
        <v>#VALUE!</v>
      </c>
      <c r="AM984" s="44" t="e">
        <f t="shared" ca="1" si="177"/>
        <v>#VALUE!</v>
      </c>
      <c r="AN984" s="36" t="str">
        <f t="shared" ca="1" si="178"/>
        <v>00</v>
      </c>
      <c r="AO984" s="36" t="str">
        <f t="shared" ca="1" si="179"/>
        <v>03</v>
      </c>
      <c r="AP984" s="36" t="str">
        <f t="shared" ca="1" si="180"/>
        <v>00</v>
      </c>
      <c r="AQ984" s="36" t="str">
        <f t="shared" ca="1" si="181"/>
        <v>00</v>
      </c>
      <c r="AR984" s="36" t="str">
        <f t="shared" ca="1" si="182"/>
        <v>錯誤: 找不到列值 'FIX'，搜尋範圍為第 1 到 31 行，欄位 BY</v>
      </c>
      <c r="AS984" s="36"/>
    </row>
    <row r="985" spans="19:45" ht="30" customHeight="1" x14ac:dyDescent="0.25">
      <c r="S985" s="7" t="s">
        <v>705</v>
      </c>
      <c r="T985" s="15" t="s">
        <v>1152</v>
      </c>
      <c r="U985" s="36" t="str">
        <f t="shared" ca="1" si="170"/>
        <v>Code Error</v>
      </c>
      <c r="V985" s="37"/>
      <c r="W985" s="37"/>
      <c r="X985" s="68"/>
      <c r="Y985" s="68"/>
      <c r="Z985" s="55" t="e">
        <f t="shared" ca="1" si="171"/>
        <v>#VALUE!</v>
      </c>
      <c r="AA985" s="39" t="s">
        <v>965</v>
      </c>
      <c r="AB985" s="40">
        <v>1</v>
      </c>
      <c r="AC985" s="40" t="s">
        <v>995</v>
      </c>
      <c r="AD985" s="40">
        <v>1</v>
      </c>
      <c r="AE985" s="41" t="s">
        <v>436</v>
      </c>
      <c r="AF985" s="42">
        <v>-40.799999999999997</v>
      </c>
      <c r="AG985" s="47">
        <f t="shared" si="183"/>
        <v>-40.299999999999997</v>
      </c>
      <c r="AH985" s="43" t="e">
        <f t="shared" ca="1" si="172"/>
        <v>#VALUE!</v>
      </c>
      <c r="AI985" s="43" t="e">
        <f t="shared" ca="1" si="173"/>
        <v>#VALUE!</v>
      </c>
      <c r="AJ985" s="44" t="e">
        <f t="shared" ca="1" si="174"/>
        <v>#N/A</v>
      </c>
      <c r="AK985" s="44" t="e">
        <f t="shared" ca="1" si="175"/>
        <v>#N/A</v>
      </c>
      <c r="AL985" s="44" t="e">
        <f t="shared" ca="1" si="176"/>
        <v>#VALUE!</v>
      </c>
      <c r="AM985" s="44" t="e">
        <f t="shared" ca="1" si="177"/>
        <v>#VALUE!</v>
      </c>
      <c r="AN985" s="36" t="str">
        <f t="shared" ca="1" si="178"/>
        <v>00</v>
      </c>
      <c r="AO985" s="36" t="str">
        <f t="shared" ca="1" si="179"/>
        <v>04</v>
      </c>
      <c r="AP985" s="36" t="str">
        <f t="shared" ca="1" si="180"/>
        <v>00</v>
      </c>
      <c r="AQ985" s="36" t="str">
        <f t="shared" ca="1" si="181"/>
        <v>00</v>
      </c>
      <c r="AR985" s="36" t="str">
        <f t="shared" ca="1" si="182"/>
        <v>錯誤: 找不到列值 'FIX'，搜尋範圍為第 1 到 31 行，欄位 BY</v>
      </c>
      <c r="AS985" s="36"/>
    </row>
    <row r="986" spans="19:45" ht="30" customHeight="1" x14ac:dyDescent="0.25">
      <c r="S986" s="7" t="s">
        <v>605</v>
      </c>
      <c r="T986" s="15" t="s">
        <v>991</v>
      </c>
      <c r="U986" s="36" t="str">
        <f t="shared" ca="1" si="170"/>
        <v>Code Error</v>
      </c>
      <c r="V986" s="37"/>
      <c r="W986" s="37"/>
      <c r="X986" s="68"/>
      <c r="Y986" s="68"/>
      <c r="Z986" s="55" t="e">
        <f t="shared" ca="1" si="171"/>
        <v>#VALUE!</v>
      </c>
      <c r="AA986" s="39" t="s">
        <v>584</v>
      </c>
      <c r="AB986" s="40">
        <v>0.5</v>
      </c>
      <c r="AC986" s="40" t="s">
        <v>995</v>
      </c>
      <c r="AD986" s="40">
        <v>1</v>
      </c>
      <c r="AE986" s="41" t="s">
        <v>436</v>
      </c>
      <c r="AF986" s="42">
        <v>-41</v>
      </c>
      <c r="AG986" s="47">
        <f t="shared" si="183"/>
        <v>-40.799999999999997</v>
      </c>
      <c r="AH986" s="43" t="e">
        <f t="shared" ca="1" si="172"/>
        <v>#VALUE!</v>
      </c>
      <c r="AI986" s="43" t="e">
        <f t="shared" ca="1" si="173"/>
        <v>#VALUE!</v>
      </c>
      <c r="AJ986" s="44" t="e">
        <f t="shared" ca="1" si="174"/>
        <v>#N/A</v>
      </c>
      <c r="AK986" s="44" t="e">
        <f t="shared" ca="1" si="175"/>
        <v>#N/A</v>
      </c>
      <c r="AL986" s="44" t="e">
        <f t="shared" ca="1" si="176"/>
        <v>#VALUE!</v>
      </c>
      <c r="AM986" s="44" t="e">
        <f t="shared" ca="1" si="177"/>
        <v>#VALUE!</v>
      </c>
      <c r="AN986" s="36" t="str">
        <f t="shared" ca="1" si="178"/>
        <v>20</v>
      </c>
      <c r="AO986" s="36" t="str">
        <f t="shared" ca="1" si="179"/>
        <v>03</v>
      </c>
      <c r="AP986" s="36" t="str">
        <f t="shared" ca="1" si="180"/>
        <v>00</v>
      </c>
      <c r="AQ986" s="36" t="str">
        <f t="shared" ca="1" si="181"/>
        <v>00</v>
      </c>
      <c r="AR986" s="36" t="str">
        <f t="shared" ca="1" si="182"/>
        <v>錯誤: 找不到列值 'FIX'，搜尋範圍為第 1 到 31 行，欄位 BY</v>
      </c>
      <c r="AS986" s="36"/>
    </row>
    <row r="987" spans="19:45" ht="30" customHeight="1" x14ac:dyDescent="0.25">
      <c r="S987" s="7" t="s">
        <v>721</v>
      </c>
      <c r="T987" s="15" t="s">
        <v>26</v>
      </c>
      <c r="U987" s="36" t="str">
        <f t="shared" ca="1" si="170"/>
        <v>Code Error</v>
      </c>
      <c r="V987" s="37"/>
      <c r="W987" s="37"/>
      <c r="X987" s="68"/>
      <c r="Y987" s="68"/>
      <c r="Z987" s="55" t="e">
        <f t="shared" ca="1" si="171"/>
        <v>#VALUE!</v>
      </c>
      <c r="AA987" s="39" t="s">
        <v>584</v>
      </c>
      <c r="AB987" s="40">
        <v>1</v>
      </c>
      <c r="AC987" s="40" t="s">
        <v>995</v>
      </c>
      <c r="AD987" s="40">
        <v>1</v>
      </c>
      <c r="AE987" s="41" t="s">
        <v>436</v>
      </c>
      <c r="AF987" s="42">
        <v>-41.5</v>
      </c>
      <c r="AG987" s="47">
        <f t="shared" si="183"/>
        <v>-41</v>
      </c>
      <c r="AH987" s="43" t="e">
        <f t="shared" ca="1" si="172"/>
        <v>#VALUE!</v>
      </c>
      <c r="AI987" s="43" t="e">
        <f t="shared" ca="1" si="173"/>
        <v>#VALUE!</v>
      </c>
      <c r="AJ987" s="44" t="e">
        <f t="shared" ca="1" si="174"/>
        <v>#N/A</v>
      </c>
      <c r="AK987" s="44" t="e">
        <f t="shared" ca="1" si="175"/>
        <v>#N/A</v>
      </c>
      <c r="AL987" s="44" t="e">
        <f t="shared" ca="1" si="176"/>
        <v>#VALUE!</v>
      </c>
      <c r="AM987" s="44" t="e">
        <f t="shared" ca="1" si="177"/>
        <v>#VALUE!</v>
      </c>
      <c r="AN987" s="36" t="str">
        <f t="shared" ca="1" si="178"/>
        <v>20</v>
      </c>
      <c r="AO987" s="36" t="str">
        <f t="shared" ca="1" si="179"/>
        <v>04</v>
      </c>
      <c r="AP987" s="36" t="str">
        <f t="shared" ca="1" si="180"/>
        <v>00</v>
      </c>
      <c r="AQ987" s="36" t="str">
        <f t="shared" ca="1" si="181"/>
        <v>00</v>
      </c>
      <c r="AR987" s="36" t="str">
        <f t="shared" ca="1" si="182"/>
        <v>錯誤: 找不到列值 'FIX'，搜尋範圍為第 1 到 31 行，欄位 BY</v>
      </c>
      <c r="AS987" s="36"/>
    </row>
    <row r="988" spans="19:45" ht="30" customHeight="1" x14ac:dyDescent="0.25">
      <c r="S988" s="7" t="s">
        <v>20</v>
      </c>
      <c r="T988" s="15">
        <v>-38</v>
      </c>
      <c r="U988" s="36" t="str">
        <f t="shared" ca="1" si="170"/>
        <v>Code Error</v>
      </c>
      <c r="V988" s="37"/>
      <c r="W988" s="37"/>
      <c r="X988" s="38"/>
      <c r="Y988" s="38"/>
      <c r="Z988" s="55" t="e">
        <f t="shared" ca="1" si="171"/>
        <v>#VALUE!</v>
      </c>
      <c r="AA988" s="39" t="s">
        <v>584</v>
      </c>
      <c r="AB988" s="40">
        <v>1.5</v>
      </c>
      <c r="AC988" s="40" t="s">
        <v>995</v>
      </c>
      <c r="AD988" s="40">
        <v>1</v>
      </c>
      <c r="AE988" s="41" t="s">
        <v>436</v>
      </c>
      <c r="AF988" s="42">
        <v>-42</v>
      </c>
      <c r="AG988" s="47">
        <f t="shared" si="183"/>
        <v>-41.5</v>
      </c>
      <c r="AH988" s="43" t="e">
        <f t="shared" ca="1" si="172"/>
        <v>#VALUE!</v>
      </c>
      <c r="AI988" s="43" t="e">
        <f t="shared" ca="1" si="173"/>
        <v>#VALUE!</v>
      </c>
      <c r="AJ988" s="44" t="e">
        <f t="shared" ca="1" si="174"/>
        <v>#N/A</v>
      </c>
      <c r="AK988" s="44" t="e">
        <f t="shared" ca="1" si="175"/>
        <v>#N/A</v>
      </c>
      <c r="AL988" s="44" t="e">
        <f t="shared" ca="1" si="176"/>
        <v>#VALUE!</v>
      </c>
      <c r="AM988" s="44" t="e">
        <f t="shared" ca="1" si="177"/>
        <v>#VALUE!</v>
      </c>
      <c r="AN988" s="36" t="str">
        <f t="shared" ca="1" si="178"/>
        <v>20</v>
      </c>
      <c r="AO988" s="36" t="str">
        <f t="shared" ca="1" si="179"/>
        <v>05</v>
      </c>
      <c r="AP988" s="36" t="str">
        <f t="shared" ca="1" si="180"/>
        <v>00</v>
      </c>
      <c r="AQ988" s="36" t="str">
        <f t="shared" ca="1" si="181"/>
        <v>00</v>
      </c>
      <c r="AR988" s="36" t="str">
        <f t="shared" ca="1" si="182"/>
        <v>錯誤: 找不到列值 'FIX'，搜尋範圍為第 1 到 31 行，欄位 BY</v>
      </c>
      <c r="AS988" s="36"/>
    </row>
    <row r="989" spans="19:45" ht="30" customHeight="1" x14ac:dyDescent="0.25">
      <c r="S989" s="7" t="s">
        <v>691</v>
      </c>
      <c r="T989" s="15" t="s">
        <v>1088</v>
      </c>
      <c r="U989" s="36" t="str">
        <f t="shared" ca="1" si="170"/>
        <v>Code Error</v>
      </c>
      <c r="V989" s="37">
        <v>0.1</v>
      </c>
      <c r="W989" s="37"/>
      <c r="X989" s="38"/>
      <c r="Y989" s="38"/>
      <c r="Z989" s="55" t="e">
        <f t="shared" ca="1" si="171"/>
        <v>#VALUE!</v>
      </c>
      <c r="AA989" s="39" t="s">
        <v>584</v>
      </c>
      <c r="AB989" s="40">
        <v>2</v>
      </c>
      <c r="AC989" s="40" t="s">
        <v>995</v>
      </c>
      <c r="AD989" s="40">
        <v>1</v>
      </c>
      <c r="AE989" s="41" t="s">
        <v>436</v>
      </c>
      <c r="AF989" s="42">
        <v>-42.6</v>
      </c>
      <c r="AG989" s="47">
        <f t="shared" si="183"/>
        <v>-42</v>
      </c>
      <c r="AH989" s="43" t="e">
        <f t="shared" ca="1" si="172"/>
        <v>#VALUE!</v>
      </c>
      <c r="AI989" s="43" t="e">
        <f t="shared" ca="1" si="173"/>
        <v>#VALUE!</v>
      </c>
      <c r="AJ989" s="44" t="e">
        <f t="shared" ca="1" si="174"/>
        <v>#N/A</v>
      </c>
      <c r="AK989" s="44" t="e">
        <f t="shared" ca="1" si="175"/>
        <v>#N/A</v>
      </c>
      <c r="AL989" s="44" t="e">
        <f t="shared" ca="1" si="176"/>
        <v>#VALUE!</v>
      </c>
      <c r="AM989" s="44" t="e">
        <f t="shared" ca="1" si="177"/>
        <v>#VALUE!</v>
      </c>
      <c r="AN989" s="36" t="str">
        <f t="shared" ca="1" si="178"/>
        <v>20</v>
      </c>
      <c r="AO989" s="36" t="str">
        <f t="shared" ca="1" si="179"/>
        <v>06</v>
      </c>
      <c r="AP989" s="36" t="str">
        <f t="shared" ca="1" si="180"/>
        <v>00</v>
      </c>
      <c r="AQ989" s="36" t="str">
        <f t="shared" ca="1" si="181"/>
        <v>00</v>
      </c>
      <c r="AR989" s="36" t="str">
        <f t="shared" ca="1" si="182"/>
        <v>錯誤: 找不到列值 'FIX'，搜尋範圍為第 1 到 31 行，欄位 BY</v>
      </c>
      <c r="AS989" s="36"/>
    </row>
    <row r="990" spans="19:45" ht="30" customHeight="1" x14ac:dyDescent="0.25">
      <c r="S990" s="7" t="s">
        <v>544</v>
      </c>
      <c r="T990" s="15" t="s">
        <v>1085</v>
      </c>
      <c r="U990" s="36" t="str">
        <f t="shared" ca="1" si="170"/>
        <v>Code Error</v>
      </c>
      <c r="V990" s="37">
        <v>-0.1</v>
      </c>
      <c r="W990" s="37"/>
      <c r="X990" s="38"/>
      <c r="Y990" s="38"/>
      <c r="Z990" s="48" t="e">
        <f t="shared" ca="1" si="171"/>
        <v>#VALUE!</v>
      </c>
      <c r="AA990" s="39" t="s">
        <v>584</v>
      </c>
      <c r="AB990" s="40">
        <v>2.5</v>
      </c>
      <c r="AC990" s="40" t="s">
        <v>995</v>
      </c>
      <c r="AD990" s="40">
        <v>1</v>
      </c>
      <c r="AE990" s="41" t="s">
        <v>436</v>
      </c>
      <c r="AF990" s="42">
        <v>-43.1</v>
      </c>
      <c r="AG990" s="49">
        <f t="shared" si="183"/>
        <v>-42.6</v>
      </c>
      <c r="AH990" s="43" t="e">
        <f t="shared" ca="1" si="172"/>
        <v>#VALUE!</v>
      </c>
      <c r="AI990" s="43" t="e">
        <f t="shared" ca="1" si="173"/>
        <v>#VALUE!</v>
      </c>
      <c r="AJ990" s="44" t="e">
        <f t="shared" ca="1" si="174"/>
        <v>#N/A</v>
      </c>
      <c r="AK990" s="44" t="e">
        <f t="shared" ca="1" si="175"/>
        <v>#N/A</v>
      </c>
      <c r="AL990" s="44" t="e">
        <f t="shared" ca="1" si="176"/>
        <v>#VALUE!</v>
      </c>
      <c r="AM990" s="44" t="e">
        <f t="shared" ca="1" si="177"/>
        <v>#VALUE!</v>
      </c>
      <c r="AN990" s="36" t="str">
        <f t="shared" ca="1" si="178"/>
        <v>20</v>
      </c>
      <c r="AO990" s="36" t="str">
        <f t="shared" ca="1" si="179"/>
        <v>07</v>
      </c>
      <c r="AP990" s="36" t="str">
        <f t="shared" ca="1" si="180"/>
        <v>00</v>
      </c>
      <c r="AQ990" s="36" t="str">
        <f t="shared" ca="1" si="181"/>
        <v>00</v>
      </c>
      <c r="AR990" s="36" t="str">
        <f t="shared" ca="1" si="182"/>
        <v>錯誤: 找不到列值 'FIX'，搜尋範圍為第 1 到 31 行，欄位 BY</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1.1000000000000001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VLOOKUP(T979,MPN!$A$1:$E$997,4,FALSE)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VLOOKUP($T979,MPN!$A$1:$E$497,2,FALSE)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VLOOKUP($T979,MPN!$A$1:$E$497,5,FALSE)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t="e">
        <f>VLOOKUP(T990,$DT$1:$DV$31,3,FALSE)</f>
        <v>#N/A</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70~150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e">
        <f>VLOOKUP(U1041,$DX$1:$DZ$21,3,FALSE)</f>
        <v>#N/A</v>
      </c>
      <c r="AD1041" s="8"/>
    </row>
    <row r="1042" spans="19:45" ht="30" customHeight="1" x14ac:dyDescent="0.25">
      <c r="S1042" s="7" t="s">
        <v>24</v>
      </c>
      <c r="T1042" s="15" t="s">
        <v>1154</v>
      </c>
      <c r="U1042" s="5" t="s">
        <v>23</v>
      </c>
      <c r="V1042" s="7" t="e">
        <f>VLOOKUP(U1041,$DX$1:$DZ$21,2,FALSE)</f>
        <v>#N/A</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1298</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1291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1278</v>
      </c>
      <c r="U1045" s="36" t="str">
        <f ca="1">ConfigCode($AA1045,$AN1045,$AO1045,$AP1045,$AQ1045,$AR1045,$AF1045,$AG1045,2)</f>
        <v>Code Error</v>
      </c>
      <c r="V1045" s="37"/>
      <c r="W1045" s="37"/>
      <c r="X1045" s="68"/>
      <c r="Y1045" s="68"/>
      <c r="Z1045" s="55" t="e">
        <f ca="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1292</v>
      </c>
      <c r="AB1045" s="40">
        <v>-2</v>
      </c>
      <c r="AC1045" s="40" t="s">
        <v>996</v>
      </c>
      <c r="AD1045" s="40">
        <v>1</v>
      </c>
      <c r="AE1045" s="41" t="s">
        <v>436</v>
      </c>
      <c r="AF1045" s="42">
        <v>-40.5</v>
      </c>
      <c r="AG1045" s="42">
        <v>-39</v>
      </c>
      <c r="AH1045" s="43" t="e">
        <f ca="1">$AF1045+$Z1045</f>
        <v>#VALUE!</v>
      </c>
      <c r="AI1045" s="43" t="e">
        <f ca="1">$AG1045+$Z1045</f>
        <v>#VALUE!</v>
      </c>
      <c r="AJ1045" s="44" t="e">
        <f ca="1" xml:space="preserve">
N("initial sens-loopgain")+
$AF1045-BoxVal(ROW($AA1045),26,COLUMN(INDIRECT("T"&amp;(INT(ROW($AA1062)/65))*65+2)))</f>
        <v>#N/A</v>
      </c>
      <c r="AK1045" s="44" t="e">
        <f ca="1">AJ1045+(AG1045-AF1045)</f>
        <v>#N/A</v>
      </c>
      <c r="AL1045" s="44" t="e">
        <f ca="1" xml:space="preserve">
N("initial sens-loopgain-gain-gain ref-vcm")+
$AH1045-
BoxVal(ROW($AA1045),26,COLUMN(INDIRECT("T"&amp;(INT(ROW($AA1062)/65))*65+2)))-
$AB1045-
$W1045-
IFERROR(VLOOKUP($AC1045,$CT$1:$DC$31,7,FALSE),0)</f>
        <v>#VALUE!</v>
      </c>
      <c r="AM1045" s="44" t="e">
        <f ca="1">AL1045+(AG1045-AF1045)</f>
        <v>#VALUE!</v>
      </c>
      <c r="AN1045" s="36" t="str">
        <f ca="1">IF(BoxVal(ROW(AA1045),9,COLUMN(T1043))="FIX","00",ManualLookup(AA1045,BoxVal(ROW(AA1045),4,COLUMN(AN1043)),INDIRECT(DN$3)))</f>
        <v>00</v>
      </c>
      <c r="AO1045" s="36" t="str">
        <f t="shared" ref="AO1045:AR1046" ca="1" si="184">ManualLookup(AB1045,BoxVal(ROW(AB1045),4,COLUMN(AO1043)),INDIRECT(DO$3))</f>
        <v>01</v>
      </c>
      <c r="AP1045" s="36" t="str">
        <f t="shared" ca="1" si="184"/>
        <v>00</v>
      </c>
      <c r="AQ1045" s="36" t="str">
        <f t="shared" ca="1" si="184"/>
        <v>00</v>
      </c>
      <c r="AR1045" s="36" t="str">
        <f t="shared" ca="1" si="184"/>
        <v>錯誤: 找不到列值 'FIX'，搜尋範圍為第 1 到 31 行，欄位 BY</v>
      </c>
      <c r="AS1045" s="33"/>
    </row>
    <row r="1046" spans="19:45" ht="30" customHeight="1" x14ac:dyDescent="0.25">
      <c r="S1046" s="7" t="s">
        <v>13</v>
      </c>
      <c r="T1046" s="15" t="s">
        <v>1289</v>
      </c>
      <c r="U1046" s="36" t="str">
        <f ca="1">ConfigCode($AA1046,$AN1046,$AO1046,$AP1046,$AQ1046,$AR1046,$AF1046,$AG1046,2)</f>
        <v>Code Error</v>
      </c>
      <c r="V1046" s="37"/>
      <c r="W1046" s="37"/>
      <c r="X1046" s="68"/>
      <c r="Y1046" s="68"/>
      <c r="Z1046" s="55" t="e">
        <f ca="1" xml:space="preserve">
N("vbias,vlookup vbias range")+
VLOOKUP($AA1046,INDIRECT(BoxVal(ROW($AA1046),34,COLUMN(T1042))),2,FALSE)+
N("gain")+
$AB1046+
N("vcm")+
VLOOKUP($AC1046,$CT$1:$DC$31,7,FALSE)+
N("(vbias*vcp*vbg-vbias)*sensor ratio")+
VbiasCal($AA1046,$AD1046,$AE1046,BoxVal(ROW($AC1046),18,COLUMN($T$22)))+
N("vbias ref+gain ref")+
$V1046+$W1046</f>
        <v>#VALUE!</v>
      </c>
      <c r="AA1046" s="39" t="s">
        <v>1292</v>
      </c>
      <c r="AB1046" s="40">
        <v>-1</v>
      </c>
      <c r="AC1046" s="40" t="s">
        <v>996</v>
      </c>
      <c r="AD1046" s="40">
        <v>1</v>
      </c>
      <c r="AE1046" s="41" t="s">
        <v>436</v>
      </c>
      <c r="AF1046" s="42">
        <v>-41.5</v>
      </c>
      <c r="AG1046" s="47">
        <f>AF1045</f>
        <v>-40.5</v>
      </c>
      <c r="AH1046" s="43" t="e">
        <f ca="1">$AF1046+$Z1046</f>
        <v>#VALUE!</v>
      </c>
      <c r="AI1046" s="43" t="e">
        <f ca="1">$AG1046+$Z1046</f>
        <v>#VALUE!</v>
      </c>
      <c r="AJ1046" s="44" t="e">
        <f ca="1" xml:space="preserve">
N("initial sens-loopgain")+
$AF1046-BoxVal(ROW($AA1046),26,COLUMN(INDIRECT("T"&amp;(INT(ROW($AA1063)/65))*65+2)))</f>
        <v>#N/A</v>
      </c>
      <c r="AK1046" s="44" t="e">
        <f ca="1">AJ1046+(AG1046-AF1046)</f>
        <v>#N/A</v>
      </c>
      <c r="AL1046" s="44" t="e">
        <f ca="1" xml:space="preserve">
N("initial sens-loopgain-gain-gain ref-vcm")+
$AH1046-
BoxVal(ROW($AA1046),26,COLUMN(INDIRECT("T"&amp;(INT(ROW($AA1063)/65))*65+2)))-
$AB1046-
$W1046-
IFERROR(VLOOKUP($AC1046,$CT$1:$DC$31,7,FALSE),0)</f>
        <v>#VALUE!</v>
      </c>
      <c r="AM1046" s="44" t="e">
        <f ca="1">AL1046+(AG1046-AF1046)</f>
        <v>#VALUE!</v>
      </c>
      <c r="AN1046" s="36" t="str">
        <f ca="1">IF(BoxVal(ROW(AA1046),9,COLUMN(T1044))="FIX","00",ManualLookup(AA1046,BoxVal(ROW(AA1046),4,COLUMN(AN1044)),INDIRECT(DN$3)))</f>
        <v>00</v>
      </c>
      <c r="AO1046" s="36" t="str">
        <f t="shared" ca="1" si="184"/>
        <v>02</v>
      </c>
      <c r="AP1046" s="36" t="str">
        <f t="shared" ca="1" si="184"/>
        <v>00</v>
      </c>
      <c r="AQ1046" s="36" t="str">
        <f t="shared" ca="1" si="184"/>
        <v>00</v>
      </c>
      <c r="AR1046" s="36" t="str">
        <f t="shared" ca="1" si="184"/>
        <v>錯誤: 找不到列值 'FIX'，搜尋範圍為第 1 到 31 行，欄位 BY</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1292</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-38</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1088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1085</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VLOOKUP(T1044,MPN!$A$1:$E$997,4,FALSE)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VLOOKUP($T1044,MPN!$A$1:$E$497,2,FALSE)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VLOOKUP($T1044,MPN!$A$1:$E$497,5,FALSE)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t="e">
        <f>VLOOKUP(T1055,$DT$1:$DV$31,3,FALSE)</f>
        <v>#N/A</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70~150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e">
        <f>VLOOKUP(U1106,$DX$1:$DZ$21,3,FALSE)</f>
        <v>#N/A</v>
      </c>
      <c r="AD1106" s="8"/>
    </row>
    <row r="1107" spans="19:45" ht="30" customHeight="1" x14ac:dyDescent="0.25">
      <c r="S1107" s="7" t="s">
        <v>24</v>
      </c>
      <c r="T1107" s="15" t="s">
        <v>606</v>
      </c>
      <c r="U1107" s="5" t="s">
        <v>23</v>
      </c>
      <c r="V1107" s="7" t="e">
        <f>VLOOKUP(U1106,$DX$1:$DZ$21,2,FALSE)</f>
        <v>#N/A</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5" t="s">
        <v>1300</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1278</v>
      </c>
      <c r="U1110" s="36" t="str">
        <f t="shared" ref="U1110:U1118" ca="1" si="185">ConfigCode($AA1110,$AN1110,$AO1110,$AP1110,$AQ1110,$AR1110,$AF1110,$AG1110,2)</f>
        <v>Code Error</v>
      </c>
      <c r="V1110" s="37"/>
      <c r="W1110" s="37"/>
      <c r="X1110" s="68"/>
      <c r="Y1110" s="68"/>
      <c r="Z1110" s="55" t="e">
        <f t="shared" ref="Z1110:Z1118" ca="1" si="186" xml:space="preserve">
N("vbias,vlookup vbias range")+
VLOOKUP($AA1110,INDIRECT(BoxVal(ROW($AA1110),34,COLUMN(T1106))),2,FALSE)+
N("gain")+
$AB1110+
N("vcm")+
VLOOKUP($AC1110,$CT$1:$DC$31,7,FALSE)+
N("(vbias*vcp*vbg-vbias)*sensor ratio")+
VbiasCal($AA1110,$AD1110,$AE1110,BoxVal(ROW($AC1110),18,COLUMN($T$22)))+
N("vbias ref+gain ref")+
$V1110+$W1110</f>
        <v>#VALUE!</v>
      </c>
      <c r="AA1110" s="39" t="s">
        <v>1150</v>
      </c>
      <c r="AB1110" s="40">
        <v>0</v>
      </c>
      <c r="AC1110" s="40" t="s">
        <v>996</v>
      </c>
      <c r="AD1110" s="40">
        <v>1</v>
      </c>
      <c r="AE1110" s="41" t="s">
        <v>436</v>
      </c>
      <c r="AF1110" s="42">
        <v>-38.299999999999997</v>
      </c>
      <c r="AG1110" s="42">
        <v>-38</v>
      </c>
      <c r="AH1110" s="43" t="e">
        <f t="shared" ref="AH1110:AH1118" ca="1" si="187">$AF1110+$Z1110</f>
        <v>#VALUE!</v>
      </c>
      <c r="AI1110" s="43" t="e">
        <f t="shared" ref="AI1110:AI1118" ca="1" si="188">$AG1110+$Z1110</f>
        <v>#VALUE!</v>
      </c>
      <c r="AJ1110" s="44" t="e">
        <f t="shared" ref="AJ1110:AJ1118" ca="1" si="189" xml:space="preserve">
N("initial sens-loopgain")+
$AF1110-BoxVal(ROW($AA1110),26,COLUMN(INDIRECT("T"&amp;(INT(ROW($AA1127)/65))*65+2)))</f>
        <v>#N/A</v>
      </c>
      <c r="AK1110" s="44" t="e">
        <f t="shared" ref="AK1110:AK1118" ca="1" si="190">AJ1110+(AG1110-AF1110)</f>
        <v>#N/A</v>
      </c>
      <c r="AL1110" s="44" t="e">
        <f t="shared" ref="AL1110:AL1118" ca="1" si="191" xml:space="preserve">
N("initial sens-loopgain-gain-gain ref-vcm")+
$AH1110-
BoxVal(ROW($AA1110),26,COLUMN(INDIRECT("T"&amp;(INT(ROW($AA1127)/65))*65+2)))-
$AB1110-
$W1110-
IFERROR(VLOOKUP($AC1110,$CT$1:$DC$31,7,FALSE),0)</f>
        <v>#VALUE!</v>
      </c>
      <c r="AM1110" s="44" t="e">
        <f t="shared" ref="AM1110:AM1118" ca="1" si="192">AL1110+(AG1110-AF1110)</f>
        <v>#VALUE!</v>
      </c>
      <c r="AN1110" s="36" t="str">
        <f t="shared" ref="AN1110:AN1118" ca="1" si="193">IF(BoxVal(ROW(AA1110),9,COLUMN(T1108))="FIX","00",ManualLookup(AA1110,BoxVal(ROW(AA1110),4,COLUMN(AN1108)),INDIRECT(DN$3)))</f>
        <v>40</v>
      </c>
      <c r="AO1110" s="36" t="str">
        <f t="shared" ref="AO1110:AO1118" ca="1" si="194">ManualLookup(AB1110,BoxVal(ROW(AB1110),4,COLUMN(AO1108)),INDIRECT(DO$3))</f>
        <v>00</v>
      </c>
      <c r="AP1110" s="36" t="str">
        <f t="shared" ref="AP1110:AP1118" ca="1" si="195">ManualLookup(AC1110,BoxVal(ROW(AC1110),4,COLUMN(AP1108)),INDIRECT(DP$3))</f>
        <v>00</v>
      </c>
      <c r="AQ1110" s="36" t="str">
        <f t="shared" ref="AQ1110:AQ1118" ca="1" si="196">ManualLookup(AD1110,BoxVal(ROW(AD1110),4,COLUMN(AQ1108)),INDIRECT(DQ$3))</f>
        <v>00</v>
      </c>
      <c r="AR1110" s="36" t="str">
        <f t="shared" ref="AR1110:AR1118" ca="1" si="197">ManualLookup(AE1110,BoxVal(ROW(AE1110),4,COLUMN(AR1108)),INDIRECT(DR$3))</f>
        <v>錯誤: 找不到列值 'FIX'，搜尋範圍為第 1 到 31 行，欄位 BY</v>
      </c>
      <c r="AS1110" s="33"/>
    </row>
    <row r="1111" spans="19:45" ht="30" customHeight="1" x14ac:dyDescent="0.25">
      <c r="S1111" s="7" t="s">
        <v>13</v>
      </c>
      <c r="T1111" s="15" t="s">
        <v>1299</v>
      </c>
      <c r="U1111" s="36" t="str">
        <f t="shared" ca="1" si="185"/>
        <v>Code Error</v>
      </c>
      <c r="V1111" s="37"/>
      <c r="W1111" s="37"/>
      <c r="X1111" s="68"/>
      <c r="Y1111" s="68"/>
      <c r="Z1111" s="55" t="e">
        <f t="shared" ca="1" si="186"/>
        <v>#VALUE!</v>
      </c>
      <c r="AA1111" s="39" t="s">
        <v>1150</v>
      </c>
      <c r="AB1111" s="40">
        <v>0.5</v>
      </c>
      <c r="AC1111" s="40" t="s">
        <v>996</v>
      </c>
      <c r="AD1111" s="40">
        <v>1</v>
      </c>
      <c r="AE1111" s="41" t="s">
        <v>436</v>
      </c>
      <c r="AF1111" s="42">
        <v>-38.799999999999997</v>
      </c>
      <c r="AG1111" s="47">
        <f t="shared" ref="AG1111:AG1118" si="198">AF1110</f>
        <v>-38.299999999999997</v>
      </c>
      <c r="AH1111" s="43" t="e">
        <f t="shared" ca="1" si="187"/>
        <v>#VALUE!</v>
      </c>
      <c r="AI1111" s="43" t="e">
        <f t="shared" ca="1" si="188"/>
        <v>#VALUE!</v>
      </c>
      <c r="AJ1111" s="44" t="e">
        <f t="shared" ca="1" si="189"/>
        <v>#N/A</v>
      </c>
      <c r="AK1111" s="44" t="e">
        <f t="shared" ca="1" si="190"/>
        <v>#N/A</v>
      </c>
      <c r="AL1111" s="44" t="e">
        <f t="shared" ca="1" si="191"/>
        <v>#VALUE!</v>
      </c>
      <c r="AM1111" s="44" t="e">
        <f t="shared" ca="1" si="192"/>
        <v>#VALUE!</v>
      </c>
      <c r="AN1111" s="36" t="str">
        <f t="shared" ca="1" si="193"/>
        <v>40</v>
      </c>
      <c r="AO1111" s="36" t="str">
        <f t="shared" ca="1" si="194"/>
        <v>03</v>
      </c>
      <c r="AP1111" s="36" t="str">
        <f t="shared" ca="1" si="195"/>
        <v>00</v>
      </c>
      <c r="AQ1111" s="36" t="str">
        <f t="shared" ca="1" si="196"/>
        <v>00</v>
      </c>
      <c r="AR1111" s="36" t="str">
        <f t="shared" ca="1" si="197"/>
        <v>錯誤: 找不到列值 'FIX'，搜尋範圍為第 1 到 31 行，欄位 BY</v>
      </c>
      <c r="AS1111" s="36"/>
    </row>
    <row r="1112" spans="19:45" ht="30" customHeight="1" x14ac:dyDescent="0.25">
      <c r="S1112" s="26"/>
      <c r="T1112" s="17"/>
      <c r="U1112" s="36" t="str">
        <f t="shared" ca="1" si="185"/>
        <v>Code Error</v>
      </c>
      <c r="V1112" s="37"/>
      <c r="W1112" s="37"/>
      <c r="X1112" s="68"/>
      <c r="Y1112" s="68"/>
      <c r="Z1112" s="55" t="e">
        <f t="shared" ca="1" si="186"/>
        <v>#VALUE!</v>
      </c>
      <c r="AA1112" s="39" t="s">
        <v>587</v>
      </c>
      <c r="AB1112" s="40">
        <v>1</v>
      </c>
      <c r="AC1112" s="40" t="s">
        <v>995</v>
      </c>
      <c r="AD1112" s="40">
        <v>1</v>
      </c>
      <c r="AE1112" s="41" t="s">
        <v>436</v>
      </c>
      <c r="AF1112" s="42">
        <v>-39.299999999999997</v>
      </c>
      <c r="AG1112" s="47">
        <f t="shared" si="198"/>
        <v>-38.799999999999997</v>
      </c>
      <c r="AH1112" s="43" t="e">
        <f t="shared" ca="1" si="187"/>
        <v>#VALUE!</v>
      </c>
      <c r="AI1112" s="43" t="e">
        <f t="shared" ca="1" si="188"/>
        <v>#VALUE!</v>
      </c>
      <c r="AJ1112" s="44" t="e">
        <f t="shared" ca="1" si="189"/>
        <v>#N/A</v>
      </c>
      <c r="AK1112" s="44" t="e">
        <f t="shared" ca="1" si="190"/>
        <v>#N/A</v>
      </c>
      <c r="AL1112" s="44" t="e">
        <f t="shared" ca="1" si="191"/>
        <v>#VALUE!</v>
      </c>
      <c r="AM1112" s="44" t="e">
        <f t="shared" ca="1" si="192"/>
        <v>#VALUE!</v>
      </c>
      <c r="AN1112" s="36" t="str">
        <f t="shared" ca="1" si="193"/>
        <v>40</v>
      </c>
      <c r="AO1112" s="36" t="str">
        <f t="shared" ca="1" si="194"/>
        <v>04</v>
      </c>
      <c r="AP1112" s="36" t="str">
        <f t="shared" ca="1" si="195"/>
        <v>00</v>
      </c>
      <c r="AQ1112" s="36" t="str">
        <f t="shared" ca="1" si="196"/>
        <v>00</v>
      </c>
      <c r="AR1112" s="36" t="str">
        <f t="shared" ca="1" si="197"/>
        <v>錯誤: 找不到列值 'FIX'，搜尋範圍為第 1 到 31 行，欄位 BY</v>
      </c>
      <c r="AS1112" s="36"/>
    </row>
    <row r="1113" spans="19:45" ht="30" customHeight="1" x14ac:dyDescent="0.25">
      <c r="S1113" s="7" t="s">
        <v>19</v>
      </c>
      <c r="T1113" s="15" t="s">
        <v>1150</v>
      </c>
      <c r="U1113" s="36" t="str">
        <f t="shared" ca="1" si="185"/>
        <v>Code Error</v>
      </c>
      <c r="V1113" s="37"/>
      <c r="W1113" s="37"/>
      <c r="X1113" s="68"/>
      <c r="Y1113" s="68"/>
      <c r="Z1113" s="55" t="e">
        <f t="shared" ca="1" si="186"/>
        <v>#VALUE!</v>
      </c>
      <c r="AA1113" s="39" t="s">
        <v>587</v>
      </c>
      <c r="AB1113" s="40">
        <v>1.5</v>
      </c>
      <c r="AC1113" s="40" t="s">
        <v>995</v>
      </c>
      <c r="AD1113" s="40">
        <v>1</v>
      </c>
      <c r="AE1113" s="41" t="s">
        <v>436</v>
      </c>
      <c r="AF1113" s="42">
        <v>-39.799999999999997</v>
      </c>
      <c r="AG1113" s="47">
        <f t="shared" si="198"/>
        <v>-39.299999999999997</v>
      </c>
      <c r="AH1113" s="43" t="e">
        <f t="shared" ca="1" si="187"/>
        <v>#VALUE!</v>
      </c>
      <c r="AI1113" s="43" t="e">
        <f t="shared" ca="1" si="188"/>
        <v>#VALUE!</v>
      </c>
      <c r="AJ1113" s="44" t="e">
        <f t="shared" ca="1" si="189"/>
        <v>#N/A</v>
      </c>
      <c r="AK1113" s="44" t="e">
        <f t="shared" ca="1" si="190"/>
        <v>#N/A</v>
      </c>
      <c r="AL1113" s="44" t="e">
        <f t="shared" ca="1" si="191"/>
        <v>#VALUE!</v>
      </c>
      <c r="AM1113" s="44" t="e">
        <f t="shared" ca="1" si="192"/>
        <v>#VALUE!</v>
      </c>
      <c r="AN1113" s="36" t="str">
        <f t="shared" ca="1" si="193"/>
        <v>40</v>
      </c>
      <c r="AO1113" s="36" t="str">
        <f t="shared" ca="1" si="194"/>
        <v>05</v>
      </c>
      <c r="AP1113" s="36" t="str">
        <f t="shared" ca="1" si="195"/>
        <v>00</v>
      </c>
      <c r="AQ1113" s="36" t="str">
        <f t="shared" ca="1" si="196"/>
        <v>00</v>
      </c>
      <c r="AR1113" s="36" t="str">
        <f t="shared" ca="1" si="197"/>
        <v>錯誤: 找不到列值 'FIX'，搜尋範圍為第 1 到 31 行，欄位 BY</v>
      </c>
      <c r="AS1113" s="36"/>
    </row>
    <row r="1114" spans="19:45" ht="30" customHeight="1" x14ac:dyDescent="0.25">
      <c r="S1114" s="7" t="s">
        <v>15</v>
      </c>
      <c r="T1114" s="15" t="s">
        <v>1151</v>
      </c>
      <c r="U1114" s="36" t="str">
        <f t="shared" ca="1" si="185"/>
        <v>Code Error</v>
      </c>
      <c r="V1114" s="37"/>
      <c r="W1114" s="37"/>
      <c r="X1114" s="68"/>
      <c r="Y1114" s="68"/>
      <c r="Z1114" s="55" t="e">
        <f t="shared" ca="1" si="186"/>
        <v>#VALUE!</v>
      </c>
      <c r="AA1114" s="39" t="s">
        <v>587</v>
      </c>
      <c r="AB1114" s="40">
        <v>2</v>
      </c>
      <c r="AC1114" s="40" t="s">
        <v>995</v>
      </c>
      <c r="AD1114" s="40">
        <v>1</v>
      </c>
      <c r="AE1114" s="41" t="s">
        <v>436</v>
      </c>
      <c r="AF1114" s="42">
        <v>-40.299999999999997</v>
      </c>
      <c r="AG1114" s="47">
        <f t="shared" si="198"/>
        <v>-39.799999999999997</v>
      </c>
      <c r="AH1114" s="43" t="e">
        <f t="shared" ca="1" si="187"/>
        <v>#VALUE!</v>
      </c>
      <c r="AI1114" s="43" t="e">
        <f t="shared" ca="1" si="188"/>
        <v>#VALUE!</v>
      </c>
      <c r="AJ1114" s="44" t="e">
        <f t="shared" ca="1" si="189"/>
        <v>#N/A</v>
      </c>
      <c r="AK1114" s="44" t="e">
        <f t="shared" ca="1" si="190"/>
        <v>#N/A</v>
      </c>
      <c r="AL1114" s="44" t="e">
        <f t="shared" ca="1" si="191"/>
        <v>#VALUE!</v>
      </c>
      <c r="AM1114" s="44" t="e">
        <f t="shared" ca="1" si="192"/>
        <v>#VALUE!</v>
      </c>
      <c r="AN1114" s="36" t="str">
        <f t="shared" ca="1" si="193"/>
        <v>40</v>
      </c>
      <c r="AO1114" s="36" t="str">
        <f t="shared" ca="1" si="194"/>
        <v>06</v>
      </c>
      <c r="AP1114" s="36" t="str">
        <f t="shared" ca="1" si="195"/>
        <v>00</v>
      </c>
      <c r="AQ1114" s="36" t="str">
        <f t="shared" ca="1" si="196"/>
        <v>00</v>
      </c>
      <c r="AR1114" s="36" t="str">
        <f t="shared" ca="1" si="197"/>
        <v>錯誤: 找不到列值 'FIX'，搜尋範圍為第 1 到 31 行，欄位 BY</v>
      </c>
      <c r="AS1114" s="36"/>
    </row>
    <row r="1115" spans="19:45" ht="30" customHeight="1" x14ac:dyDescent="0.25">
      <c r="S1115" s="7" t="s">
        <v>705</v>
      </c>
      <c r="T1115" s="15" t="s">
        <v>1301</v>
      </c>
      <c r="U1115" s="36" t="str">
        <f t="shared" ca="1" si="185"/>
        <v>Code Error</v>
      </c>
      <c r="V1115" s="37"/>
      <c r="W1115" s="37"/>
      <c r="X1115" s="68"/>
      <c r="Y1115" s="68"/>
      <c r="Z1115" s="55" t="e">
        <f t="shared" ca="1" si="186"/>
        <v>#VALUE!</v>
      </c>
      <c r="AA1115" s="39" t="s">
        <v>587</v>
      </c>
      <c r="AB1115" s="40">
        <v>2.5</v>
      </c>
      <c r="AC1115" s="40" t="s">
        <v>995</v>
      </c>
      <c r="AD1115" s="40">
        <v>1</v>
      </c>
      <c r="AE1115" s="41" t="s">
        <v>436</v>
      </c>
      <c r="AF1115" s="42">
        <v>-40.799999999999997</v>
      </c>
      <c r="AG1115" s="47">
        <f t="shared" si="198"/>
        <v>-40.299999999999997</v>
      </c>
      <c r="AH1115" s="43" t="e">
        <f t="shared" ca="1" si="187"/>
        <v>#VALUE!</v>
      </c>
      <c r="AI1115" s="43" t="e">
        <f t="shared" ca="1" si="188"/>
        <v>#VALUE!</v>
      </c>
      <c r="AJ1115" s="44" t="e">
        <f t="shared" ca="1" si="189"/>
        <v>#N/A</v>
      </c>
      <c r="AK1115" s="44" t="e">
        <f t="shared" ca="1" si="190"/>
        <v>#N/A</v>
      </c>
      <c r="AL1115" s="44" t="e">
        <f t="shared" ca="1" si="191"/>
        <v>#VALUE!</v>
      </c>
      <c r="AM1115" s="44" t="e">
        <f t="shared" ca="1" si="192"/>
        <v>#VALUE!</v>
      </c>
      <c r="AN1115" s="36" t="str">
        <f t="shared" ca="1" si="193"/>
        <v>40</v>
      </c>
      <c r="AO1115" s="36" t="str">
        <f t="shared" ca="1" si="194"/>
        <v>07</v>
      </c>
      <c r="AP1115" s="36" t="str">
        <f t="shared" ca="1" si="195"/>
        <v>00</v>
      </c>
      <c r="AQ1115" s="36" t="str">
        <f t="shared" ca="1" si="196"/>
        <v>00</v>
      </c>
      <c r="AR1115" s="36" t="str">
        <f t="shared" ca="1" si="197"/>
        <v>錯誤: 找不到列值 'FIX'，搜尋範圍為第 1 到 31 行，欄位 BY</v>
      </c>
      <c r="AS1115" s="36"/>
    </row>
    <row r="1116" spans="19:45" ht="30" customHeight="1" x14ac:dyDescent="0.25">
      <c r="S1116" s="7" t="s">
        <v>605</v>
      </c>
      <c r="T1116" s="15" t="s">
        <v>991</v>
      </c>
      <c r="U1116" s="36" t="str">
        <f t="shared" ca="1" si="185"/>
        <v>Code Error</v>
      </c>
      <c r="V1116" s="37"/>
      <c r="W1116" s="37"/>
      <c r="X1116" s="68"/>
      <c r="Y1116" s="68"/>
      <c r="Z1116" s="55" t="e">
        <f t="shared" ca="1" si="186"/>
        <v>#VALUE!</v>
      </c>
      <c r="AA1116" s="39" t="s">
        <v>580</v>
      </c>
      <c r="AB1116" s="40">
        <v>1.5</v>
      </c>
      <c r="AC1116" s="40" t="s">
        <v>995</v>
      </c>
      <c r="AD1116" s="40">
        <v>1</v>
      </c>
      <c r="AE1116" s="41" t="s">
        <v>436</v>
      </c>
      <c r="AF1116" s="42">
        <v>-41.3</v>
      </c>
      <c r="AG1116" s="47">
        <f t="shared" si="198"/>
        <v>-40.799999999999997</v>
      </c>
      <c r="AH1116" s="43" t="e">
        <f t="shared" ca="1" si="187"/>
        <v>#VALUE!</v>
      </c>
      <c r="AI1116" s="43" t="e">
        <f t="shared" ca="1" si="188"/>
        <v>#VALUE!</v>
      </c>
      <c r="AJ1116" s="44" t="e">
        <f t="shared" ca="1" si="189"/>
        <v>#N/A</v>
      </c>
      <c r="AK1116" s="44" t="e">
        <f t="shared" ca="1" si="190"/>
        <v>#N/A</v>
      </c>
      <c r="AL1116" s="44" t="e">
        <f t="shared" ca="1" si="191"/>
        <v>#VALUE!</v>
      </c>
      <c r="AM1116" s="44" t="e">
        <f t="shared" ca="1" si="192"/>
        <v>#VALUE!</v>
      </c>
      <c r="AN1116" s="36" t="str">
        <f t="shared" ca="1" si="193"/>
        <v>50</v>
      </c>
      <c r="AO1116" s="36" t="str">
        <f t="shared" ca="1" si="194"/>
        <v>05</v>
      </c>
      <c r="AP1116" s="36" t="str">
        <f t="shared" ca="1" si="195"/>
        <v>00</v>
      </c>
      <c r="AQ1116" s="36" t="str">
        <f t="shared" ca="1" si="196"/>
        <v>00</v>
      </c>
      <c r="AR1116" s="36" t="str">
        <f t="shared" ca="1" si="197"/>
        <v>錯誤: 找不到列值 'FIX'，搜尋範圍為第 1 到 31 行，欄位 BY</v>
      </c>
      <c r="AS1116" s="36"/>
    </row>
    <row r="1117" spans="19:45" ht="30" customHeight="1" x14ac:dyDescent="0.25">
      <c r="S1117" s="7" t="s">
        <v>721</v>
      </c>
      <c r="T1117" s="15" t="s">
        <v>26</v>
      </c>
      <c r="U1117" s="36" t="str">
        <f t="shared" ca="1" si="185"/>
        <v>Code Error</v>
      </c>
      <c r="V1117" s="37"/>
      <c r="W1117" s="37"/>
      <c r="X1117" s="68"/>
      <c r="Y1117" s="68"/>
      <c r="Z1117" s="55" t="e">
        <f t="shared" ca="1" si="186"/>
        <v>#VALUE!</v>
      </c>
      <c r="AA1117" s="39" t="s">
        <v>580</v>
      </c>
      <c r="AB1117" s="40">
        <v>2</v>
      </c>
      <c r="AC1117" s="40" t="s">
        <v>995</v>
      </c>
      <c r="AD1117" s="40">
        <v>1</v>
      </c>
      <c r="AE1117" s="41" t="s">
        <v>436</v>
      </c>
      <c r="AF1117" s="42">
        <v>-41.8</v>
      </c>
      <c r="AG1117" s="47">
        <f t="shared" si="198"/>
        <v>-41.3</v>
      </c>
      <c r="AH1117" s="43" t="e">
        <f t="shared" ca="1" si="187"/>
        <v>#VALUE!</v>
      </c>
      <c r="AI1117" s="43" t="e">
        <f t="shared" ca="1" si="188"/>
        <v>#VALUE!</v>
      </c>
      <c r="AJ1117" s="44" t="e">
        <f t="shared" ca="1" si="189"/>
        <v>#N/A</v>
      </c>
      <c r="AK1117" s="44" t="e">
        <f t="shared" ca="1" si="190"/>
        <v>#N/A</v>
      </c>
      <c r="AL1117" s="44" t="e">
        <f t="shared" ca="1" si="191"/>
        <v>#VALUE!</v>
      </c>
      <c r="AM1117" s="44" t="e">
        <f t="shared" ca="1" si="192"/>
        <v>#VALUE!</v>
      </c>
      <c r="AN1117" s="36" t="str">
        <f t="shared" ca="1" si="193"/>
        <v>50</v>
      </c>
      <c r="AO1117" s="36" t="str">
        <f t="shared" ca="1" si="194"/>
        <v>06</v>
      </c>
      <c r="AP1117" s="36" t="str">
        <f t="shared" ca="1" si="195"/>
        <v>00</v>
      </c>
      <c r="AQ1117" s="36" t="str">
        <f t="shared" ca="1" si="196"/>
        <v>00</v>
      </c>
      <c r="AR1117" s="36" t="str">
        <f t="shared" ca="1" si="197"/>
        <v>錯誤: 找不到列值 'FIX'，搜尋範圍為第 1 到 31 行，欄位 BY</v>
      </c>
      <c r="AS1117" s="36"/>
    </row>
    <row r="1118" spans="19:45" ht="30" customHeight="1" x14ac:dyDescent="0.25">
      <c r="S1118" s="7" t="s">
        <v>20</v>
      </c>
      <c r="T1118" s="15">
        <v>-38</v>
      </c>
      <c r="U1118" s="36" t="str">
        <f t="shared" ca="1" si="185"/>
        <v>Code Error</v>
      </c>
      <c r="V1118" s="37"/>
      <c r="W1118" s="37"/>
      <c r="X1118" s="38"/>
      <c r="Y1118" s="38"/>
      <c r="Z1118" s="55" t="e">
        <f t="shared" ca="1" si="186"/>
        <v>#VALUE!</v>
      </c>
      <c r="AA1118" s="39" t="s">
        <v>580</v>
      </c>
      <c r="AB1118" s="40">
        <v>2.5</v>
      </c>
      <c r="AC1118" s="40" t="s">
        <v>995</v>
      </c>
      <c r="AD1118" s="40">
        <v>1</v>
      </c>
      <c r="AE1118" s="41" t="s">
        <v>436</v>
      </c>
      <c r="AF1118" s="42">
        <v>-42.3</v>
      </c>
      <c r="AG1118" s="47">
        <f t="shared" si="198"/>
        <v>-41.8</v>
      </c>
      <c r="AH1118" s="43" t="e">
        <f t="shared" ca="1" si="187"/>
        <v>#VALUE!</v>
      </c>
      <c r="AI1118" s="43" t="e">
        <f t="shared" ca="1" si="188"/>
        <v>#VALUE!</v>
      </c>
      <c r="AJ1118" s="44" t="e">
        <f t="shared" ca="1" si="189"/>
        <v>#N/A</v>
      </c>
      <c r="AK1118" s="44" t="e">
        <f t="shared" ca="1" si="190"/>
        <v>#N/A</v>
      </c>
      <c r="AL1118" s="44" t="e">
        <f t="shared" ca="1" si="191"/>
        <v>#VALUE!</v>
      </c>
      <c r="AM1118" s="44" t="e">
        <f t="shared" ca="1" si="192"/>
        <v>#VALUE!</v>
      </c>
      <c r="AN1118" s="36" t="str">
        <f t="shared" ca="1" si="193"/>
        <v>50</v>
      </c>
      <c r="AO1118" s="36" t="str">
        <f t="shared" ca="1" si="194"/>
        <v>07</v>
      </c>
      <c r="AP1118" s="36" t="str">
        <f t="shared" ca="1" si="195"/>
        <v>00</v>
      </c>
      <c r="AQ1118" s="36" t="str">
        <f t="shared" ca="1" si="196"/>
        <v>00</v>
      </c>
      <c r="AR1118" s="36" t="str">
        <f t="shared" ca="1" si="197"/>
        <v>錯誤: 找不到列值 'FIX'，搜尋範圍為第 1 到 31 行，欄位 BY</v>
      </c>
      <c r="AS1118" s="36"/>
    </row>
    <row r="1119" spans="19:45" ht="30" customHeight="1" x14ac:dyDescent="0.25">
      <c r="S1119" s="7" t="s">
        <v>691</v>
      </c>
      <c r="T1119" s="15" t="s">
        <v>1088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1085</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1.1000000000000001</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VLOOKUP(T1109,MPN!$A$1:$E$997,4,FALSE)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VLOOKUP($T1109,MPN!$A$1:$E$497,2,FALSE)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VLOOKUP($T1109,MPN!$A$1:$E$497,5,FALSE)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t="e">
        <f>VLOOKUP(T1120,$DT$1:$DV$31,3,FALSE)</f>
        <v>#N/A</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70~150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e">
        <f>VLOOKUP(U1171,$DX$1:$DZ$21,3,FALSE)</f>
        <v>#N/A</v>
      </c>
      <c r="AD1171" s="8"/>
    </row>
    <row r="1172" spans="19:45" ht="30" customHeight="1" x14ac:dyDescent="0.25">
      <c r="S1172" s="7" t="s">
        <v>24</v>
      </c>
      <c r="T1172" s="15" t="s">
        <v>1163</v>
      </c>
      <c r="U1172" s="5" t="s">
        <v>23</v>
      </c>
      <c r="V1172" s="7" t="e">
        <f>VLOOKUP(U1171,$DX$1:$DZ$21,2,FALSE)</f>
        <v>#N/A</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1302</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1278</v>
      </c>
      <c r="U1175" s="36" t="str">
        <f t="shared" ref="U1175:U1192" ca="1" si="199">ConfigCode($AA1175,$AN1175,$AO1175,$AP1175,$AQ1175,$AR1175,$AF1175,$AG1175,2)</f>
        <v>Code Error</v>
      </c>
      <c r="V1175" s="37"/>
      <c r="W1175" s="37"/>
      <c r="X1175" s="68"/>
      <c r="Y1175" s="68"/>
      <c r="Z1175" s="55" t="e">
        <f t="shared" ref="Z1175:Z1192" ca="1" si="200" xml:space="preserve">
N("vbias,vlookup vbias range")+
VLOOKUP($AA1175,INDIRECT(BoxVal(ROW($AA1175),34,COLUMN(T1171))),2,FALSE)+
N("gain")+
$AB1175+
N("vcm")+
VLOOKUP($AC1175,$CT$1:$DC$31,7,FALSE)+
N("(vbias*vcp*vbg-vbias)*sensor ratio")+
VbiasCal($AA1175,$AD1175,$AE1175,BoxVal(ROW($AC1175),18,COLUMN($T$22)))+
N("vbias ref+gain ref")+
$V1175+$W1175</f>
        <v>#VALUE!</v>
      </c>
      <c r="AA1175" s="39" t="s">
        <v>1161</v>
      </c>
      <c r="AB1175" s="40">
        <v>0</v>
      </c>
      <c r="AC1175" s="40" t="s">
        <v>996</v>
      </c>
      <c r="AD1175" s="40">
        <v>1</v>
      </c>
      <c r="AE1175" s="41" t="s">
        <v>436</v>
      </c>
      <c r="AF1175" s="42">
        <v>-38.299999999999997</v>
      </c>
      <c r="AG1175" s="42">
        <v>-37.799999999999997</v>
      </c>
      <c r="AH1175" s="43" t="e">
        <f t="shared" ref="AH1175:AH1192" ca="1" si="201">$AF1175+$Z1175</f>
        <v>#VALUE!</v>
      </c>
      <c r="AI1175" s="43" t="e">
        <f t="shared" ref="AI1175:AI1192" ca="1" si="202">$AG1175+$Z1175</f>
        <v>#VALUE!</v>
      </c>
      <c r="AJ1175" s="44" t="e">
        <f t="shared" ref="AJ1175:AJ1192" ca="1" si="203" xml:space="preserve">
N("initial sens-loopgain")+
$AF1175-BoxVal(ROW($AA1175),26,COLUMN(INDIRECT("T"&amp;(INT(ROW($AA1192)/65))*65+2)))</f>
        <v>#N/A</v>
      </c>
      <c r="AK1175" s="44" t="e">
        <f t="shared" ref="AK1175:AK1192" ca="1" si="204">AJ1175+(AG1175-AF1175)</f>
        <v>#N/A</v>
      </c>
      <c r="AL1175" s="44" t="e">
        <f t="shared" ref="AL1175:AL1192" ca="1" si="205" xml:space="preserve">
N("initial sens-loopgain-gain-gain ref-vcm")+
$AH1175-
BoxVal(ROW($AA1175),26,COLUMN(INDIRECT("T"&amp;(INT(ROW($AA1192)/65))*65+2)))-
$AB1175-
$W1175-
IFERROR(VLOOKUP($AC1175,$CT$1:$DC$31,7,FALSE),0)</f>
        <v>#VALUE!</v>
      </c>
      <c r="AM1175" s="44" t="e">
        <f t="shared" ref="AM1175:AM1192" ca="1" si="206">AL1175+(AG1175-AF1175)</f>
        <v>#VALUE!</v>
      </c>
      <c r="AN1175" s="36" t="str">
        <f t="shared" ref="AN1175:AN1192" ca="1" si="207">IF(BoxVal(ROW(AA1175),9,COLUMN(T1173))="FIX","00",ManualLookup(AA1175,BoxVal(ROW(AA1175),4,COLUMN(AN1173)),INDIRECT(DN$3)))</f>
        <v>00</v>
      </c>
      <c r="AO1175" s="36" t="str">
        <f t="shared" ref="AO1175:AO1192" ca="1" si="208">ManualLookup(AB1175,BoxVal(ROW(AB1175),4,COLUMN(AO1173)),INDIRECT(DO$3))</f>
        <v>00</v>
      </c>
      <c r="AP1175" s="36" t="str">
        <f t="shared" ref="AP1175:AP1192" ca="1" si="209">ManualLookup(AC1175,BoxVal(ROW(AC1175),4,COLUMN(AP1173)),INDIRECT(DP$3))</f>
        <v>00</v>
      </c>
      <c r="AQ1175" s="36" t="str">
        <f t="shared" ref="AQ1175:AQ1192" ca="1" si="210">ManualLookup(AD1175,BoxVal(ROW(AD1175),4,COLUMN(AQ1173)),INDIRECT(DQ$3))</f>
        <v>00</v>
      </c>
      <c r="AR1175" s="36" t="str">
        <f t="shared" ref="AR1175:AR1192" ca="1" si="211">ManualLookup(AE1175,BoxVal(ROW(AE1175),4,COLUMN(AR1173)),INDIRECT(DR$3))</f>
        <v>錯誤: 找不到列值 'FIX'，搜尋範圍為第 1 到 31 行，欄位 BY</v>
      </c>
      <c r="AS1175" s="33"/>
    </row>
    <row r="1176" spans="19:45" ht="30" customHeight="1" x14ac:dyDescent="0.25">
      <c r="S1176" s="7" t="s">
        <v>13</v>
      </c>
      <c r="T1176" s="15" t="s">
        <v>1281</v>
      </c>
      <c r="U1176" s="36" t="str">
        <f t="shared" ca="1" si="199"/>
        <v>Code Error</v>
      </c>
      <c r="V1176" s="37"/>
      <c r="W1176" s="37"/>
      <c r="X1176" s="68"/>
      <c r="Y1176" s="68"/>
      <c r="Z1176" s="55" t="e">
        <f t="shared" ca="1" si="200"/>
        <v>#VALUE!</v>
      </c>
      <c r="AA1176" s="39" t="s">
        <v>1161</v>
      </c>
      <c r="AB1176" s="40">
        <v>0.5</v>
      </c>
      <c r="AC1176" s="40" t="s">
        <v>996</v>
      </c>
      <c r="AD1176" s="40">
        <v>1</v>
      </c>
      <c r="AE1176" s="41" t="s">
        <v>436</v>
      </c>
      <c r="AF1176" s="42">
        <v>-38.799999999999997</v>
      </c>
      <c r="AG1176" s="47">
        <f t="shared" ref="AG1176:AG1192" si="212">AF1175</f>
        <v>-38.299999999999997</v>
      </c>
      <c r="AH1176" s="43" t="e">
        <f t="shared" ca="1" si="201"/>
        <v>#VALUE!</v>
      </c>
      <c r="AI1176" s="43" t="e">
        <f t="shared" ca="1" si="202"/>
        <v>#VALUE!</v>
      </c>
      <c r="AJ1176" s="44" t="e">
        <f t="shared" ca="1" si="203"/>
        <v>#N/A</v>
      </c>
      <c r="AK1176" s="44" t="e">
        <f t="shared" ca="1" si="204"/>
        <v>#N/A</v>
      </c>
      <c r="AL1176" s="44" t="e">
        <f t="shared" ca="1" si="205"/>
        <v>#VALUE!</v>
      </c>
      <c r="AM1176" s="44" t="e">
        <f t="shared" ca="1" si="206"/>
        <v>#VALUE!</v>
      </c>
      <c r="AN1176" s="36" t="str">
        <f t="shared" ca="1" si="207"/>
        <v>00</v>
      </c>
      <c r="AO1176" s="36" t="str">
        <f t="shared" ca="1" si="208"/>
        <v>03</v>
      </c>
      <c r="AP1176" s="36" t="str">
        <f t="shared" ca="1" si="209"/>
        <v>00</v>
      </c>
      <c r="AQ1176" s="36" t="str">
        <f t="shared" ca="1" si="210"/>
        <v>00</v>
      </c>
      <c r="AR1176" s="36" t="str">
        <f t="shared" ca="1" si="211"/>
        <v>錯誤: 找不到列值 'FIX'，搜尋範圍為第 1 到 31 行，欄位 BY</v>
      </c>
      <c r="AS1176" s="36"/>
    </row>
    <row r="1177" spans="19:45" ht="30" customHeight="1" x14ac:dyDescent="0.25">
      <c r="S1177" s="26"/>
      <c r="T1177" s="17"/>
      <c r="U1177" s="36" t="str">
        <f t="shared" ca="1" si="199"/>
        <v>Code Error</v>
      </c>
      <c r="V1177" s="37"/>
      <c r="W1177" s="37"/>
      <c r="X1177" s="68"/>
      <c r="Y1177" s="68"/>
      <c r="Z1177" s="55" t="e">
        <f t="shared" ca="1" si="200"/>
        <v>#VALUE!</v>
      </c>
      <c r="AA1177" s="39" t="s">
        <v>965</v>
      </c>
      <c r="AB1177" s="40">
        <v>1</v>
      </c>
      <c r="AC1177" s="40" t="s">
        <v>995</v>
      </c>
      <c r="AD1177" s="40">
        <v>1</v>
      </c>
      <c r="AE1177" s="41" t="s">
        <v>436</v>
      </c>
      <c r="AF1177" s="42">
        <v>-39.299999999999997</v>
      </c>
      <c r="AG1177" s="47">
        <f t="shared" si="212"/>
        <v>-38.799999999999997</v>
      </c>
      <c r="AH1177" s="43" t="e">
        <f t="shared" ca="1" si="201"/>
        <v>#VALUE!</v>
      </c>
      <c r="AI1177" s="43" t="e">
        <f t="shared" ca="1" si="202"/>
        <v>#VALUE!</v>
      </c>
      <c r="AJ1177" s="44" t="e">
        <f t="shared" ca="1" si="203"/>
        <v>#N/A</v>
      </c>
      <c r="AK1177" s="44" t="e">
        <f t="shared" ca="1" si="204"/>
        <v>#N/A</v>
      </c>
      <c r="AL1177" s="44" t="e">
        <f t="shared" ca="1" si="205"/>
        <v>#VALUE!</v>
      </c>
      <c r="AM1177" s="44" t="e">
        <f t="shared" ca="1" si="206"/>
        <v>#VALUE!</v>
      </c>
      <c r="AN1177" s="36" t="str">
        <f t="shared" ca="1" si="207"/>
        <v>00</v>
      </c>
      <c r="AO1177" s="36" t="str">
        <f t="shared" ca="1" si="208"/>
        <v>04</v>
      </c>
      <c r="AP1177" s="36" t="str">
        <f t="shared" ca="1" si="209"/>
        <v>00</v>
      </c>
      <c r="AQ1177" s="36" t="str">
        <f t="shared" ca="1" si="210"/>
        <v>00</v>
      </c>
      <c r="AR1177" s="36" t="str">
        <f t="shared" ca="1" si="211"/>
        <v>錯誤: 找不到列值 'FIX'，搜尋範圍為第 1 到 31 行，欄位 BY</v>
      </c>
      <c r="AS1177" s="36"/>
    </row>
    <row r="1178" spans="19:45" ht="30" customHeight="1" x14ac:dyDescent="0.25">
      <c r="S1178" s="7" t="s">
        <v>19</v>
      </c>
      <c r="T1178" s="15" t="s">
        <v>1161</v>
      </c>
      <c r="U1178" s="36" t="str">
        <f t="shared" ca="1" si="199"/>
        <v>0x80=-39.70,-39.30;</v>
      </c>
      <c r="V1178" s="37"/>
      <c r="W1178" s="37"/>
      <c r="X1178" s="68"/>
      <c r="Y1178" s="68"/>
      <c r="Z1178" s="55">
        <f t="shared" ca="1" si="200"/>
        <v>0.66330000000000011</v>
      </c>
      <c r="AA1178" s="39" t="s">
        <v>965</v>
      </c>
      <c r="AB1178" s="40">
        <v>0</v>
      </c>
      <c r="AC1178" s="40" t="s">
        <v>995</v>
      </c>
      <c r="AD1178" s="40">
        <v>1</v>
      </c>
      <c r="AE1178" s="41">
        <v>6.7000000000000004E-2</v>
      </c>
      <c r="AF1178" s="42">
        <v>-39.700000000000003</v>
      </c>
      <c r="AG1178" s="47">
        <f t="shared" si="212"/>
        <v>-39.299999999999997</v>
      </c>
      <c r="AH1178" s="43">
        <f t="shared" ca="1" si="201"/>
        <v>-39.036700000000003</v>
      </c>
      <c r="AI1178" s="43">
        <f t="shared" ca="1" si="202"/>
        <v>-38.636699999999998</v>
      </c>
      <c r="AJ1178" s="44" t="e">
        <f t="shared" ca="1" si="203"/>
        <v>#N/A</v>
      </c>
      <c r="AK1178" s="44" t="e">
        <f t="shared" ca="1" si="204"/>
        <v>#N/A</v>
      </c>
      <c r="AL1178" s="44" t="e">
        <f t="shared" ca="1" si="205"/>
        <v>#N/A</v>
      </c>
      <c r="AM1178" s="44" t="e">
        <f t="shared" ca="1" si="206"/>
        <v>#N/A</v>
      </c>
      <c r="AN1178" s="36" t="str">
        <f t="shared" ca="1" si="207"/>
        <v>00</v>
      </c>
      <c r="AO1178" s="36" t="str">
        <f t="shared" ca="1" si="208"/>
        <v>00</v>
      </c>
      <c r="AP1178" s="36" t="str">
        <f t="shared" ca="1" si="209"/>
        <v>00</v>
      </c>
      <c r="AQ1178" s="36" t="str">
        <f t="shared" ca="1" si="210"/>
        <v>00</v>
      </c>
      <c r="AR1178" s="36" t="str">
        <f t="shared" ca="1" si="211"/>
        <v>80</v>
      </c>
      <c r="AS1178" s="36"/>
    </row>
    <row r="1179" spans="19:45" ht="30" customHeight="1" x14ac:dyDescent="0.25">
      <c r="S1179" s="7" t="s">
        <v>15</v>
      </c>
      <c r="T1179" s="15" t="s">
        <v>1151</v>
      </c>
      <c r="U1179" s="36" t="str">
        <f t="shared" ca="1" si="199"/>
        <v>0x83=-40.30,-39.70;</v>
      </c>
      <c r="V1179" s="37">
        <v>0.15</v>
      </c>
      <c r="W1179" s="37"/>
      <c r="X1179" s="68"/>
      <c r="Y1179" s="68"/>
      <c r="Z1179" s="55">
        <f t="shared" ca="1" si="200"/>
        <v>1.3132999999999999</v>
      </c>
      <c r="AA1179" s="39" t="s">
        <v>965</v>
      </c>
      <c r="AB1179" s="40">
        <v>0.5</v>
      </c>
      <c r="AC1179" s="40" t="s">
        <v>995</v>
      </c>
      <c r="AD1179" s="40">
        <v>1</v>
      </c>
      <c r="AE1179" s="41">
        <v>6.7000000000000004E-2</v>
      </c>
      <c r="AF1179" s="42">
        <v>-40.299999999999997</v>
      </c>
      <c r="AG1179" s="47">
        <f t="shared" si="212"/>
        <v>-39.700000000000003</v>
      </c>
      <c r="AH1179" s="43">
        <f t="shared" ca="1" si="201"/>
        <v>-38.986699999999999</v>
      </c>
      <c r="AI1179" s="43">
        <f t="shared" ca="1" si="202"/>
        <v>-38.386700000000005</v>
      </c>
      <c r="AJ1179" s="44" t="e">
        <f t="shared" ca="1" si="203"/>
        <v>#N/A</v>
      </c>
      <c r="AK1179" s="44" t="e">
        <f t="shared" ca="1" si="204"/>
        <v>#N/A</v>
      </c>
      <c r="AL1179" s="44" t="e">
        <f t="shared" ca="1" si="205"/>
        <v>#N/A</v>
      </c>
      <c r="AM1179" s="44" t="e">
        <f t="shared" ca="1" si="206"/>
        <v>#N/A</v>
      </c>
      <c r="AN1179" s="36" t="str">
        <f t="shared" ca="1" si="207"/>
        <v>00</v>
      </c>
      <c r="AO1179" s="36" t="str">
        <f t="shared" ca="1" si="208"/>
        <v>03</v>
      </c>
      <c r="AP1179" s="36" t="str">
        <f t="shared" ca="1" si="209"/>
        <v>00</v>
      </c>
      <c r="AQ1179" s="36" t="str">
        <f t="shared" ca="1" si="210"/>
        <v>00</v>
      </c>
      <c r="AR1179" s="36" t="str">
        <f t="shared" ca="1" si="211"/>
        <v>80</v>
      </c>
      <c r="AS1179" s="36"/>
    </row>
    <row r="1180" spans="19:45" ht="30" customHeight="1" x14ac:dyDescent="0.25">
      <c r="S1180" s="7" t="s">
        <v>705</v>
      </c>
      <c r="T1180" s="15" t="s">
        <v>1152</v>
      </c>
      <c r="U1180" s="36" t="str">
        <f t="shared" ca="1" si="199"/>
        <v>0x84=-40.80,-40.30;</v>
      </c>
      <c r="V1180" s="37">
        <v>0.15</v>
      </c>
      <c r="W1180" s="37"/>
      <c r="X1180" s="68"/>
      <c r="Y1180" s="68"/>
      <c r="Z1180" s="55">
        <f t="shared" ca="1" si="200"/>
        <v>1.8132999999999999</v>
      </c>
      <c r="AA1180" s="39" t="s">
        <v>965</v>
      </c>
      <c r="AB1180" s="40">
        <v>1</v>
      </c>
      <c r="AC1180" s="40" t="s">
        <v>995</v>
      </c>
      <c r="AD1180" s="40">
        <v>1</v>
      </c>
      <c r="AE1180" s="41">
        <v>6.7000000000000004E-2</v>
      </c>
      <c r="AF1180" s="42">
        <v>-40.799999999999997</v>
      </c>
      <c r="AG1180" s="47">
        <f t="shared" si="212"/>
        <v>-40.299999999999997</v>
      </c>
      <c r="AH1180" s="43">
        <f t="shared" ca="1" si="201"/>
        <v>-38.986699999999999</v>
      </c>
      <c r="AI1180" s="43">
        <f t="shared" ca="1" si="202"/>
        <v>-38.486699999999999</v>
      </c>
      <c r="AJ1180" s="44" t="e">
        <f t="shared" ca="1" si="203"/>
        <v>#N/A</v>
      </c>
      <c r="AK1180" s="44" t="e">
        <f t="shared" ca="1" si="204"/>
        <v>#N/A</v>
      </c>
      <c r="AL1180" s="44" t="e">
        <f t="shared" ca="1" si="205"/>
        <v>#N/A</v>
      </c>
      <c r="AM1180" s="44" t="e">
        <f t="shared" ca="1" si="206"/>
        <v>#N/A</v>
      </c>
      <c r="AN1180" s="36" t="str">
        <f t="shared" ca="1" si="207"/>
        <v>00</v>
      </c>
      <c r="AO1180" s="36" t="str">
        <f t="shared" ca="1" si="208"/>
        <v>04</v>
      </c>
      <c r="AP1180" s="36" t="str">
        <f t="shared" ca="1" si="209"/>
        <v>00</v>
      </c>
      <c r="AQ1180" s="36" t="str">
        <f t="shared" ca="1" si="210"/>
        <v>00</v>
      </c>
      <c r="AR1180" s="36" t="str">
        <f t="shared" ca="1" si="211"/>
        <v>80</v>
      </c>
      <c r="AS1180" s="36"/>
    </row>
    <row r="1181" spans="19:45" ht="30" customHeight="1" x14ac:dyDescent="0.25">
      <c r="S1181" s="7" t="s">
        <v>605</v>
      </c>
      <c r="T1181" s="15" t="s">
        <v>991</v>
      </c>
      <c r="U1181" s="36" t="str">
        <f t="shared" ca="1" si="199"/>
        <v>Code Error</v>
      </c>
      <c r="V1181" s="37">
        <v>0.7</v>
      </c>
      <c r="W1181" s="37"/>
      <c r="X1181" s="68"/>
      <c r="Y1181" s="68"/>
      <c r="Z1181" s="55" t="e">
        <f t="shared" ca="1" si="200"/>
        <v>#VALUE!</v>
      </c>
      <c r="AA1181" s="39" t="s">
        <v>584</v>
      </c>
      <c r="AB1181" s="40">
        <v>0</v>
      </c>
      <c r="AC1181" s="40" t="s">
        <v>995</v>
      </c>
      <c r="AD1181" s="40">
        <v>1</v>
      </c>
      <c r="AE1181" s="41" t="s">
        <v>436</v>
      </c>
      <c r="AF1181" s="42">
        <v>-41.3</v>
      </c>
      <c r="AG1181" s="47">
        <f t="shared" si="212"/>
        <v>-40.799999999999997</v>
      </c>
      <c r="AH1181" s="43" t="e">
        <f t="shared" ca="1" si="201"/>
        <v>#VALUE!</v>
      </c>
      <c r="AI1181" s="43" t="e">
        <f t="shared" ca="1" si="202"/>
        <v>#VALUE!</v>
      </c>
      <c r="AJ1181" s="44" t="e">
        <f t="shared" ca="1" si="203"/>
        <v>#N/A</v>
      </c>
      <c r="AK1181" s="44" t="e">
        <f t="shared" ca="1" si="204"/>
        <v>#N/A</v>
      </c>
      <c r="AL1181" s="44" t="e">
        <f t="shared" ca="1" si="205"/>
        <v>#VALUE!</v>
      </c>
      <c r="AM1181" s="44" t="e">
        <f t="shared" ca="1" si="206"/>
        <v>#VALUE!</v>
      </c>
      <c r="AN1181" s="36" t="str">
        <f t="shared" ca="1" si="207"/>
        <v>20</v>
      </c>
      <c r="AO1181" s="36" t="str">
        <f t="shared" ca="1" si="208"/>
        <v>00</v>
      </c>
      <c r="AP1181" s="36" t="str">
        <f t="shared" ca="1" si="209"/>
        <v>00</v>
      </c>
      <c r="AQ1181" s="36" t="str">
        <f t="shared" ca="1" si="210"/>
        <v>00</v>
      </c>
      <c r="AR1181" s="36" t="str">
        <f t="shared" ca="1" si="211"/>
        <v>錯誤: 找不到列值 'FIX'，搜尋範圍為第 1 到 31 行，欄位 BY</v>
      </c>
      <c r="AS1181" s="36"/>
    </row>
    <row r="1182" spans="19:45" ht="30" customHeight="1" x14ac:dyDescent="0.25">
      <c r="S1182" s="7" t="s">
        <v>721</v>
      </c>
      <c r="T1182" s="15" t="s">
        <v>26</v>
      </c>
      <c r="U1182" s="36" t="str">
        <f t="shared" ca="1" si="199"/>
        <v>Code Error</v>
      </c>
      <c r="V1182" s="37">
        <v>0.5</v>
      </c>
      <c r="W1182" s="37"/>
      <c r="X1182" s="68"/>
      <c r="Y1182" s="68"/>
      <c r="Z1182" s="55" t="e">
        <f t="shared" ca="1" si="200"/>
        <v>#VALUE!</v>
      </c>
      <c r="AA1182" s="39" t="s">
        <v>584</v>
      </c>
      <c r="AB1182" s="40">
        <v>0.5</v>
      </c>
      <c r="AC1182" s="40" t="s">
        <v>995</v>
      </c>
      <c r="AD1182" s="40">
        <v>1</v>
      </c>
      <c r="AE1182" s="41" t="s">
        <v>436</v>
      </c>
      <c r="AF1182" s="42">
        <v>-41.6</v>
      </c>
      <c r="AG1182" s="47">
        <f t="shared" si="212"/>
        <v>-41.3</v>
      </c>
      <c r="AH1182" s="43" t="e">
        <f t="shared" ca="1" si="201"/>
        <v>#VALUE!</v>
      </c>
      <c r="AI1182" s="43" t="e">
        <f t="shared" ca="1" si="202"/>
        <v>#VALUE!</v>
      </c>
      <c r="AJ1182" s="44" t="e">
        <f t="shared" ca="1" si="203"/>
        <v>#N/A</v>
      </c>
      <c r="AK1182" s="44" t="e">
        <f t="shared" ca="1" si="204"/>
        <v>#N/A</v>
      </c>
      <c r="AL1182" s="44" t="e">
        <f t="shared" ca="1" si="205"/>
        <v>#VALUE!</v>
      </c>
      <c r="AM1182" s="44" t="e">
        <f t="shared" ca="1" si="206"/>
        <v>#VALUE!</v>
      </c>
      <c r="AN1182" s="36" t="str">
        <f t="shared" ca="1" si="207"/>
        <v>20</v>
      </c>
      <c r="AO1182" s="36" t="str">
        <f t="shared" ca="1" si="208"/>
        <v>03</v>
      </c>
      <c r="AP1182" s="36" t="str">
        <f t="shared" ca="1" si="209"/>
        <v>00</v>
      </c>
      <c r="AQ1182" s="36" t="str">
        <f t="shared" ca="1" si="210"/>
        <v>00</v>
      </c>
      <c r="AR1182" s="36" t="str">
        <f t="shared" ca="1" si="211"/>
        <v>錯誤: 找不到列值 'FIX'，搜尋範圍為第 1 到 31 行，欄位 BY</v>
      </c>
      <c r="AS1182" s="36"/>
    </row>
    <row r="1183" spans="19:45" ht="30" customHeight="1" x14ac:dyDescent="0.25">
      <c r="S1183" s="7" t="s">
        <v>20</v>
      </c>
      <c r="T1183" s="15">
        <v>-38</v>
      </c>
      <c r="U1183" s="36" t="str">
        <f t="shared" ca="1" si="199"/>
        <v>Code Error</v>
      </c>
      <c r="V1183" s="37">
        <v>0.3</v>
      </c>
      <c r="W1183" s="37"/>
      <c r="X1183" s="38"/>
      <c r="Y1183" s="38"/>
      <c r="Z1183" s="55" t="e">
        <f t="shared" ca="1" si="200"/>
        <v>#VALUE!</v>
      </c>
      <c r="AA1183" s="39" t="s">
        <v>584</v>
      </c>
      <c r="AB1183" s="40">
        <v>1</v>
      </c>
      <c r="AC1183" s="40" t="s">
        <v>995</v>
      </c>
      <c r="AD1183" s="40">
        <v>1</v>
      </c>
      <c r="AE1183" s="41" t="s">
        <v>436</v>
      </c>
      <c r="AF1183" s="42">
        <v>-41.9</v>
      </c>
      <c r="AG1183" s="47">
        <f t="shared" si="212"/>
        <v>-41.6</v>
      </c>
      <c r="AH1183" s="43" t="e">
        <f t="shared" ca="1" si="201"/>
        <v>#VALUE!</v>
      </c>
      <c r="AI1183" s="43" t="e">
        <f t="shared" ca="1" si="202"/>
        <v>#VALUE!</v>
      </c>
      <c r="AJ1183" s="44" t="e">
        <f t="shared" ca="1" si="203"/>
        <v>#N/A</v>
      </c>
      <c r="AK1183" s="44" t="e">
        <f t="shared" ca="1" si="204"/>
        <v>#N/A</v>
      </c>
      <c r="AL1183" s="44" t="e">
        <f t="shared" ca="1" si="205"/>
        <v>#VALUE!</v>
      </c>
      <c r="AM1183" s="44" t="e">
        <f t="shared" ca="1" si="206"/>
        <v>#VALUE!</v>
      </c>
      <c r="AN1183" s="36" t="str">
        <f t="shared" ca="1" si="207"/>
        <v>20</v>
      </c>
      <c r="AO1183" s="36" t="str">
        <f t="shared" ca="1" si="208"/>
        <v>04</v>
      </c>
      <c r="AP1183" s="36" t="str">
        <f t="shared" ca="1" si="209"/>
        <v>00</v>
      </c>
      <c r="AQ1183" s="36" t="str">
        <f t="shared" ca="1" si="210"/>
        <v>00</v>
      </c>
      <c r="AR1183" s="36" t="str">
        <f t="shared" ca="1" si="211"/>
        <v>錯誤: 找不到列值 'FIX'，搜尋範圍為第 1 到 31 行，欄位 BY</v>
      </c>
      <c r="AS1183" s="36"/>
    </row>
    <row r="1184" spans="19:45" ht="30" customHeight="1" x14ac:dyDescent="0.25">
      <c r="S1184" s="7" t="s">
        <v>691</v>
      </c>
      <c r="T1184" s="15" t="s">
        <v>1088</v>
      </c>
      <c r="U1184" s="36" t="str">
        <f t="shared" ca="1" si="199"/>
        <v>Code Error</v>
      </c>
      <c r="V1184" s="37">
        <v>0.1</v>
      </c>
      <c r="W1184" s="37"/>
      <c r="X1184" s="38"/>
      <c r="Y1184" s="38"/>
      <c r="Z1184" s="55" t="e">
        <f t="shared" ca="1" si="200"/>
        <v>#VALUE!</v>
      </c>
      <c r="AA1184" s="39" t="s">
        <v>584</v>
      </c>
      <c r="AB1184" s="40">
        <v>1.5</v>
      </c>
      <c r="AC1184" s="40" t="s">
        <v>995</v>
      </c>
      <c r="AD1184" s="40">
        <v>1</v>
      </c>
      <c r="AE1184" s="41" t="s">
        <v>436</v>
      </c>
      <c r="AF1184" s="42">
        <v>-42.2</v>
      </c>
      <c r="AG1184" s="47">
        <f t="shared" si="212"/>
        <v>-41.9</v>
      </c>
      <c r="AH1184" s="43" t="e">
        <f t="shared" ca="1" si="201"/>
        <v>#VALUE!</v>
      </c>
      <c r="AI1184" s="43" t="e">
        <f t="shared" ca="1" si="202"/>
        <v>#VALUE!</v>
      </c>
      <c r="AJ1184" s="44" t="e">
        <f t="shared" ca="1" si="203"/>
        <v>#N/A</v>
      </c>
      <c r="AK1184" s="44" t="e">
        <f t="shared" ca="1" si="204"/>
        <v>#N/A</v>
      </c>
      <c r="AL1184" s="44" t="e">
        <f t="shared" ca="1" si="205"/>
        <v>#VALUE!</v>
      </c>
      <c r="AM1184" s="44" t="e">
        <f t="shared" ca="1" si="206"/>
        <v>#VALUE!</v>
      </c>
      <c r="AN1184" s="36" t="str">
        <f t="shared" ca="1" si="207"/>
        <v>20</v>
      </c>
      <c r="AO1184" s="36" t="str">
        <f t="shared" ca="1" si="208"/>
        <v>05</v>
      </c>
      <c r="AP1184" s="36" t="str">
        <f t="shared" ca="1" si="209"/>
        <v>00</v>
      </c>
      <c r="AQ1184" s="36" t="str">
        <f t="shared" ca="1" si="210"/>
        <v>00</v>
      </c>
      <c r="AR1184" s="36" t="str">
        <f t="shared" ca="1" si="211"/>
        <v>錯誤: 找不到列值 'FIX'，搜尋範圍為第 1 到 31 行，欄位 BY</v>
      </c>
      <c r="AS1184" s="36"/>
    </row>
    <row r="1185" spans="19:45" ht="30" customHeight="1" x14ac:dyDescent="0.25">
      <c r="S1185" s="7" t="s">
        <v>544</v>
      </c>
      <c r="T1185" s="15" t="s">
        <v>1085</v>
      </c>
      <c r="U1185" s="36" t="str">
        <f t="shared" ca="1" si="199"/>
        <v>Code Error</v>
      </c>
      <c r="V1185" s="37"/>
      <c r="W1185" s="37"/>
      <c r="X1185" s="38"/>
      <c r="Y1185" s="38"/>
      <c r="Z1185" s="48" t="e">
        <f t="shared" ca="1" si="200"/>
        <v>#VALUE!</v>
      </c>
      <c r="AA1185" s="39" t="s">
        <v>584</v>
      </c>
      <c r="AB1185" s="40">
        <v>2</v>
      </c>
      <c r="AC1185" s="40" t="s">
        <v>995</v>
      </c>
      <c r="AD1185" s="40">
        <v>1</v>
      </c>
      <c r="AE1185" s="41" t="s">
        <v>436</v>
      </c>
      <c r="AF1185" s="42">
        <v>-42.7</v>
      </c>
      <c r="AG1185" s="49">
        <f t="shared" si="212"/>
        <v>-42.2</v>
      </c>
      <c r="AH1185" s="43" t="e">
        <f t="shared" ca="1" si="201"/>
        <v>#VALUE!</v>
      </c>
      <c r="AI1185" s="43" t="e">
        <f t="shared" ca="1" si="202"/>
        <v>#VALUE!</v>
      </c>
      <c r="AJ1185" s="44" t="e">
        <f t="shared" ca="1" si="203"/>
        <v>#N/A</v>
      </c>
      <c r="AK1185" s="44" t="e">
        <f t="shared" ca="1" si="204"/>
        <v>#N/A</v>
      </c>
      <c r="AL1185" s="44" t="e">
        <f t="shared" ca="1" si="205"/>
        <v>#VALUE!</v>
      </c>
      <c r="AM1185" s="44" t="e">
        <f t="shared" ca="1" si="206"/>
        <v>#VALUE!</v>
      </c>
      <c r="AN1185" s="36" t="str">
        <f t="shared" ca="1" si="207"/>
        <v>20</v>
      </c>
      <c r="AO1185" s="36" t="str">
        <f t="shared" ca="1" si="208"/>
        <v>06</v>
      </c>
      <c r="AP1185" s="36" t="str">
        <f t="shared" ca="1" si="209"/>
        <v>00</v>
      </c>
      <c r="AQ1185" s="36" t="str">
        <f t="shared" ca="1" si="210"/>
        <v>00</v>
      </c>
      <c r="AR1185" s="36" t="str">
        <f t="shared" ca="1" si="211"/>
        <v>錯誤: 找不到列值 'FIX'，搜尋範圍為第 1 到 31 行，欄位 BY</v>
      </c>
      <c r="AS1185" s="36"/>
    </row>
    <row r="1186" spans="19:45" ht="30" customHeight="1" x14ac:dyDescent="0.25">
      <c r="S1186" s="7" t="s">
        <v>12</v>
      </c>
      <c r="T1186" s="15" t="s">
        <v>548</v>
      </c>
      <c r="U1186" s="36" t="str">
        <f t="shared" ca="1" si="199"/>
        <v>0xA4=-43.20,-42.70;</v>
      </c>
      <c r="V1186" s="37">
        <v>0.2</v>
      </c>
      <c r="W1186" s="37"/>
      <c r="X1186" s="38"/>
      <c r="Y1186" s="38"/>
      <c r="Z1186" s="48">
        <f t="shared" ca="1" si="200"/>
        <v>4.2370000000000001</v>
      </c>
      <c r="AA1186" s="39" t="s">
        <v>584</v>
      </c>
      <c r="AB1186" s="40">
        <v>1</v>
      </c>
      <c r="AC1186" s="40" t="s">
        <v>995</v>
      </c>
      <c r="AD1186" s="40">
        <v>1</v>
      </c>
      <c r="AE1186" s="41">
        <v>6.7000000000000004E-2</v>
      </c>
      <c r="AF1186" s="42">
        <v>-43.2</v>
      </c>
      <c r="AG1186" s="49">
        <f t="shared" si="212"/>
        <v>-42.7</v>
      </c>
      <c r="AH1186" s="43">
        <f t="shared" ca="1" si="201"/>
        <v>-38.963000000000001</v>
      </c>
      <c r="AI1186" s="43">
        <f t="shared" ca="1" si="202"/>
        <v>-38.463000000000001</v>
      </c>
      <c r="AJ1186" s="44" t="e">
        <f t="shared" ca="1" si="203"/>
        <v>#N/A</v>
      </c>
      <c r="AK1186" s="44" t="e">
        <f t="shared" ca="1" si="204"/>
        <v>#N/A</v>
      </c>
      <c r="AL1186" s="44" t="e">
        <f t="shared" ca="1" si="205"/>
        <v>#N/A</v>
      </c>
      <c r="AM1186" s="44" t="e">
        <f t="shared" ca="1" si="206"/>
        <v>#N/A</v>
      </c>
      <c r="AN1186" s="36" t="str">
        <f t="shared" ca="1" si="207"/>
        <v>20</v>
      </c>
      <c r="AO1186" s="36" t="str">
        <f t="shared" ca="1" si="208"/>
        <v>04</v>
      </c>
      <c r="AP1186" s="36" t="str">
        <f t="shared" ca="1" si="209"/>
        <v>00</v>
      </c>
      <c r="AQ1186" s="36" t="str">
        <f t="shared" ca="1" si="210"/>
        <v>00</v>
      </c>
      <c r="AR1186" s="36" t="str">
        <f t="shared" ca="1" si="211"/>
        <v>80</v>
      </c>
      <c r="AS1186" s="36"/>
    </row>
    <row r="1187" spans="19:45" ht="30" customHeight="1" x14ac:dyDescent="0.25">
      <c r="S1187" s="26" t="s">
        <v>773</v>
      </c>
      <c r="T1187" s="15" t="s">
        <v>562</v>
      </c>
      <c r="U1187" s="36" t="str">
        <f t="shared" ca="1" si="199"/>
        <v>0xA5=-43.50,-43.20;</v>
      </c>
      <c r="V1187" s="37"/>
      <c r="W1187" s="37"/>
      <c r="X1187" s="38"/>
      <c r="Y1187" s="38"/>
      <c r="Z1187" s="48">
        <f t="shared" ca="1" si="200"/>
        <v>4.5369999999999999</v>
      </c>
      <c r="AA1187" s="39" t="s">
        <v>584</v>
      </c>
      <c r="AB1187" s="40">
        <v>1.5</v>
      </c>
      <c r="AC1187" s="40" t="s">
        <v>995</v>
      </c>
      <c r="AD1187" s="40">
        <v>1</v>
      </c>
      <c r="AE1187" s="41">
        <v>6.7000000000000004E-2</v>
      </c>
      <c r="AF1187" s="42">
        <v>-43.5</v>
      </c>
      <c r="AG1187" s="49">
        <f t="shared" si="212"/>
        <v>-43.2</v>
      </c>
      <c r="AH1187" s="43">
        <f t="shared" ca="1" si="201"/>
        <v>-38.963000000000001</v>
      </c>
      <c r="AI1187" s="43">
        <f t="shared" ca="1" si="202"/>
        <v>-38.663000000000004</v>
      </c>
      <c r="AJ1187" s="44" t="e">
        <f t="shared" ca="1" si="203"/>
        <v>#N/A</v>
      </c>
      <c r="AK1187" s="44" t="e">
        <f t="shared" ca="1" si="204"/>
        <v>#N/A</v>
      </c>
      <c r="AL1187" s="44" t="e">
        <f t="shared" ca="1" si="205"/>
        <v>#N/A</v>
      </c>
      <c r="AM1187" s="44" t="e">
        <f t="shared" ca="1" si="206"/>
        <v>#N/A</v>
      </c>
      <c r="AN1187" s="36" t="str">
        <f t="shared" ca="1" si="207"/>
        <v>20</v>
      </c>
      <c r="AO1187" s="36" t="str">
        <f t="shared" ca="1" si="208"/>
        <v>05</v>
      </c>
      <c r="AP1187" s="36" t="str">
        <f t="shared" ca="1" si="209"/>
        <v>00</v>
      </c>
      <c r="AQ1187" s="36" t="str">
        <f t="shared" ca="1" si="210"/>
        <v>00</v>
      </c>
      <c r="AR1187" s="36" t="str">
        <f t="shared" ca="1" si="211"/>
        <v>80</v>
      </c>
      <c r="AS1187" s="36"/>
    </row>
    <row r="1188" spans="19:45" ht="30" customHeight="1" x14ac:dyDescent="0.25">
      <c r="S1188" s="7" t="s">
        <v>573</v>
      </c>
      <c r="T1188" s="15">
        <v>1.1000000000000001</v>
      </c>
      <c r="U1188" s="36" t="str">
        <f t="shared" ca="1" si="199"/>
        <v>0xA6=-44.00,-43.50;</v>
      </c>
      <c r="V1188" s="37"/>
      <c r="W1188" s="37"/>
      <c r="X1188" s="38"/>
      <c r="Y1188" s="38"/>
      <c r="Z1188" s="48">
        <f t="shared" ca="1" si="200"/>
        <v>5.0369999999999999</v>
      </c>
      <c r="AA1188" s="39" t="s">
        <v>584</v>
      </c>
      <c r="AB1188" s="40">
        <v>2</v>
      </c>
      <c r="AC1188" s="40" t="s">
        <v>995</v>
      </c>
      <c r="AD1188" s="40">
        <v>1</v>
      </c>
      <c r="AE1188" s="41">
        <v>6.7000000000000004E-2</v>
      </c>
      <c r="AF1188" s="42">
        <v>-44</v>
      </c>
      <c r="AG1188" s="49">
        <f t="shared" si="212"/>
        <v>-43.5</v>
      </c>
      <c r="AH1188" s="43">
        <f t="shared" ca="1" si="201"/>
        <v>-38.963000000000001</v>
      </c>
      <c r="AI1188" s="43">
        <f t="shared" ca="1" si="202"/>
        <v>-38.463000000000001</v>
      </c>
      <c r="AJ1188" s="44" t="e">
        <f t="shared" ca="1" si="203"/>
        <v>#N/A</v>
      </c>
      <c r="AK1188" s="44" t="e">
        <f t="shared" ca="1" si="204"/>
        <v>#N/A</v>
      </c>
      <c r="AL1188" s="44" t="e">
        <f t="shared" ca="1" si="205"/>
        <v>#N/A</v>
      </c>
      <c r="AM1188" s="44" t="e">
        <f t="shared" ca="1" si="206"/>
        <v>#N/A</v>
      </c>
      <c r="AN1188" s="36" t="str">
        <f t="shared" ca="1" si="207"/>
        <v>20</v>
      </c>
      <c r="AO1188" s="36" t="str">
        <f t="shared" ca="1" si="208"/>
        <v>06</v>
      </c>
      <c r="AP1188" s="36" t="str">
        <f t="shared" ca="1" si="209"/>
        <v>00</v>
      </c>
      <c r="AQ1188" s="36" t="str">
        <f t="shared" ca="1" si="210"/>
        <v>00</v>
      </c>
      <c r="AR1188" s="36" t="str">
        <f t="shared" ca="1" si="211"/>
        <v>80</v>
      </c>
      <c r="AS1188" s="36"/>
    </row>
    <row r="1189" spans="19:45" ht="30" customHeight="1" x14ac:dyDescent="0.25">
      <c r="S1189" s="7" t="s">
        <v>590</v>
      </c>
      <c r="T1189" s="15">
        <f>VLOOKUP(T1174,MPN!$A$1:$E$997,4,FALSE)</f>
        <v>-38</v>
      </c>
      <c r="U1189" s="36" t="str">
        <f t="shared" ca="1" si="199"/>
        <v>Code Error</v>
      </c>
      <c r="V1189" s="37">
        <v>0.4</v>
      </c>
      <c r="W1189" s="37"/>
      <c r="X1189" s="38"/>
      <c r="Y1189" s="38"/>
      <c r="Z1189" s="48" t="e">
        <f t="shared" ca="1" si="200"/>
        <v>#VALUE!</v>
      </c>
      <c r="AA1189" s="39" t="s">
        <v>586</v>
      </c>
      <c r="AB1189" s="40">
        <v>1</v>
      </c>
      <c r="AC1189" s="40" t="s">
        <v>995</v>
      </c>
      <c r="AD1189" s="40">
        <v>1</v>
      </c>
      <c r="AE1189" s="41" t="s">
        <v>436</v>
      </c>
      <c r="AF1189" s="42">
        <v>-44.3</v>
      </c>
      <c r="AG1189" s="49">
        <f t="shared" si="212"/>
        <v>-44</v>
      </c>
      <c r="AH1189" s="43" t="e">
        <f t="shared" ca="1" si="201"/>
        <v>#VALUE!</v>
      </c>
      <c r="AI1189" s="43" t="e">
        <f t="shared" ca="1" si="202"/>
        <v>#VALUE!</v>
      </c>
      <c r="AJ1189" s="44" t="e">
        <f t="shared" ca="1" si="203"/>
        <v>#N/A</v>
      </c>
      <c r="AK1189" s="44" t="e">
        <f t="shared" ca="1" si="204"/>
        <v>#N/A</v>
      </c>
      <c r="AL1189" s="44" t="e">
        <f t="shared" ca="1" si="205"/>
        <v>#VALUE!</v>
      </c>
      <c r="AM1189" s="44" t="e">
        <f t="shared" ca="1" si="206"/>
        <v>#VALUE!</v>
      </c>
      <c r="AN1189" s="36" t="str">
        <f t="shared" ca="1" si="207"/>
        <v>30</v>
      </c>
      <c r="AO1189" s="36" t="str">
        <f t="shared" ca="1" si="208"/>
        <v>04</v>
      </c>
      <c r="AP1189" s="36" t="str">
        <f t="shared" ca="1" si="209"/>
        <v>00</v>
      </c>
      <c r="AQ1189" s="36" t="str">
        <f t="shared" ca="1" si="210"/>
        <v>00</v>
      </c>
      <c r="AR1189" s="36" t="str">
        <f t="shared" ca="1" si="211"/>
        <v>錯誤: 找不到列值 'FIX'，搜尋範圍為第 1 到 31 行，欄位 BY</v>
      </c>
      <c r="AS1189" s="36"/>
    </row>
    <row r="1190" spans="19:45" ht="30" customHeight="1" x14ac:dyDescent="0.25">
      <c r="S1190" s="7" t="s">
        <v>693</v>
      </c>
      <c r="T1190" s="15">
        <v>0.8</v>
      </c>
      <c r="U1190" s="36" t="str">
        <f t="shared" ca="1" si="199"/>
        <v>Code Error</v>
      </c>
      <c r="V1190" s="37">
        <v>0.1</v>
      </c>
      <c r="W1190" s="37"/>
      <c r="X1190" s="38"/>
      <c r="Y1190" s="38"/>
      <c r="Z1190" s="48" t="e">
        <f t="shared" ca="1" si="200"/>
        <v>#VALUE!</v>
      </c>
      <c r="AA1190" s="39" t="s">
        <v>586</v>
      </c>
      <c r="AB1190" s="40">
        <v>1.5</v>
      </c>
      <c r="AC1190" s="40" t="s">
        <v>995</v>
      </c>
      <c r="AD1190" s="40">
        <v>1</v>
      </c>
      <c r="AE1190" s="41" t="s">
        <v>436</v>
      </c>
      <c r="AF1190" s="42">
        <v>-44.5</v>
      </c>
      <c r="AG1190" s="49">
        <f t="shared" si="212"/>
        <v>-44.3</v>
      </c>
      <c r="AH1190" s="43" t="e">
        <f t="shared" ca="1" si="201"/>
        <v>#VALUE!</v>
      </c>
      <c r="AI1190" s="43" t="e">
        <f t="shared" ca="1" si="202"/>
        <v>#VALUE!</v>
      </c>
      <c r="AJ1190" s="44" t="e">
        <f t="shared" ca="1" si="203"/>
        <v>#N/A</v>
      </c>
      <c r="AK1190" s="44" t="e">
        <f t="shared" ca="1" si="204"/>
        <v>#N/A</v>
      </c>
      <c r="AL1190" s="44" t="e">
        <f t="shared" ca="1" si="205"/>
        <v>#VALUE!</v>
      </c>
      <c r="AM1190" s="44" t="e">
        <f t="shared" ca="1" si="206"/>
        <v>#VALUE!</v>
      </c>
      <c r="AN1190" s="36" t="str">
        <f t="shared" ca="1" si="207"/>
        <v>30</v>
      </c>
      <c r="AO1190" s="36" t="str">
        <f t="shared" ca="1" si="208"/>
        <v>05</v>
      </c>
      <c r="AP1190" s="36" t="str">
        <f t="shared" ca="1" si="209"/>
        <v>00</v>
      </c>
      <c r="AQ1190" s="36" t="str">
        <f t="shared" ca="1" si="210"/>
        <v>00</v>
      </c>
      <c r="AR1190" s="36" t="str">
        <f t="shared" ca="1" si="211"/>
        <v>錯誤: 找不到列值 'FIX'，搜尋範圍為第 1 到 31 行，欄位 BY</v>
      </c>
      <c r="AS1190" s="36"/>
    </row>
    <row r="1191" spans="19:45" ht="30" customHeight="1" x14ac:dyDescent="0.25">
      <c r="S1191" s="7" t="s">
        <v>604</v>
      </c>
      <c r="T1191" s="7" t="str">
        <f>VLOOKUP($T1178,$AU$1:$AZ$31,MATCH($T1172,$AU$1:$AZ$1,0),FALSE)&amp;"_"&amp;T1180</f>
        <v>default_NormalMode</v>
      </c>
      <c r="U1191" s="36" t="str">
        <f t="shared" ca="1" si="199"/>
        <v>Code Error</v>
      </c>
      <c r="V1191" s="37">
        <v>-0.1</v>
      </c>
      <c r="W1191" s="37"/>
      <c r="X1191" s="38"/>
      <c r="Y1191" s="38"/>
      <c r="Z1191" s="48" t="e">
        <f t="shared" ca="1" si="200"/>
        <v>#VALUE!</v>
      </c>
      <c r="AA1191" s="39" t="s">
        <v>586</v>
      </c>
      <c r="AB1191" s="40">
        <v>2</v>
      </c>
      <c r="AC1191" s="40" t="s">
        <v>995</v>
      </c>
      <c r="AD1191" s="40">
        <v>1</v>
      </c>
      <c r="AE1191" s="41" t="s">
        <v>436</v>
      </c>
      <c r="AF1191" s="42">
        <v>-44.8</v>
      </c>
      <c r="AG1191" s="49">
        <f t="shared" si="212"/>
        <v>-44.5</v>
      </c>
      <c r="AH1191" s="43" t="e">
        <f t="shared" ca="1" si="201"/>
        <v>#VALUE!</v>
      </c>
      <c r="AI1191" s="43" t="e">
        <f t="shared" ca="1" si="202"/>
        <v>#VALUE!</v>
      </c>
      <c r="AJ1191" s="44" t="e">
        <f t="shared" ca="1" si="203"/>
        <v>#N/A</v>
      </c>
      <c r="AK1191" s="44" t="e">
        <f t="shared" ca="1" si="204"/>
        <v>#N/A</v>
      </c>
      <c r="AL1191" s="44" t="e">
        <f t="shared" ca="1" si="205"/>
        <v>#VALUE!</v>
      </c>
      <c r="AM1191" s="44" t="e">
        <f t="shared" ca="1" si="206"/>
        <v>#VALUE!</v>
      </c>
      <c r="AN1191" s="36" t="str">
        <f t="shared" ca="1" si="207"/>
        <v>30</v>
      </c>
      <c r="AO1191" s="36" t="str">
        <f t="shared" ca="1" si="208"/>
        <v>06</v>
      </c>
      <c r="AP1191" s="36" t="str">
        <f t="shared" ca="1" si="209"/>
        <v>00</v>
      </c>
      <c r="AQ1191" s="36" t="str">
        <f t="shared" ca="1" si="210"/>
        <v>00</v>
      </c>
      <c r="AR1191" s="36" t="str">
        <f t="shared" ca="1" si="211"/>
        <v>錯誤: 找不到列值 'FIX'，搜尋範圍為第 1 到 31 行，欄位 BY</v>
      </c>
      <c r="AS1191" s="36"/>
    </row>
    <row r="1192" spans="19:45" ht="30" customHeight="1" x14ac:dyDescent="0.25">
      <c r="S1192" s="7" t="s">
        <v>424</v>
      </c>
      <c r="T1192" s="7" t="str">
        <f>VLOOKUP($T1174,MPN!$A$1:$E$497,2,FALSE)</f>
        <v>AMIC</v>
      </c>
      <c r="U1192" s="36" t="str">
        <f t="shared" ca="1" si="199"/>
        <v>Code Error</v>
      </c>
      <c r="V1192" s="37">
        <v>-0.1</v>
      </c>
      <c r="W1192" s="37"/>
      <c r="X1192" s="38"/>
      <c r="Y1192" s="38"/>
      <c r="Z1192" s="48" t="e">
        <f t="shared" ca="1" si="200"/>
        <v>#VALUE!</v>
      </c>
      <c r="AA1192" s="39" t="s">
        <v>586</v>
      </c>
      <c r="AB1192" s="40">
        <v>2.5</v>
      </c>
      <c r="AC1192" s="40" t="s">
        <v>995</v>
      </c>
      <c r="AD1192" s="40">
        <v>1</v>
      </c>
      <c r="AE1192" s="41" t="s">
        <v>436</v>
      </c>
      <c r="AF1192" s="42">
        <v>-45.3</v>
      </c>
      <c r="AG1192" s="49">
        <f t="shared" si="212"/>
        <v>-44.8</v>
      </c>
      <c r="AH1192" s="43" t="e">
        <f t="shared" ca="1" si="201"/>
        <v>#VALUE!</v>
      </c>
      <c r="AI1192" s="43" t="e">
        <f t="shared" ca="1" si="202"/>
        <v>#VALUE!</v>
      </c>
      <c r="AJ1192" s="44" t="e">
        <f t="shared" ca="1" si="203"/>
        <v>#N/A</v>
      </c>
      <c r="AK1192" s="44" t="e">
        <f t="shared" ca="1" si="204"/>
        <v>#N/A</v>
      </c>
      <c r="AL1192" s="44" t="e">
        <f t="shared" ca="1" si="205"/>
        <v>#VALUE!</v>
      </c>
      <c r="AM1192" s="44" t="e">
        <f t="shared" ca="1" si="206"/>
        <v>#VALUE!</v>
      </c>
      <c r="AN1192" s="36" t="str">
        <f t="shared" ca="1" si="207"/>
        <v>30</v>
      </c>
      <c r="AO1192" s="36" t="str">
        <f t="shared" ca="1" si="208"/>
        <v>07</v>
      </c>
      <c r="AP1192" s="36" t="str">
        <f t="shared" ca="1" si="209"/>
        <v>00</v>
      </c>
      <c r="AQ1192" s="36" t="str">
        <f t="shared" ca="1" si="210"/>
        <v>00</v>
      </c>
      <c r="AR1192" s="36" t="str">
        <f t="shared" ca="1" si="211"/>
        <v>錯誤: 找不到列值 'FIX'，搜尋範圍為第 1 到 31 行，欄位 BY</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VLOOKUP($T1174,MPN!$A$1:$E$497,5,FALSE)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t="e">
        <f>VLOOKUP(T1185,$DT$1:$DV$31,3,FALSE)</f>
        <v>#N/A</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70~150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e">
        <f>VLOOKUP(U1236,$DX$1:$DZ$21,3,FALSE)</f>
        <v>#N/A</v>
      </c>
      <c r="AD1236" s="8"/>
    </row>
    <row r="1237" spans="19:45" ht="30" customHeight="1" x14ac:dyDescent="0.25">
      <c r="S1237" s="7" t="s">
        <v>24</v>
      </c>
      <c r="T1237" s="15" t="s">
        <v>1154</v>
      </c>
      <c r="U1237" s="5" t="s">
        <v>23</v>
      </c>
      <c r="V1237" s="7" t="e">
        <f>VLOOKUP(U1236,$DX$1:$DZ$21,2,FALSE)</f>
        <v>#N/A</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1304</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1303</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1278</v>
      </c>
      <c r="U1240" s="36" t="str">
        <f t="shared" ref="U1240:U1246" ca="1" si="213">ConfigCode($AA1240,$AN1240,$AO1240,$AP1240,$AQ1240,$AR1240,$AF1240,$AG1240,2)</f>
        <v>Code Error</v>
      </c>
      <c r="V1240" s="37"/>
      <c r="W1240" s="37"/>
      <c r="X1240" s="68"/>
      <c r="Y1240" s="68"/>
      <c r="Z1240" s="55" t="e">
        <f t="shared" ref="Z1240:Z1246" ca="1" si="214" xml:space="preserve">
N("vbias,vlookup vbias range")+
VLOOKUP($AA1240,INDIRECT(BoxVal(ROW($AA1240),34,COLUMN(T1236))),2,FALSE)+
N("gain")+
$AB1240+
N("vcm")+
VLOOKUP($AC1240,$CT$1:$DC$31,7,FALSE)+
N("(vbias*vcp*vbg-vbias)*sensor ratio")+
VbiasCal($AA1240,$AD1240,$AE1240,BoxVal(ROW($AC1240),18,COLUMN($T$22)))+
N("vbias ref+gain ref")+
$V1240+$W1240</f>
        <v>#VALUE!</v>
      </c>
      <c r="AA1240" s="39" t="s">
        <v>799</v>
      </c>
      <c r="AB1240" s="40">
        <v>-2</v>
      </c>
      <c r="AC1240" s="40" t="s">
        <v>996</v>
      </c>
      <c r="AD1240" s="40">
        <v>1</v>
      </c>
      <c r="AE1240" s="41" t="s">
        <v>436</v>
      </c>
      <c r="AF1240" s="42">
        <v>-40.5</v>
      </c>
      <c r="AG1240" s="42">
        <v>-39.799999999999997</v>
      </c>
      <c r="AH1240" s="43" t="e">
        <f t="shared" ref="AH1240:AH1246" ca="1" si="215">$AF1240+$Z1240</f>
        <v>#VALUE!</v>
      </c>
      <c r="AI1240" s="43" t="e">
        <f t="shared" ref="AI1240:AI1246" ca="1" si="216">$AG1240+$Z1240</f>
        <v>#VALUE!</v>
      </c>
      <c r="AJ1240" s="44" t="e">
        <f t="shared" ref="AJ1240:AJ1246" ca="1" si="217" xml:space="preserve">
N("initial sens-loopgain")+
$AF1240-BoxVal(ROW($AA1240),26,COLUMN(INDIRECT("T"&amp;(INT(ROW($AA1257)/65))*65+2)))</f>
        <v>#N/A</v>
      </c>
      <c r="AK1240" s="44" t="e">
        <f t="shared" ref="AK1240:AK1246" ca="1" si="218">AJ1240+(AG1240-AF1240)</f>
        <v>#N/A</v>
      </c>
      <c r="AL1240" s="44" t="e">
        <f t="shared" ref="AL1240:AL1246" ca="1" si="219" xml:space="preserve">
N("initial sens-loopgain-gain-gain ref-vcm")+
$AH1240-
BoxVal(ROW($AA1240),26,COLUMN(INDIRECT("T"&amp;(INT(ROW($AA1257)/65))*65+2)))-
$AB1240-
$W1240-
IFERROR(VLOOKUP($AC1240,$CT$1:$DC$31,7,FALSE),0)</f>
        <v>#VALUE!</v>
      </c>
      <c r="AM1240" s="44" t="e">
        <f t="shared" ref="AM1240:AM1246" ca="1" si="220">AL1240+(AG1240-AF1240)</f>
        <v>#VALUE!</v>
      </c>
      <c r="AN1240" s="36" t="str">
        <f t="shared" ref="AN1240:AN1246" ca="1" si="221">IF(BoxVal(ROW(AA1240),9,COLUMN(T1238))="FIX","00",ManualLookup(AA1240,BoxVal(ROW(AA1240),4,COLUMN(AN1238)),INDIRECT(DN$3)))</f>
        <v>00</v>
      </c>
      <c r="AO1240" s="36" t="str">
        <f t="shared" ref="AO1240:AR1246" ca="1" si="222">ManualLookup(AB1240,BoxVal(ROW(AB1240),4,COLUMN(AO1238)),INDIRECT(DO$3))</f>
        <v>01</v>
      </c>
      <c r="AP1240" s="36" t="str">
        <f t="shared" ca="1" si="222"/>
        <v>00</v>
      </c>
      <c r="AQ1240" s="36" t="str">
        <f t="shared" ca="1" si="222"/>
        <v>00</v>
      </c>
      <c r="AR1240" s="36" t="str">
        <f t="shared" ca="1" si="222"/>
        <v>錯誤: 找不到列值 'FIX'，搜尋範圍為第 1 到 31 行，欄位 BY</v>
      </c>
      <c r="AS1240" s="33"/>
    </row>
    <row r="1241" spans="19:45" ht="30" customHeight="1" x14ac:dyDescent="0.25">
      <c r="S1241" s="7" t="s">
        <v>13</v>
      </c>
      <c r="T1241" s="15" t="s">
        <v>1155</v>
      </c>
      <c r="U1241" s="36" t="str">
        <f t="shared" ca="1" si="213"/>
        <v>Code Error</v>
      </c>
      <c r="V1241" s="37"/>
      <c r="W1241" s="37"/>
      <c r="X1241" s="68"/>
      <c r="Y1241" s="68"/>
      <c r="Z1241" s="55" t="e">
        <f t="shared" ca="1" si="214"/>
        <v>#VALUE!</v>
      </c>
      <c r="AA1241" s="39" t="s">
        <v>799</v>
      </c>
      <c r="AB1241" s="40">
        <v>-1</v>
      </c>
      <c r="AC1241" s="40" t="s">
        <v>996</v>
      </c>
      <c r="AD1241" s="40">
        <v>1</v>
      </c>
      <c r="AE1241" s="41" t="s">
        <v>436</v>
      </c>
      <c r="AF1241" s="42">
        <v>-41.5</v>
      </c>
      <c r="AG1241" s="47">
        <f t="shared" ref="AG1241:AG1246" si="223">AF1240</f>
        <v>-40.5</v>
      </c>
      <c r="AH1241" s="43" t="e">
        <f t="shared" ca="1" si="215"/>
        <v>#VALUE!</v>
      </c>
      <c r="AI1241" s="43" t="e">
        <f t="shared" ca="1" si="216"/>
        <v>#VALUE!</v>
      </c>
      <c r="AJ1241" s="44" t="e">
        <f t="shared" ca="1" si="217"/>
        <v>#N/A</v>
      </c>
      <c r="AK1241" s="44" t="e">
        <f t="shared" ca="1" si="218"/>
        <v>#N/A</v>
      </c>
      <c r="AL1241" s="44" t="e">
        <f t="shared" ca="1" si="219"/>
        <v>#VALUE!</v>
      </c>
      <c r="AM1241" s="44" t="e">
        <f t="shared" ca="1" si="220"/>
        <v>#VALUE!</v>
      </c>
      <c r="AN1241" s="36" t="str">
        <f t="shared" ca="1" si="221"/>
        <v>00</v>
      </c>
      <c r="AO1241" s="36" t="str">
        <f t="shared" ca="1" si="222"/>
        <v>02</v>
      </c>
      <c r="AP1241" s="36" t="str">
        <f t="shared" ca="1" si="222"/>
        <v>00</v>
      </c>
      <c r="AQ1241" s="36" t="str">
        <f t="shared" ca="1" si="222"/>
        <v>00</v>
      </c>
      <c r="AR1241" s="36" t="str">
        <f t="shared" ca="1" si="222"/>
        <v>錯誤: 找不到列值 'FIX'，搜尋範圍為第 1 到 31 行，欄位 BY</v>
      </c>
      <c r="AS1241" s="36"/>
    </row>
    <row r="1242" spans="19:45" ht="30" customHeight="1" x14ac:dyDescent="0.25">
      <c r="S1242" s="26"/>
      <c r="T1242" s="17"/>
      <c r="U1242" s="36" t="str">
        <f t="shared" ca="1" si="213"/>
        <v>Code Error</v>
      </c>
      <c r="V1242" s="37"/>
      <c r="W1242" s="37"/>
      <c r="X1242" s="68"/>
      <c r="Y1242" s="68"/>
      <c r="Z1242" s="55" t="e">
        <f t="shared" ca="1" si="214"/>
        <v>#VALUE!</v>
      </c>
      <c r="AA1242" s="39" t="s">
        <v>584</v>
      </c>
      <c r="AB1242" s="40">
        <v>0</v>
      </c>
      <c r="AC1242" s="40" t="s">
        <v>995</v>
      </c>
      <c r="AD1242" s="40">
        <v>1</v>
      </c>
      <c r="AE1242" s="41" t="s">
        <v>436</v>
      </c>
      <c r="AF1242" s="42">
        <v>-42.3</v>
      </c>
      <c r="AG1242" s="47">
        <f t="shared" si="223"/>
        <v>-41.5</v>
      </c>
      <c r="AH1242" s="43" t="e">
        <f t="shared" ca="1" si="215"/>
        <v>#VALUE!</v>
      </c>
      <c r="AI1242" s="43" t="e">
        <f t="shared" ca="1" si="216"/>
        <v>#VALUE!</v>
      </c>
      <c r="AJ1242" s="44" t="e">
        <f t="shared" ca="1" si="217"/>
        <v>#N/A</v>
      </c>
      <c r="AK1242" s="44" t="e">
        <f t="shared" ca="1" si="218"/>
        <v>#N/A</v>
      </c>
      <c r="AL1242" s="44" t="e">
        <f t="shared" ca="1" si="219"/>
        <v>#VALUE!</v>
      </c>
      <c r="AM1242" s="44" t="e">
        <f t="shared" ca="1" si="220"/>
        <v>#VALUE!</v>
      </c>
      <c r="AN1242" s="36" t="str">
        <f t="shared" ca="1" si="221"/>
        <v>00</v>
      </c>
      <c r="AO1242" s="36" t="str">
        <f t="shared" ca="1" si="222"/>
        <v>00</v>
      </c>
      <c r="AP1242" s="36" t="str">
        <f t="shared" ca="1" si="222"/>
        <v>00</v>
      </c>
      <c r="AQ1242" s="36" t="str">
        <f t="shared" ca="1" si="222"/>
        <v>00</v>
      </c>
      <c r="AR1242" s="36" t="str">
        <f t="shared" ca="1" si="222"/>
        <v>錯誤: 找不到列值 'FIX'，搜尋範圍為第 1 到 31 行，欄位 BY</v>
      </c>
      <c r="AS1242" s="36"/>
    </row>
    <row r="1243" spans="19:45" ht="30" customHeight="1" x14ac:dyDescent="0.25">
      <c r="S1243" s="7" t="s">
        <v>19</v>
      </c>
      <c r="T1243" s="15" t="s">
        <v>799</v>
      </c>
      <c r="U1243" s="36" t="str">
        <f t="shared" ca="1" si="213"/>
        <v>Code Error</v>
      </c>
      <c r="V1243" s="37"/>
      <c r="W1243" s="37"/>
      <c r="X1243" s="68"/>
      <c r="Y1243" s="68"/>
      <c r="Z1243" s="55" t="e">
        <f t="shared" ca="1" si="214"/>
        <v>#VALUE!</v>
      </c>
      <c r="AA1243" s="39" t="s">
        <v>584</v>
      </c>
      <c r="AB1243" s="40">
        <v>0.5</v>
      </c>
      <c r="AC1243" s="40" t="s">
        <v>995</v>
      </c>
      <c r="AD1243" s="40">
        <v>1</v>
      </c>
      <c r="AE1243" s="41" t="s">
        <v>436</v>
      </c>
      <c r="AF1243" s="42">
        <v>-42.8</v>
      </c>
      <c r="AG1243" s="47">
        <f t="shared" si="223"/>
        <v>-42.3</v>
      </c>
      <c r="AH1243" s="43" t="e">
        <f t="shared" ca="1" si="215"/>
        <v>#VALUE!</v>
      </c>
      <c r="AI1243" s="43" t="e">
        <f t="shared" ca="1" si="216"/>
        <v>#VALUE!</v>
      </c>
      <c r="AJ1243" s="44" t="e">
        <f t="shared" ca="1" si="217"/>
        <v>#N/A</v>
      </c>
      <c r="AK1243" s="44" t="e">
        <f t="shared" ca="1" si="218"/>
        <v>#N/A</v>
      </c>
      <c r="AL1243" s="44" t="e">
        <f t="shared" ca="1" si="219"/>
        <v>#VALUE!</v>
      </c>
      <c r="AM1243" s="44" t="e">
        <f t="shared" ca="1" si="220"/>
        <v>#VALUE!</v>
      </c>
      <c r="AN1243" s="36" t="str">
        <f t="shared" ca="1" si="221"/>
        <v>00</v>
      </c>
      <c r="AO1243" s="36" t="str">
        <f t="shared" ca="1" si="222"/>
        <v>03</v>
      </c>
      <c r="AP1243" s="36" t="str">
        <f t="shared" ca="1" si="222"/>
        <v>00</v>
      </c>
      <c r="AQ1243" s="36" t="str">
        <f t="shared" ca="1" si="222"/>
        <v>00</v>
      </c>
      <c r="AR1243" s="36" t="str">
        <f t="shared" ca="1" si="222"/>
        <v>錯誤: 找不到列值 'FIX'，搜尋範圍為第 1 到 31 行，欄位 BY</v>
      </c>
      <c r="AS1243" s="36"/>
    </row>
    <row r="1244" spans="19:45" ht="30" customHeight="1" x14ac:dyDescent="0.25">
      <c r="S1244" s="7" t="s">
        <v>15</v>
      </c>
      <c r="T1244" s="15" t="s">
        <v>1157</v>
      </c>
      <c r="U1244" s="36" t="str">
        <f t="shared" ca="1" si="213"/>
        <v>Code Error</v>
      </c>
      <c r="V1244" s="37"/>
      <c r="W1244" s="37"/>
      <c r="X1244" s="68"/>
      <c r="Y1244" s="68"/>
      <c r="Z1244" s="55" t="e">
        <f t="shared" ca="1" si="214"/>
        <v>#VALUE!</v>
      </c>
      <c r="AA1244" s="39" t="s">
        <v>584</v>
      </c>
      <c r="AB1244" s="40">
        <v>1</v>
      </c>
      <c r="AC1244" s="40" t="s">
        <v>995</v>
      </c>
      <c r="AD1244" s="40">
        <v>1</v>
      </c>
      <c r="AE1244" s="41" t="s">
        <v>436</v>
      </c>
      <c r="AF1244" s="42">
        <v>-43.3</v>
      </c>
      <c r="AG1244" s="47">
        <f t="shared" si="223"/>
        <v>-42.8</v>
      </c>
      <c r="AH1244" s="43" t="e">
        <f t="shared" ca="1" si="215"/>
        <v>#VALUE!</v>
      </c>
      <c r="AI1244" s="43" t="e">
        <f t="shared" ca="1" si="216"/>
        <v>#VALUE!</v>
      </c>
      <c r="AJ1244" s="44" t="e">
        <f t="shared" ca="1" si="217"/>
        <v>#N/A</v>
      </c>
      <c r="AK1244" s="44" t="e">
        <f t="shared" ca="1" si="218"/>
        <v>#N/A</v>
      </c>
      <c r="AL1244" s="44" t="e">
        <f t="shared" ca="1" si="219"/>
        <v>#VALUE!</v>
      </c>
      <c r="AM1244" s="44" t="e">
        <f t="shared" ca="1" si="220"/>
        <v>#VALUE!</v>
      </c>
      <c r="AN1244" s="36" t="str">
        <f t="shared" ca="1" si="221"/>
        <v>00</v>
      </c>
      <c r="AO1244" s="36" t="str">
        <f t="shared" ca="1" si="222"/>
        <v>04</v>
      </c>
      <c r="AP1244" s="36" t="str">
        <f t="shared" ca="1" si="222"/>
        <v>00</v>
      </c>
      <c r="AQ1244" s="36" t="str">
        <f t="shared" ca="1" si="222"/>
        <v>00</v>
      </c>
      <c r="AR1244" s="36" t="str">
        <f t="shared" ca="1" si="222"/>
        <v>錯誤: 找不到列值 'FIX'，搜尋範圍為第 1 到 31 行，欄位 BY</v>
      </c>
      <c r="AS1244" s="36"/>
    </row>
    <row r="1245" spans="19:45" ht="30" customHeight="1" x14ac:dyDescent="0.25">
      <c r="S1245" s="7" t="s">
        <v>705</v>
      </c>
      <c r="T1245" s="15" t="s">
        <v>1152</v>
      </c>
      <c r="U1245" s="36" t="str">
        <f t="shared" ca="1" si="213"/>
        <v>Code Error</v>
      </c>
      <c r="V1245" s="37"/>
      <c r="W1245" s="37"/>
      <c r="X1245" s="68"/>
      <c r="Y1245" s="68"/>
      <c r="Z1245" s="55" t="e">
        <f t="shared" ca="1" si="214"/>
        <v>#VALUE!</v>
      </c>
      <c r="AA1245" s="39" t="s">
        <v>584</v>
      </c>
      <c r="AB1245" s="40">
        <v>1.5</v>
      </c>
      <c r="AC1245" s="40" t="s">
        <v>995</v>
      </c>
      <c r="AD1245" s="40">
        <v>1</v>
      </c>
      <c r="AE1245" s="41" t="s">
        <v>436</v>
      </c>
      <c r="AF1245" s="42">
        <v>-43.8</v>
      </c>
      <c r="AG1245" s="47">
        <f t="shared" si="223"/>
        <v>-43.3</v>
      </c>
      <c r="AH1245" s="43" t="e">
        <f t="shared" ca="1" si="215"/>
        <v>#VALUE!</v>
      </c>
      <c r="AI1245" s="43" t="e">
        <f t="shared" ca="1" si="216"/>
        <v>#VALUE!</v>
      </c>
      <c r="AJ1245" s="44" t="e">
        <f t="shared" ca="1" si="217"/>
        <v>#N/A</v>
      </c>
      <c r="AK1245" s="44" t="e">
        <f t="shared" ca="1" si="218"/>
        <v>#N/A</v>
      </c>
      <c r="AL1245" s="44" t="e">
        <f t="shared" ca="1" si="219"/>
        <v>#VALUE!</v>
      </c>
      <c r="AM1245" s="44" t="e">
        <f t="shared" ca="1" si="220"/>
        <v>#VALUE!</v>
      </c>
      <c r="AN1245" s="36" t="str">
        <f t="shared" ca="1" si="221"/>
        <v>00</v>
      </c>
      <c r="AO1245" s="36" t="str">
        <f t="shared" ca="1" si="222"/>
        <v>05</v>
      </c>
      <c r="AP1245" s="36" t="str">
        <f t="shared" ca="1" si="222"/>
        <v>00</v>
      </c>
      <c r="AQ1245" s="36" t="str">
        <f t="shared" ca="1" si="222"/>
        <v>00</v>
      </c>
      <c r="AR1245" s="36" t="str">
        <f t="shared" ca="1" si="222"/>
        <v>錯誤: 找不到列值 'FIX'，搜尋範圍為第 1 到 31 行，欄位 BY</v>
      </c>
      <c r="AS1245" s="36"/>
    </row>
    <row r="1246" spans="19:45" ht="30" customHeight="1" x14ac:dyDescent="0.25">
      <c r="S1246" s="7" t="s">
        <v>605</v>
      </c>
      <c r="T1246" s="15" t="s">
        <v>991</v>
      </c>
      <c r="U1246" s="36" t="str">
        <f t="shared" ca="1" si="213"/>
        <v>Code Error</v>
      </c>
      <c r="V1246" s="37"/>
      <c r="W1246" s="37"/>
      <c r="X1246" s="68"/>
      <c r="Y1246" s="68"/>
      <c r="Z1246" s="55" t="e">
        <f t="shared" ca="1" si="214"/>
        <v>#VALUE!</v>
      </c>
      <c r="AA1246" s="39" t="s">
        <v>584</v>
      </c>
      <c r="AB1246" s="40">
        <v>2</v>
      </c>
      <c r="AC1246" s="40" t="s">
        <v>995</v>
      </c>
      <c r="AD1246" s="40">
        <v>1</v>
      </c>
      <c r="AE1246" s="41" t="s">
        <v>436</v>
      </c>
      <c r="AF1246" s="42">
        <v>-44.3</v>
      </c>
      <c r="AG1246" s="47">
        <f t="shared" si="223"/>
        <v>-43.8</v>
      </c>
      <c r="AH1246" s="43" t="e">
        <f t="shared" ca="1" si="215"/>
        <v>#VALUE!</v>
      </c>
      <c r="AI1246" s="43" t="e">
        <f t="shared" ca="1" si="216"/>
        <v>#VALUE!</v>
      </c>
      <c r="AJ1246" s="44" t="e">
        <f t="shared" ca="1" si="217"/>
        <v>#N/A</v>
      </c>
      <c r="AK1246" s="44" t="e">
        <f t="shared" ca="1" si="218"/>
        <v>#N/A</v>
      </c>
      <c r="AL1246" s="44" t="e">
        <f t="shared" ca="1" si="219"/>
        <v>#VALUE!</v>
      </c>
      <c r="AM1246" s="44" t="e">
        <f t="shared" ca="1" si="220"/>
        <v>#VALUE!</v>
      </c>
      <c r="AN1246" s="36" t="str">
        <f t="shared" ca="1" si="221"/>
        <v>00</v>
      </c>
      <c r="AO1246" s="36" t="str">
        <f t="shared" ca="1" si="222"/>
        <v>06</v>
      </c>
      <c r="AP1246" s="36" t="str">
        <f t="shared" ca="1" si="222"/>
        <v>00</v>
      </c>
      <c r="AQ1246" s="36" t="str">
        <f t="shared" ca="1" si="222"/>
        <v>00</v>
      </c>
      <c r="AR1246" s="36" t="str">
        <f t="shared" ca="1" si="222"/>
        <v>錯誤: 找不到列值 'FIX'，搜尋範圍為第 1 到 31 行，欄位 BY</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1088</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1085</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VLOOKUP(T1239,MPN!$A$1:$E$997,4,FALSE)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VLOOKUP($T1239,MPN!$A$1:$E$497,2,FALSE)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VLOOKUP($T1239,MPN!$A$1:$E$497,5,FALSE)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t="e">
        <f>VLOOKUP(T1250,$DT$1:$DV$31,3,FALSE)</f>
        <v>#N/A</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70~150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e">
        <f>VLOOKUP(U1301,$DX$1:$DZ$21,3,FALSE)</f>
        <v>#N/A</v>
      </c>
      <c r="AD1301" s="8"/>
    </row>
    <row r="1302" spans="19:45" ht="30" customHeight="1" x14ac:dyDescent="0.25">
      <c r="S1302" s="7" t="s">
        <v>24</v>
      </c>
      <c r="T1302" s="15" t="s">
        <v>606</v>
      </c>
      <c r="U1302" s="5" t="s">
        <v>23</v>
      </c>
      <c r="V1302" s="7" t="e">
        <f>VLOOKUP(U1301,$DX$1:$DZ$21,2,FALSE)</f>
        <v>#N/A</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5" t="s">
        <v>1300</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1278</v>
      </c>
      <c r="U1305" s="36" t="str">
        <f t="shared" ref="U1305:U1318" ca="1" si="224">ConfigCode($AA1305,$AN1305,$AO1305,$AP1305,$AQ1305,$AR1305,$AF1305,$AG1305,2)</f>
        <v>Code Error</v>
      </c>
      <c r="V1305" s="37"/>
      <c r="W1305" s="37"/>
      <c r="X1305" s="68"/>
      <c r="Y1305" s="68"/>
      <c r="Z1305" s="55" t="e">
        <f t="shared" ref="Z1305:Z1318" ca="1" si="225" xml:space="preserve">
N("vbias,vlookup vbias range")+
VLOOKUP($AA1305,INDIRECT(BoxVal(ROW($AA1305),34,COLUMN(T1301))),2,FALSE)+
N("gain")+
$AB1305+
N("vcm")+
VLOOKUP($AC1305,$CT$1:$DC$31,7,FALSE)+
N("(vbias*vcp*vbg-vbias)*sensor ratio")+
VbiasCal($AA1305,$AD1305,$AE1305,BoxVal(ROW($AC1305),18,COLUMN($T$22)))+
N("vbias ref+gain ref")+
$V1305+$W1305</f>
        <v>#VALUE!</v>
      </c>
      <c r="AA1305" s="39" t="s">
        <v>799</v>
      </c>
      <c r="AB1305" s="40">
        <v>0.5</v>
      </c>
      <c r="AC1305" s="40" t="s">
        <v>996</v>
      </c>
      <c r="AD1305" s="40">
        <v>1</v>
      </c>
      <c r="AE1305" s="41" t="s">
        <v>436</v>
      </c>
      <c r="AF1305" s="42">
        <v>-40.200000000000003</v>
      </c>
      <c r="AG1305" s="42">
        <v>-39.700000000000003</v>
      </c>
      <c r="AH1305" s="43" t="e">
        <f t="shared" ref="AH1305:AH1318" ca="1" si="226">$AF1305+$Z1305</f>
        <v>#VALUE!</v>
      </c>
      <c r="AI1305" s="43" t="e">
        <f t="shared" ref="AI1305:AI1318" ca="1" si="227">$AG1305+$Z1305</f>
        <v>#VALUE!</v>
      </c>
      <c r="AJ1305" s="44" t="e">
        <f t="shared" ref="AJ1305:AJ1318" ca="1" si="228" xml:space="preserve">
N("initial sens-loopgain")+
$AF1305-BoxVal(ROW($AA1305),26,COLUMN(INDIRECT("T"&amp;(INT(ROW($AA1322)/65))*65+2)))</f>
        <v>#N/A</v>
      </c>
      <c r="AK1305" s="44" t="e">
        <f t="shared" ref="AK1305:AK1318" ca="1" si="229">AJ1305+(AG1305-AF1305)</f>
        <v>#N/A</v>
      </c>
      <c r="AL1305" s="44" t="e">
        <f t="shared" ref="AL1305:AL1318" ca="1" si="230" xml:space="preserve">
N("initial sens-loopgain-gain-gain ref-vcm")+
$AH1305-
BoxVal(ROW($AA1305),26,COLUMN(INDIRECT("T"&amp;(INT(ROW($AA1322)/65))*65+2)))-
$AB1305-
$W1305-
IFERROR(VLOOKUP($AC1305,$CT$1:$DC$31,7,FALSE),0)</f>
        <v>#VALUE!</v>
      </c>
      <c r="AM1305" s="44" t="e">
        <f t="shared" ref="AM1305:AM1318" ca="1" si="231">AL1305+(AG1305-AF1305)</f>
        <v>#VALUE!</v>
      </c>
      <c r="AN1305" s="36" t="str">
        <f t="shared" ref="AN1305:AN1318" ca="1" si="232">IF(BoxVal(ROW(AA1305),9,COLUMN(T1303))="FIX","00",ManualLookup(AA1305,BoxVal(ROW(AA1305),4,COLUMN(AN1303)),INDIRECT(DN$3)))</f>
        <v>20</v>
      </c>
      <c r="AO1305" s="36" t="str">
        <f t="shared" ref="AO1305:AO1318" ca="1" si="233">ManualLookup(AB1305,BoxVal(ROW(AB1305),4,COLUMN(AO1303)),INDIRECT(DO$3))</f>
        <v>03</v>
      </c>
      <c r="AP1305" s="36" t="str">
        <f t="shared" ref="AP1305:AP1318" ca="1" si="234">ManualLookup(AC1305,BoxVal(ROW(AC1305),4,COLUMN(AP1303)),INDIRECT(DP$3))</f>
        <v>00</v>
      </c>
      <c r="AQ1305" s="36" t="str">
        <f t="shared" ref="AQ1305:AQ1318" ca="1" si="235">ManualLookup(AD1305,BoxVal(ROW(AD1305),4,COLUMN(AQ1303)),INDIRECT(DQ$3))</f>
        <v>00</v>
      </c>
      <c r="AR1305" s="36" t="str">
        <f t="shared" ref="AR1305:AR1318" ca="1" si="236">ManualLookup(AE1305,BoxVal(ROW(AE1305),4,COLUMN(AR1303)),INDIRECT(DR$3))</f>
        <v>錯誤: 找不到列值 'FIX'，搜尋範圍為第 1 到 31 行，欄位 BY</v>
      </c>
      <c r="AS1305" s="33"/>
    </row>
    <row r="1306" spans="19:45" ht="30" customHeight="1" x14ac:dyDescent="0.25">
      <c r="S1306" s="7" t="s">
        <v>13</v>
      </c>
      <c r="T1306" s="15" t="s">
        <v>1155</v>
      </c>
      <c r="U1306" s="36" t="str">
        <f t="shared" ca="1" si="224"/>
        <v>Code Error</v>
      </c>
      <c r="V1306" s="37"/>
      <c r="W1306" s="37"/>
      <c r="X1306" s="68"/>
      <c r="Y1306" s="68"/>
      <c r="Z1306" s="55" t="e">
        <f t="shared" ca="1" si="225"/>
        <v>#VALUE!</v>
      </c>
      <c r="AA1306" s="39" t="s">
        <v>799</v>
      </c>
      <c r="AB1306" s="40">
        <v>1</v>
      </c>
      <c r="AC1306" s="40" t="s">
        <v>996</v>
      </c>
      <c r="AD1306" s="40">
        <v>1</v>
      </c>
      <c r="AE1306" s="41" t="s">
        <v>436</v>
      </c>
      <c r="AF1306" s="42">
        <v>-40.700000000000003</v>
      </c>
      <c r="AG1306" s="47">
        <f t="shared" ref="AG1306:AG1318" si="237">AF1305</f>
        <v>-40.200000000000003</v>
      </c>
      <c r="AH1306" s="43" t="e">
        <f t="shared" ca="1" si="226"/>
        <v>#VALUE!</v>
      </c>
      <c r="AI1306" s="43" t="e">
        <f t="shared" ca="1" si="227"/>
        <v>#VALUE!</v>
      </c>
      <c r="AJ1306" s="44" t="e">
        <f t="shared" ca="1" si="228"/>
        <v>#N/A</v>
      </c>
      <c r="AK1306" s="44" t="e">
        <f t="shared" ca="1" si="229"/>
        <v>#N/A</v>
      </c>
      <c r="AL1306" s="44" t="e">
        <f t="shared" ca="1" si="230"/>
        <v>#VALUE!</v>
      </c>
      <c r="AM1306" s="44" t="e">
        <f t="shared" ca="1" si="231"/>
        <v>#VALUE!</v>
      </c>
      <c r="AN1306" s="36" t="str">
        <f t="shared" ca="1" si="232"/>
        <v>20</v>
      </c>
      <c r="AO1306" s="36" t="str">
        <f t="shared" ca="1" si="233"/>
        <v>04</v>
      </c>
      <c r="AP1306" s="36" t="str">
        <f t="shared" ca="1" si="234"/>
        <v>00</v>
      </c>
      <c r="AQ1306" s="36" t="str">
        <f t="shared" ca="1" si="235"/>
        <v>00</v>
      </c>
      <c r="AR1306" s="36" t="str">
        <f t="shared" ca="1" si="236"/>
        <v>錯誤: 找不到列值 'FIX'，搜尋範圍為第 1 到 31 行，欄位 BY</v>
      </c>
      <c r="AS1306" s="36"/>
    </row>
    <row r="1307" spans="19:45" ht="30" customHeight="1" x14ac:dyDescent="0.25">
      <c r="S1307" s="26"/>
      <c r="T1307" s="17"/>
      <c r="U1307" s="36" t="str">
        <f t="shared" ca="1" si="224"/>
        <v>Code Error</v>
      </c>
      <c r="V1307" s="37"/>
      <c r="W1307" s="37"/>
      <c r="X1307" s="68"/>
      <c r="Y1307" s="68"/>
      <c r="Z1307" s="55" t="e">
        <f t="shared" ca="1" si="225"/>
        <v>#VALUE!</v>
      </c>
      <c r="AA1307" s="39" t="s">
        <v>584</v>
      </c>
      <c r="AB1307" s="40">
        <v>1.5</v>
      </c>
      <c r="AC1307" s="40" t="s">
        <v>995</v>
      </c>
      <c r="AD1307" s="40">
        <v>1</v>
      </c>
      <c r="AE1307" s="41" t="s">
        <v>436</v>
      </c>
      <c r="AF1307" s="42">
        <v>-41.2</v>
      </c>
      <c r="AG1307" s="47">
        <f t="shared" si="237"/>
        <v>-40.700000000000003</v>
      </c>
      <c r="AH1307" s="43" t="e">
        <f t="shared" ca="1" si="226"/>
        <v>#VALUE!</v>
      </c>
      <c r="AI1307" s="43" t="e">
        <f t="shared" ca="1" si="227"/>
        <v>#VALUE!</v>
      </c>
      <c r="AJ1307" s="44" t="e">
        <f t="shared" ca="1" si="228"/>
        <v>#N/A</v>
      </c>
      <c r="AK1307" s="44" t="e">
        <f t="shared" ca="1" si="229"/>
        <v>#N/A</v>
      </c>
      <c r="AL1307" s="44" t="e">
        <f t="shared" ca="1" si="230"/>
        <v>#VALUE!</v>
      </c>
      <c r="AM1307" s="44" t="e">
        <f t="shared" ca="1" si="231"/>
        <v>#VALUE!</v>
      </c>
      <c r="AN1307" s="36" t="str">
        <f t="shared" ca="1" si="232"/>
        <v>20</v>
      </c>
      <c r="AO1307" s="36" t="str">
        <f t="shared" ca="1" si="233"/>
        <v>05</v>
      </c>
      <c r="AP1307" s="36" t="str">
        <f t="shared" ca="1" si="234"/>
        <v>00</v>
      </c>
      <c r="AQ1307" s="36" t="str">
        <f t="shared" ca="1" si="235"/>
        <v>00</v>
      </c>
      <c r="AR1307" s="36" t="str">
        <f t="shared" ca="1" si="236"/>
        <v>錯誤: 找不到列值 'FIX'，搜尋範圍為第 1 到 31 行，欄位 BY</v>
      </c>
      <c r="AS1307" s="36"/>
    </row>
    <row r="1308" spans="19:45" ht="30" customHeight="1" x14ac:dyDescent="0.25">
      <c r="S1308" s="7" t="s">
        <v>19</v>
      </c>
      <c r="T1308" s="15" t="s">
        <v>1161</v>
      </c>
      <c r="U1308" s="36" t="str">
        <f t="shared" ca="1" si="224"/>
        <v>Code Error</v>
      </c>
      <c r="V1308" s="37"/>
      <c r="W1308" s="37"/>
      <c r="X1308" s="68"/>
      <c r="Y1308" s="68"/>
      <c r="Z1308" s="55" t="e">
        <f t="shared" ca="1" si="225"/>
        <v>#VALUE!</v>
      </c>
      <c r="AA1308" s="39" t="s">
        <v>584</v>
      </c>
      <c r="AB1308" s="40">
        <v>2</v>
      </c>
      <c r="AC1308" s="40" t="s">
        <v>995</v>
      </c>
      <c r="AD1308" s="40">
        <v>1</v>
      </c>
      <c r="AE1308" s="41" t="s">
        <v>436</v>
      </c>
      <c r="AF1308" s="42">
        <v>-41.5</v>
      </c>
      <c r="AG1308" s="47">
        <f t="shared" si="237"/>
        <v>-41.2</v>
      </c>
      <c r="AH1308" s="43" t="e">
        <f t="shared" ca="1" si="226"/>
        <v>#VALUE!</v>
      </c>
      <c r="AI1308" s="43" t="e">
        <f t="shared" ca="1" si="227"/>
        <v>#VALUE!</v>
      </c>
      <c r="AJ1308" s="44" t="e">
        <f t="shared" ca="1" si="228"/>
        <v>#N/A</v>
      </c>
      <c r="AK1308" s="44" t="e">
        <f t="shared" ca="1" si="229"/>
        <v>#N/A</v>
      </c>
      <c r="AL1308" s="44" t="e">
        <f t="shared" ca="1" si="230"/>
        <v>#VALUE!</v>
      </c>
      <c r="AM1308" s="44" t="e">
        <f t="shared" ca="1" si="231"/>
        <v>#VALUE!</v>
      </c>
      <c r="AN1308" s="36" t="str">
        <f t="shared" ca="1" si="232"/>
        <v>20</v>
      </c>
      <c r="AO1308" s="36" t="str">
        <f t="shared" ca="1" si="233"/>
        <v>06</v>
      </c>
      <c r="AP1308" s="36" t="str">
        <f t="shared" ca="1" si="234"/>
        <v>00</v>
      </c>
      <c r="AQ1308" s="36" t="str">
        <f t="shared" ca="1" si="235"/>
        <v>00</v>
      </c>
      <c r="AR1308" s="36" t="str">
        <f t="shared" ca="1" si="236"/>
        <v>錯誤: 找不到列值 'FIX'，搜尋範圍為第 1 到 31 行，欄位 BY</v>
      </c>
      <c r="AS1308" s="36"/>
    </row>
    <row r="1309" spans="19:45" ht="30" customHeight="1" x14ac:dyDescent="0.25">
      <c r="S1309" s="7" t="s">
        <v>15</v>
      </c>
      <c r="T1309" s="15" t="s">
        <v>1151</v>
      </c>
      <c r="U1309" s="36" t="str">
        <f t="shared" ca="1" si="224"/>
        <v>Code Error</v>
      </c>
      <c r="V1309" s="37"/>
      <c r="W1309" s="37"/>
      <c r="X1309" s="68"/>
      <c r="Y1309" s="68"/>
      <c r="Z1309" s="55" t="e">
        <f t="shared" ca="1" si="225"/>
        <v>#VALUE!</v>
      </c>
      <c r="AA1309" s="39" t="s">
        <v>586</v>
      </c>
      <c r="AB1309" s="40">
        <v>1</v>
      </c>
      <c r="AC1309" s="40" t="s">
        <v>995</v>
      </c>
      <c r="AD1309" s="40">
        <v>1</v>
      </c>
      <c r="AE1309" s="41" t="s">
        <v>436</v>
      </c>
      <c r="AF1309" s="42">
        <v>-41.7</v>
      </c>
      <c r="AG1309" s="47">
        <f t="shared" si="237"/>
        <v>-41.5</v>
      </c>
      <c r="AH1309" s="43" t="e">
        <f t="shared" ca="1" si="226"/>
        <v>#VALUE!</v>
      </c>
      <c r="AI1309" s="43" t="e">
        <f t="shared" ca="1" si="227"/>
        <v>#VALUE!</v>
      </c>
      <c r="AJ1309" s="44" t="e">
        <f t="shared" ca="1" si="228"/>
        <v>#N/A</v>
      </c>
      <c r="AK1309" s="44" t="e">
        <f t="shared" ca="1" si="229"/>
        <v>#N/A</v>
      </c>
      <c r="AL1309" s="44" t="e">
        <f t="shared" ca="1" si="230"/>
        <v>#VALUE!</v>
      </c>
      <c r="AM1309" s="44" t="e">
        <f t="shared" ca="1" si="231"/>
        <v>#VALUE!</v>
      </c>
      <c r="AN1309" s="36" t="str">
        <f t="shared" ca="1" si="232"/>
        <v>30</v>
      </c>
      <c r="AO1309" s="36" t="str">
        <f t="shared" ca="1" si="233"/>
        <v>04</v>
      </c>
      <c r="AP1309" s="36" t="str">
        <f t="shared" ca="1" si="234"/>
        <v>00</v>
      </c>
      <c r="AQ1309" s="36" t="str">
        <f t="shared" ca="1" si="235"/>
        <v>00</v>
      </c>
      <c r="AR1309" s="36" t="str">
        <f t="shared" ca="1" si="236"/>
        <v>錯誤: 找不到列值 'FIX'，搜尋範圍為第 1 到 31 行，欄位 BY</v>
      </c>
      <c r="AS1309" s="36"/>
    </row>
    <row r="1310" spans="19:45" ht="30" customHeight="1" x14ac:dyDescent="0.25">
      <c r="S1310" s="7" t="s">
        <v>705</v>
      </c>
      <c r="T1310" s="15" t="s">
        <v>1152</v>
      </c>
      <c r="U1310" s="36" t="str">
        <f t="shared" ca="1" si="224"/>
        <v>Code Error</v>
      </c>
      <c r="V1310" s="37">
        <v>-0.1</v>
      </c>
      <c r="W1310" s="37"/>
      <c r="X1310" s="68"/>
      <c r="Y1310" s="68"/>
      <c r="Z1310" s="55" t="e">
        <f t="shared" ca="1" si="225"/>
        <v>#VALUE!</v>
      </c>
      <c r="AA1310" s="39" t="s">
        <v>586</v>
      </c>
      <c r="AB1310" s="40">
        <v>1.5</v>
      </c>
      <c r="AC1310" s="40" t="s">
        <v>995</v>
      </c>
      <c r="AD1310" s="40">
        <v>1</v>
      </c>
      <c r="AE1310" s="41" t="s">
        <v>436</v>
      </c>
      <c r="AF1310" s="42">
        <v>-42.1</v>
      </c>
      <c r="AG1310" s="47">
        <f t="shared" si="237"/>
        <v>-41.7</v>
      </c>
      <c r="AH1310" s="43" t="e">
        <f t="shared" ca="1" si="226"/>
        <v>#VALUE!</v>
      </c>
      <c r="AI1310" s="43" t="e">
        <f t="shared" ca="1" si="227"/>
        <v>#VALUE!</v>
      </c>
      <c r="AJ1310" s="44" t="e">
        <f t="shared" ca="1" si="228"/>
        <v>#N/A</v>
      </c>
      <c r="AK1310" s="44" t="e">
        <f t="shared" ca="1" si="229"/>
        <v>#N/A</v>
      </c>
      <c r="AL1310" s="44" t="e">
        <f t="shared" ca="1" si="230"/>
        <v>#VALUE!</v>
      </c>
      <c r="AM1310" s="44" t="e">
        <f t="shared" ca="1" si="231"/>
        <v>#VALUE!</v>
      </c>
      <c r="AN1310" s="36" t="str">
        <f t="shared" ca="1" si="232"/>
        <v>30</v>
      </c>
      <c r="AO1310" s="36" t="str">
        <f t="shared" ca="1" si="233"/>
        <v>05</v>
      </c>
      <c r="AP1310" s="36" t="str">
        <f t="shared" ca="1" si="234"/>
        <v>00</v>
      </c>
      <c r="AQ1310" s="36" t="str">
        <f t="shared" ca="1" si="235"/>
        <v>00</v>
      </c>
      <c r="AR1310" s="36" t="str">
        <f t="shared" ca="1" si="236"/>
        <v>錯誤: 找不到列值 'FIX'，搜尋範圍為第 1 到 31 行，欄位 BY</v>
      </c>
      <c r="AS1310" s="36"/>
    </row>
    <row r="1311" spans="19:45" ht="30" customHeight="1" x14ac:dyDescent="0.25">
      <c r="S1311" s="7" t="s">
        <v>605</v>
      </c>
      <c r="T1311" s="15" t="s">
        <v>991</v>
      </c>
      <c r="U1311" s="36" t="str">
        <f t="shared" ca="1" si="224"/>
        <v>Code Error</v>
      </c>
      <c r="V1311" s="37"/>
      <c r="W1311" s="37"/>
      <c r="X1311" s="68"/>
      <c r="Y1311" s="68"/>
      <c r="Z1311" s="55" t="e">
        <f t="shared" ca="1" si="225"/>
        <v>#VALUE!</v>
      </c>
      <c r="AA1311" s="39" t="s">
        <v>586</v>
      </c>
      <c r="AB1311" s="40">
        <v>2</v>
      </c>
      <c r="AC1311" s="40" t="s">
        <v>995</v>
      </c>
      <c r="AD1311" s="40">
        <v>1</v>
      </c>
      <c r="AE1311" s="41" t="s">
        <v>436</v>
      </c>
      <c r="AF1311" s="42">
        <v>-42.7</v>
      </c>
      <c r="AG1311" s="47">
        <f t="shared" si="237"/>
        <v>-42.1</v>
      </c>
      <c r="AH1311" s="43" t="e">
        <f t="shared" ca="1" si="226"/>
        <v>#VALUE!</v>
      </c>
      <c r="AI1311" s="43" t="e">
        <f t="shared" ca="1" si="227"/>
        <v>#VALUE!</v>
      </c>
      <c r="AJ1311" s="44" t="e">
        <f t="shared" ca="1" si="228"/>
        <v>#N/A</v>
      </c>
      <c r="AK1311" s="44" t="e">
        <f t="shared" ca="1" si="229"/>
        <v>#N/A</v>
      </c>
      <c r="AL1311" s="44" t="e">
        <f t="shared" ca="1" si="230"/>
        <v>#VALUE!</v>
      </c>
      <c r="AM1311" s="44" t="e">
        <f t="shared" ca="1" si="231"/>
        <v>#VALUE!</v>
      </c>
      <c r="AN1311" s="36" t="str">
        <f t="shared" ca="1" si="232"/>
        <v>30</v>
      </c>
      <c r="AO1311" s="36" t="str">
        <f t="shared" ca="1" si="233"/>
        <v>06</v>
      </c>
      <c r="AP1311" s="36" t="str">
        <f t="shared" ca="1" si="234"/>
        <v>00</v>
      </c>
      <c r="AQ1311" s="36" t="str">
        <f t="shared" ca="1" si="235"/>
        <v>00</v>
      </c>
      <c r="AR1311" s="36" t="str">
        <f t="shared" ca="1" si="236"/>
        <v>錯誤: 找不到列值 'FIX'，搜尋範圍為第 1 到 31 行，欄位 BY</v>
      </c>
      <c r="AS1311" s="36"/>
    </row>
    <row r="1312" spans="19:45" ht="30" customHeight="1" x14ac:dyDescent="0.25">
      <c r="S1312" s="7" t="s">
        <v>721</v>
      </c>
      <c r="T1312" s="15" t="s">
        <v>26</v>
      </c>
      <c r="U1312" s="36" t="str">
        <f t="shared" ca="1" si="224"/>
        <v>Code Error</v>
      </c>
      <c r="V1312" s="37"/>
      <c r="W1312" s="37"/>
      <c r="X1312" s="68"/>
      <c r="Y1312" s="68"/>
      <c r="Z1312" s="55" t="e">
        <f t="shared" ca="1" si="225"/>
        <v>#VALUE!</v>
      </c>
      <c r="AA1312" s="39" t="s">
        <v>587</v>
      </c>
      <c r="AB1312" s="40">
        <v>1</v>
      </c>
      <c r="AC1312" s="40" t="s">
        <v>995</v>
      </c>
      <c r="AD1312" s="40">
        <v>1</v>
      </c>
      <c r="AE1312" s="41" t="s">
        <v>436</v>
      </c>
      <c r="AF1312" s="42">
        <v>-42.8</v>
      </c>
      <c r="AG1312" s="47">
        <f t="shared" si="237"/>
        <v>-42.7</v>
      </c>
      <c r="AH1312" s="43" t="e">
        <f t="shared" ca="1" si="226"/>
        <v>#VALUE!</v>
      </c>
      <c r="AI1312" s="43" t="e">
        <f t="shared" ca="1" si="227"/>
        <v>#VALUE!</v>
      </c>
      <c r="AJ1312" s="44" t="e">
        <f t="shared" ca="1" si="228"/>
        <v>#N/A</v>
      </c>
      <c r="AK1312" s="44" t="e">
        <f t="shared" ca="1" si="229"/>
        <v>#N/A</v>
      </c>
      <c r="AL1312" s="44" t="e">
        <f t="shared" ca="1" si="230"/>
        <v>#VALUE!</v>
      </c>
      <c r="AM1312" s="44" t="e">
        <f t="shared" ca="1" si="231"/>
        <v>#VALUE!</v>
      </c>
      <c r="AN1312" s="36" t="str">
        <f t="shared" ca="1" si="232"/>
        <v>40</v>
      </c>
      <c r="AO1312" s="36" t="str">
        <f t="shared" ca="1" si="233"/>
        <v>04</v>
      </c>
      <c r="AP1312" s="36" t="str">
        <f t="shared" ca="1" si="234"/>
        <v>00</v>
      </c>
      <c r="AQ1312" s="36" t="str">
        <f t="shared" ca="1" si="235"/>
        <v>00</v>
      </c>
      <c r="AR1312" s="36" t="str">
        <f t="shared" ca="1" si="236"/>
        <v>錯誤: 找不到列值 'FIX'，搜尋範圍為第 1 到 31 行，欄位 BY</v>
      </c>
      <c r="AS1312" s="36"/>
    </row>
    <row r="1313" spans="19:45" ht="30" customHeight="1" x14ac:dyDescent="0.25">
      <c r="S1313" s="7" t="s">
        <v>20</v>
      </c>
      <c r="T1313" s="15">
        <v>-38</v>
      </c>
      <c r="U1313" s="36" t="str">
        <f t="shared" ca="1" si="224"/>
        <v>Code Error</v>
      </c>
      <c r="V1313" s="37"/>
      <c r="W1313" s="37"/>
      <c r="X1313" s="38"/>
      <c r="Y1313" s="38"/>
      <c r="Z1313" s="55" t="e">
        <f t="shared" ca="1" si="225"/>
        <v>#VALUE!</v>
      </c>
      <c r="AA1313" s="39" t="s">
        <v>587</v>
      </c>
      <c r="AB1313" s="40">
        <v>1.5</v>
      </c>
      <c r="AC1313" s="40" t="s">
        <v>995</v>
      </c>
      <c r="AD1313" s="40">
        <v>1</v>
      </c>
      <c r="AE1313" s="41" t="s">
        <v>436</v>
      </c>
      <c r="AF1313" s="42">
        <v>-43.3</v>
      </c>
      <c r="AG1313" s="47">
        <f t="shared" si="237"/>
        <v>-42.8</v>
      </c>
      <c r="AH1313" s="43" t="e">
        <f t="shared" ca="1" si="226"/>
        <v>#VALUE!</v>
      </c>
      <c r="AI1313" s="43" t="e">
        <f t="shared" ca="1" si="227"/>
        <v>#VALUE!</v>
      </c>
      <c r="AJ1313" s="44" t="e">
        <f t="shared" ca="1" si="228"/>
        <v>#N/A</v>
      </c>
      <c r="AK1313" s="44" t="e">
        <f t="shared" ca="1" si="229"/>
        <v>#N/A</v>
      </c>
      <c r="AL1313" s="44" t="e">
        <f t="shared" ca="1" si="230"/>
        <v>#VALUE!</v>
      </c>
      <c r="AM1313" s="44" t="e">
        <f t="shared" ca="1" si="231"/>
        <v>#VALUE!</v>
      </c>
      <c r="AN1313" s="36" t="str">
        <f t="shared" ca="1" si="232"/>
        <v>40</v>
      </c>
      <c r="AO1313" s="36" t="str">
        <f t="shared" ca="1" si="233"/>
        <v>05</v>
      </c>
      <c r="AP1313" s="36" t="str">
        <f t="shared" ca="1" si="234"/>
        <v>00</v>
      </c>
      <c r="AQ1313" s="36" t="str">
        <f t="shared" ca="1" si="235"/>
        <v>00</v>
      </c>
      <c r="AR1313" s="36" t="str">
        <f t="shared" ca="1" si="236"/>
        <v>錯誤: 找不到列值 'FIX'，搜尋範圍為第 1 到 31 行，欄位 BY</v>
      </c>
      <c r="AS1313" s="36"/>
    </row>
    <row r="1314" spans="19:45" ht="30" customHeight="1" x14ac:dyDescent="0.25">
      <c r="S1314" s="7" t="s">
        <v>691</v>
      </c>
      <c r="T1314" s="15" t="s">
        <v>1088</v>
      </c>
      <c r="U1314" s="36" t="str">
        <f t="shared" ca="1" si="224"/>
        <v>Code Error</v>
      </c>
      <c r="V1314" s="37"/>
      <c r="W1314" s="37"/>
      <c r="X1314" s="38"/>
      <c r="Y1314" s="38"/>
      <c r="Z1314" s="55" t="e">
        <f t="shared" ca="1" si="225"/>
        <v>#VALUE!</v>
      </c>
      <c r="AA1314" s="39" t="s">
        <v>587</v>
      </c>
      <c r="AB1314" s="40">
        <v>2</v>
      </c>
      <c r="AC1314" s="40" t="s">
        <v>995</v>
      </c>
      <c r="AD1314" s="40">
        <v>1</v>
      </c>
      <c r="AE1314" s="41" t="s">
        <v>436</v>
      </c>
      <c r="AF1314" s="42">
        <v>-43.8</v>
      </c>
      <c r="AG1314" s="47">
        <f t="shared" si="237"/>
        <v>-43.3</v>
      </c>
      <c r="AH1314" s="43" t="e">
        <f t="shared" ca="1" si="226"/>
        <v>#VALUE!</v>
      </c>
      <c r="AI1314" s="43" t="e">
        <f t="shared" ca="1" si="227"/>
        <v>#VALUE!</v>
      </c>
      <c r="AJ1314" s="44" t="e">
        <f t="shared" ca="1" si="228"/>
        <v>#N/A</v>
      </c>
      <c r="AK1314" s="44" t="e">
        <f t="shared" ca="1" si="229"/>
        <v>#N/A</v>
      </c>
      <c r="AL1314" s="44" t="e">
        <f t="shared" ca="1" si="230"/>
        <v>#VALUE!</v>
      </c>
      <c r="AM1314" s="44" t="e">
        <f t="shared" ca="1" si="231"/>
        <v>#VALUE!</v>
      </c>
      <c r="AN1314" s="36" t="str">
        <f t="shared" ca="1" si="232"/>
        <v>40</v>
      </c>
      <c r="AO1314" s="36" t="str">
        <f t="shared" ca="1" si="233"/>
        <v>06</v>
      </c>
      <c r="AP1314" s="36" t="str">
        <f t="shared" ca="1" si="234"/>
        <v>00</v>
      </c>
      <c r="AQ1314" s="36" t="str">
        <f t="shared" ca="1" si="235"/>
        <v>00</v>
      </c>
      <c r="AR1314" s="36" t="str">
        <f t="shared" ca="1" si="236"/>
        <v>錯誤: 找不到列值 'FIX'，搜尋範圍為第 1 到 31 行，欄位 BY</v>
      </c>
      <c r="AS1314" s="36"/>
    </row>
    <row r="1315" spans="19:45" ht="30" customHeight="1" x14ac:dyDescent="0.25">
      <c r="S1315" s="7" t="s">
        <v>544</v>
      </c>
      <c r="T1315" s="15" t="s">
        <v>1085</v>
      </c>
      <c r="U1315" s="36" t="str">
        <f t="shared" ca="1" si="224"/>
        <v>Code Error</v>
      </c>
      <c r="V1315" s="37"/>
      <c r="W1315" s="37"/>
      <c r="X1315" s="38"/>
      <c r="Y1315" s="38"/>
      <c r="Z1315" s="48" t="e">
        <f t="shared" ca="1" si="225"/>
        <v>#VALUE!</v>
      </c>
      <c r="AA1315" s="39" t="s">
        <v>580</v>
      </c>
      <c r="AB1315" s="40">
        <v>1.5</v>
      </c>
      <c r="AC1315" s="40" t="s">
        <v>995</v>
      </c>
      <c r="AD1315" s="40">
        <v>1</v>
      </c>
      <c r="AE1315" s="41" t="s">
        <v>436</v>
      </c>
      <c r="AF1315" s="42">
        <v>-44.2</v>
      </c>
      <c r="AG1315" s="49">
        <f t="shared" si="237"/>
        <v>-43.8</v>
      </c>
      <c r="AH1315" s="43" t="e">
        <f t="shared" ca="1" si="226"/>
        <v>#VALUE!</v>
      </c>
      <c r="AI1315" s="43" t="e">
        <f t="shared" ca="1" si="227"/>
        <v>#VALUE!</v>
      </c>
      <c r="AJ1315" s="44" t="e">
        <f t="shared" ca="1" si="228"/>
        <v>#N/A</v>
      </c>
      <c r="AK1315" s="44" t="e">
        <f t="shared" ca="1" si="229"/>
        <v>#N/A</v>
      </c>
      <c r="AL1315" s="44" t="e">
        <f t="shared" ca="1" si="230"/>
        <v>#VALUE!</v>
      </c>
      <c r="AM1315" s="44" t="e">
        <f t="shared" ca="1" si="231"/>
        <v>#VALUE!</v>
      </c>
      <c r="AN1315" s="36" t="str">
        <f t="shared" ca="1" si="232"/>
        <v>50</v>
      </c>
      <c r="AO1315" s="36" t="str">
        <f t="shared" ca="1" si="233"/>
        <v>05</v>
      </c>
      <c r="AP1315" s="36" t="str">
        <f t="shared" ca="1" si="234"/>
        <v>00</v>
      </c>
      <c r="AQ1315" s="36" t="str">
        <f t="shared" ca="1" si="235"/>
        <v>00</v>
      </c>
      <c r="AR1315" s="36" t="str">
        <f t="shared" ca="1" si="236"/>
        <v>錯誤: 找不到列值 'FIX'，搜尋範圍為第 1 到 31 行，欄位 BY</v>
      </c>
      <c r="AS1315" s="36"/>
    </row>
    <row r="1316" spans="19:45" ht="30" customHeight="1" x14ac:dyDescent="0.25">
      <c r="S1316" s="7" t="s">
        <v>12</v>
      </c>
      <c r="T1316" s="15" t="s">
        <v>548</v>
      </c>
      <c r="U1316" s="36" t="str">
        <f t="shared" ca="1" si="224"/>
        <v>Code Error</v>
      </c>
      <c r="V1316" s="37"/>
      <c r="W1316" s="37"/>
      <c r="X1316" s="38"/>
      <c r="Y1316" s="38"/>
      <c r="Z1316" s="48" t="e">
        <f t="shared" ca="1" si="225"/>
        <v>#VALUE!</v>
      </c>
      <c r="AA1316" s="39" t="s">
        <v>580</v>
      </c>
      <c r="AB1316" s="40">
        <v>2</v>
      </c>
      <c r="AC1316" s="40" t="s">
        <v>995</v>
      </c>
      <c r="AD1316" s="40">
        <v>1</v>
      </c>
      <c r="AE1316" s="41" t="s">
        <v>436</v>
      </c>
      <c r="AF1316" s="42">
        <v>-44.699999999999996</v>
      </c>
      <c r="AG1316" s="49">
        <f t="shared" si="237"/>
        <v>-44.2</v>
      </c>
      <c r="AH1316" s="43" t="e">
        <f t="shared" ca="1" si="226"/>
        <v>#VALUE!</v>
      </c>
      <c r="AI1316" s="43" t="e">
        <f t="shared" ca="1" si="227"/>
        <v>#VALUE!</v>
      </c>
      <c r="AJ1316" s="44" t="e">
        <f t="shared" ca="1" si="228"/>
        <v>#N/A</v>
      </c>
      <c r="AK1316" s="44" t="e">
        <f t="shared" ca="1" si="229"/>
        <v>#N/A</v>
      </c>
      <c r="AL1316" s="44" t="e">
        <f t="shared" ca="1" si="230"/>
        <v>#VALUE!</v>
      </c>
      <c r="AM1316" s="44" t="e">
        <f t="shared" ca="1" si="231"/>
        <v>#VALUE!</v>
      </c>
      <c r="AN1316" s="36" t="str">
        <f t="shared" ca="1" si="232"/>
        <v>50</v>
      </c>
      <c r="AO1316" s="36" t="str">
        <f t="shared" ca="1" si="233"/>
        <v>06</v>
      </c>
      <c r="AP1316" s="36" t="str">
        <f t="shared" ca="1" si="234"/>
        <v>00</v>
      </c>
      <c r="AQ1316" s="36" t="str">
        <f t="shared" ca="1" si="235"/>
        <v>00</v>
      </c>
      <c r="AR1316" s="36" t="str">
        <f t="shared" ca="1" si="236"/>
        <v>錯誤: 找不到列值 'FIX'，搜尋範圍為第 1 到 31 行，欄位 BY</v>
      </c>
      <c r="AS1316" s="36"/>
    </row>
    <row r="1317" spans="19:45" ht="30" customHeight="1" x14ac:dyDescent="0.25">
      <c r="S1317" s="26" t="s">
        <v>773</v>
      </c>
      <c r="T1317" s="15" t="s">
        <v>562</v>
      </c>
      <c r="U1317" s="36" t="str">
        <f t="shared" ca="1" si="224"/>
        <v>Code Error</v>
      </c>
      <c r="V1317" s="37"/>
      <c r="W1317" s="37"/>
      <c r="X1317" s="38"/>
      <c r="Y1317" s="38"/>
      <c r="Z1317" s="48" t="e">
        <f t="shared" ca="1" si="225"/>
        <v>#VALUE!</v>
      </c>
      <c r="AA1317" s="39" t="s">
        <v>580</v>
      </c>
      <c r="AB1317" s="40">
        <v>2.5</v>
      </c>
      <c r="AC1317" s="40" t="s">
        <v>995</v>
      </c>
      <c r="AD1317" s="40">
        <v>1</v>
      </c>
      <c r="AE1317" s="41" t="s">
        <v>436</v>
      </c>
      <c r="AF1317" s="42">
        <v>-45.199999999999996</v>
      </c>
      <c r="AG1317" s="49">
        <f t="shared" si="237"/>
        <v>-44.699999999999996</v>
      </c>
      <c r="AH1317" s="43" t="e">
        <f t="shared" ca="1" si="226"/>
        <v>#VALUE!</v>
      </c>
      <c r="AI1317" s="43" t="e">
        <f t="shared" ca="1" si="227"/>
        <v>#VALUE!</v>
      </c>
      <c r="AJ1317" s="44" t="e">
        <f t="shared" ca="1" si="228"/>
        <v>#N/A</v>
      </c>
      <c r="AK1317" s="44" t="e">
        <f t="shared" ca="1" si="229"/>
        <v>#N/A</v>
      </c>
      <c r="AL1317" s="44" t="e">
        <f t="shared" ca="1" si="230"/>
        <v>#VALUE!</v>
      </c>
      <c r="AM1317" s="44" t="e">
        <f t="shared" ca="1" si="231"/>
        <v>#VALUE!</v>
      </c>
      <c r="AN1317" s="36" t="str">
        <f t="shared" ca="1" si="232"/>
        <v>50</v>
      </c>
      <c r="AO1317" s="36" t="str">
        <f t="shared" ca="1" si="233"/>
        <v>07</v>
      </c>
      <c r="AP1317" s="36" t="str">
        <f t="shared" ca="1" si="234"/>
        <v>00</v>
      </c>
      <c r="AQ1317" s="36" t="str">
        <f t="shared" ca="1" si="235"/>
        <v>00</v>
      </c>
      <c r="AR1317" s="36" t="str">
        <f t="shared" ca="1" si="236"/>
        <v>錯誤: 找不到列值 'FIX'，搜尋範圍為第 1 到 31 行，欄位 BY</v>
      </c>
      <c r="AS1317" s="36"/>
    </row>
    <row r="1318" spans="19:45" ht="30" customHeight="1" x14ac:dyDescent="0.25">
      <c r="S1318" s="7" t="s">
        <v>573</v>
      </c>
      <c r="T1318" s="15">
        <v>1.1000000000000001</v>
      </c>
      <c r="U1318" s="36" t="str">
        <f t="shared" ca="1" si="224"/>
        <v>Code Error</v>
      </c>
      <c r="V1318" s="37"/>
      <c r="W1318" s="37"/>
      <c r="X1318" s="38"/>
      <c r="Y1318" s="38"/>
      <c r="Z1318" s="48" t="e">
        <f t="shared" ca="1" si="225"/>
        <v>#VALUE!</v>
      </c>
      <c r="AA1318" s="39" t="s">
        <v>581</v>
      </c>
      <c r="AB1318" s="40">
        <v>2</v>
      </c>
      <c r="AC1318" s="40" t="s">
        <v>995</v>
      </c>
      <c r="AD1318" s="40">
        <v>1</v>
      </c>
      <c r="AE1318" s="41" t="s">
        <v>436</v>
      </c>
      <c r="AF1318" s="42">
        <v>-45.8</v>
      </c>
      <c r="AG1318" s="49">
        <f t="shared" si="237"/>
        <v>-45.199999999999996</v>
      </c>
      <c r="AH1318" s="43" t="e">
        <f t="shared" ca="1" si="226"/>
        <v>#VALUE!</v>
      </c>
      <c r="AI1318" s="43" t="e">
        <f t="shared" ca="1" si="227"/>
        <v>#VALUE!</v>
      </c>
      <c r="AJ1318" s="44" t="e">
        <f t="shared" ca="1" si="228"/>
        <v>#N/A</v>
      </c>
      <c r="AK1318" s="44" t="e">
        <f t="shared" ca="1" si="229"/>
        <v>#N/A</v>
      </c>
      <c r="AL1318" s="44" t="e">
        <f t="shared" ca="1" si="230"/>
        <v>#VALUE!</v>
      </c>
      <c r="AM1318" s="44" t="e">
        <f t="shared" ca="1" si="231"/>
        <v>#VALUE!</v>
      </c>
      <c r="AN1318" s="36" t="str">
        <f t="shared" ca="1" si="232"/>
        <v>60</v>
      </c>
      <c r="AO1318" s="36" t="str">
        <f t="shared" ca="1" si="233"/>
        <v>06</v>
      </c>
      <c r="AP1318" s="36" t="str">
        <f t="shared" ca="1" si="234"/>
        <v>00</v>
      </c>
      <c r="AQ1318" s="36" t="str">
        <f t="shared" ca="1" si="235"/>
        <v>00</v>
      </c>
      <c r="AR1318" s="36" t="str">
        <f t="shared" ca="1" si="236"/>
        <v>錯誤: 找不到列值 'FIX'，搜尋範圍為第 1 到 31 行，欄位 BY</v>
      </c>
      <c r="AS1318" s="36"/>
    </row>
    <row r="1319" spans="19:45" ht="30" customHeight="1" x14ac:dyDescent="0.25">
      <c r="S1319" s="7" t="s">
        <v>590</v>
      </c>
      <c r="T1319" s="15">
        <f>VLOOKUP(T1304,MPN!$A$1:$E$997,4,FALSE)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VLOOKUP($T1304,MPN!$A$1:$E$497,2,FALSE)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VLOOKUP($T1304,MPN!$A$1:$E$497,5,FALSE)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t="e">
        <f>VLOOKUP(T1315,$DT$1:$DV$31,3,FALSE)</f>
        <v>#N/A</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70~150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e">
        <f>VLOOKUP(U1366,$DX$1:$DZ$21,3,FALSE)</f>
        <v>#N/A</v>
      </c>
      <c r="AD1366" s="8"/>
    </row>
    <row r="1367" spans="19:45" ht="30" customHeight="1" x14ac:dyDescent="0.25">
      <c r="S1367" s="7" t="s">
        <v>24</v>
      </c>
      <c r="T1367" s="15" t="s">
        <v>606</v>
      </c>
      <c r="U1367" s="5" t="s">
        <v>23</v>
      </c>
      <c r="V1367" s="7" t="e">
        <f>VLOOKUP(U1366,$DX$1:$DZ$21,2,FALSE)</f>
        <v>#N/A</v>
      </c>
      <c r="W1367" s="19"/>
      <c r="X1367" s="19"/>
      <c r="Y1367" s="19"/>
      <c r="Z1367" s="19"/>
      <c r="AA1367" s="5" t="s">
        <v>592</v>
      </c>
      <c r="AB1367" s="26" t="e">
        <f>T1386&amp;"_"&amp;ABS(T1384)&amp;"dB_"&amp;T1388&amp;"_"&amp;T1389&amp;"_"&amp;GetAbsMaxMinText(AF1370:AG1429)&amp;"_"&amp;T1369&amp;"_"&amp;T1368&amp;S1366&amp;"."&amp;T1392</f>
        <v>#N/A</v>
      </c>
      <c r="AC1367" s="18"/>
      <c r="AD1367" s="18"/>
      <c r="AE1367" s="18"/>
      <c r="AF1367" s="18"/>
      <c r="AG1367" s="18"/>
      <c r="AH1367" s="19"/>
      <c r="AI1367" s="19" t="s">
        <v>2</v>
      </c>
      <c r="AJ1367" s="16" t="s">
        <v>1306</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1305</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1278</v>
      </c>
      <c r="U1370" s="36" t="str">
        <f t="shared" ref="U1370:U1379" ca="1" si="238">ConfigCode($AA1370,$AN1370,$AO1370,$AP1370,$AQ1370,$AR1370,$AF1370,$AG1370,2)</f>
        <v>Code Error</v>
      </c>
      <c r="V1370" s="37"/>
      <c r="W1370" s="37"/>
      <c r="X1370" s="68"/>
      <c r="Y1370" s="68"/>
      <c r="Z1370" s="55" t="e">
        <f t="shared" ref="Z1370:Z1379" ca="1" si="239" xml:space="preserve">
N("vbias,vlookup vbias range")+
VLOOKUP($AA1370,INDIRECT(BoxVal(ROW($AA1370),34,COLUMN(T1366))),2,FALSE)+
N("gain")+
$AB1370+
N("vcm")+
VLOOKUP($AC1370,$CT$1:$DC$31,7,FALSE)+
N("(vbias*vcp*vbg-vbias)*sensor ratio")+
VbiasCal($AA1370,$AD1370,$AE1370,BoxVal(ROW($AC1370),18,COLUMN($T$22)))+
N("vbias ref+gain ref")+
$V1370+$W1370</f>
        <v>#VALUE!</v>
      </c>
      <c r="AA1370" s="39" t="s">
        <v>1153</v>
      </c>
      <c r="AB1370" s="40">
        <v>5.5</v>
      </c>
      <c r="AC1370" s="40" t="s">
        <v>996</v>
      </c>
      <c r="AD1370" s="40">
        <v>1</v>
      </c>
      <c r="AE1370" s="41" t="s">
        <v>436</v>
      </c>
      <c r="AF1370" s="42">
        <v>-46.5</v>
      </c>
      <c r="AG1370" s="42">
        <v>-45.5</v>
      </c>
      <c r="AH1370" s="43" t="e">
        <f t="shared" ref="AH1370:AH1379" ca="1" si="240">$AF1370+$Z1370</f>
        <v>#VALUE!</v>
      </c>
      <c r="AI1370" s="43" t="e">
        <f t="shared" ref="AI1370:AI1379" ca="1" si="241">$AG1370+$Z1370</f>
        <v>#VALUE!</v>
      </c>
      <c r="AJ1370" s="44" t="e">
        <f t="shared" ref="AJ1370:AJ1379" ca="1" si="242" xml:space="preserve">
N("initial sens-loopgain")+
$AF1370-BoxVal(ROW($AA1370),26,COLUMN(INDIRECT("T"&amp;(INT(ROW($AA1387)/65))*65+2)))</f>
        <v>#N/A</v>
      </c>
      <c r="AK1370" s="44" t="e">
        <f t="shared" ref="AK1370:AK1379" ca="1" si="243">AJ1370+(AG1370-AF1370)</f>
        <v>#N/A</v>
      </c>
      <c r="AL1370" s="44" t="e">
        <f t="shared" ref="AL1370:AL1379" ca="1" si="244" xml:space="preserve">
N("initial sens-loopgain-gain-gain ref-vcm")+
$AH1370-
BoxVal(ROW($AA1370),26,COLUMN(INDIRECT("T"&amp;(INT(ROW($AA1387)/65))*65+2)))-
$AB1370-
$W1370-
IFERROR(VLOOKUP($AC1370,$CT$1:$DC$31,7,FALSE),0)</f>
        <v>#VALUE!</v>
      </c>
      <c r="AM1370" s="44" t="e">
        <f t="shared" ref="AM1370:AM1379" ca="1" si="245">AL1370+(AG1370-AF1370)</f>
        <v>#VALUE!</v>
      </c>
      <c r="AN1370" s="36" t="str">
        <f t="shared" ref="AN1370:AN1379" ca="1" si="246">IF(BoxVal(ROW(AA1370),9,COLUMN(T1368))="FIX","00",ManualLookup(AA1370,BoxVal(ROW(AA1370),4,COLUMN(AN1368)),INDIRECT(DN$3)))</f>
        <v>30</v>
      </c>
      <c r="AO1370" s="36" t="str">
        <f t="shared" ref="AO1370:AO1379" ca="1" si="247">ManualLookup(AB1370,BoxVal(ROW(AB1370),4,COLUMN(AO1368)),INDIRECT(DO$3))</f>
        <v>0A</v>
      </c>
      <c r="AP1370" s="36" t="str">
        <f t="shared" ref="AP1370:AP1379" ca="1" si="248">ManualLookup(AC1370,BoxVal(ROW(AC1370),4,COLUMN(AP1368)),INDIRECT(DP$3))</f>
        <v>00</v>
      </c>
      <c r="AQ1370" s="36" t="str">
        <f t="shared" ref="AQ1370:AQ1379" ca="1" si="249">ManualLookup(AD1370,BoxVal(ROW(AD1370),4,COLUMN(AQ1368)),INDIRECT(DQ$3))</f>
        <v>00</v>
      </c>
      <c r="AR1370" s="36" t="str">
        <f t="shared" ref="AR1370:AR1379" ca="1" si="250">ManualLookup(AE1370,BoxVal(ROW(AE1370),4,COLUMN(AR1368)),INDIRECT(DR$3))</f>
        <v>錯誤: 找不到列值 'FIX'，搜尋範圍為第 1 到 31 行，欄位 BY</v>
      </c>
      <c r="AS1370" s="33"/>
    </row>
    <row r="1371" spans="19:45" ht="30" customHeight="1" x14ac:dyDescent="0.25">
      <c r="S1371" s="7" t="s">
        <v>13</v>
      </c>
      <c r="T1371" s="15" t="s">
        <v>1160</v>
      </c>
      <c r="U1371" s="36" t="str">
        <f t="shared" ca="1" si="238"/>
        <v>Code Error</v>
      </c>
      <c r="V1371" s="37"/>
      <c r="W1371" s="37"/>
      <c r="X1371" s="68"/>
      <c r="Y1371" s="68"/>
      <c r="Z1371" s="55" t="e">
        <f t="shared" ca="1" si="239"/>
        <v>#VALUE!</v>
      </c>
      <c r="AA1371" s="39" t="s">
        <v>1150</v>
      </c>
      <c r="AB1371" s="40">
        <v>5.5</v>
      </c>
      <c r="AC1371" s="40" t="s">
        <v>996</v>
      </c>
      <c r="AD1371" s="40">
        <v>1</v>
      </c>
      <c r="AE1371" s="41" t="s">
        <v>436</v>
      </c>
      <c r="AF1371" s="42">
        <v>-47.5</v>
      </c>
      <c r="AG1371" s="47">
        <f t="shared" ref="AG1371:AG1379" si="251">AF1370</f>
        <v>-46.5</v>
      </c>
      <c r="AH1371" s="43" t="e">
        <f t="shared" ca="1" si="240"/>
        <v>#VALUE!</v>
      </c>
      <c r="AI1371" s="43" t="e">
        <f t="shared" ca="1" si="241"/>
        <v>#VALUE!</v>
      </c>
      <c r="AJ1371" s="44" t="e">
        <f t="shared" ca="1" si="242"/>
        <v>#N/A</v>
      </c>
      <c r="AK1371" s="44" t="e">
        <f t="shared" ca="1" si="243"/>
        <v>#N/A</v>
      </c>
      <c r="AL1371" s="44" t="e">
        <f t="shared" ca="1" si="244"/>
        <v>#VALUE!</v>
      </c>
      <c r="AM1371" s="44" t="e">
        <f t="shared" ca="1" si="245"/>
        <v>#VALUE!</v>
      </c>
      <c r="AN1371" s="36" t="str">
        <f t="shared" ca="1" si="246"/>
        <v>40</v>
      </c>
      <c r="AO1371" s="36" t="str">
        <f t="shared" ca="1" si="247"/>
        <v>0A</v>
      </c>
      <c r="AP1371" s="36" t="str">
        <f t="shared" ca="1" si="248"/>
        <v>00</v>
      </c>
      <c r="AQ1371" s="36" t="str">
        <f t="shared" ca="1" si="249"/>
        <v>00</v>
      </c>
      <c r="AR1371" s="36" t="str">
        <f t="shared" ca="1" si="250"/>
        <v>錯誤: 找不到列值 'FIX'，搜尋範圍為第 1 到 31 行，欄位 BY</v>
      </c>
      <c r="AS1371" s="36"/>
    </row>
    <row r="1372" spans="19:45" ht="30" customHeight="1" x14ac:dyDescent="0.25">
      <c r="S1372" s="26"/>
      <c r="T1372" s="17"/>
      <c r="U1372" s="36" t="str">
        <f t="shared" ca="1" si="238"/>
        <v>Code Error</v>
      </c>
      <c r="V1372" s="37"/>
      <c r="W1372" s="37"/>
      <c r="X1372" s="68"/>
      <c r="Y1372" s="68"/>
      <c r="Z1372" s="55" t="e">
        <f t="shared" ca="1" si="239"/>
        <v>#VALUE!</v>
      </c>
      <c r="AA1372" s="39" t="s">
        <v>580</v>
      </c>
      <c r="AB1372" s="40">
        <v>5.5</v>
      </c>
      <c r="AC1372" s="40" t="s">
        <v>995</v>
      </c>
      <c r="AD1372" s="40">
        <v>1</v>
      </c>
      <c r="AE1372" s="41" t="s">
        <v>436</v>
      </c>
      <c r="AF1372" s="42">
        <v>-48.5</v>
      </c>
      <c r="AG1372" s="47">
        <f t="shared" si="251"/>
        <v>-47.5</v>
      </c>
      <c r="AH1372" s="43" t="e">
        <f t="shared" ca="1" si="240"/>
        <v>#VALUE!</v>
      </c>
      <c r="AI1372" s="43" t="e">
        <f t="shared" ca="1" si="241"/>
        <v>#VALUE!</v>
      </c>
      <c r="AJ1372" s="44" t="e">
        <f t="shared" ca="1" si="242"/>
        <v>#N/A</v>
      </c>
      <c r="AK1372" s="44" t="e">
        <f t="shared" ca="1" si="243"/>
        <v>#N/A</v>
      </c>
      <c r="AL1372" s="44" t="e">
        <f t="shared" ca="1" si="244"/>
        <v>#VALUE!</v>
      </c>
      <c r="AM1372" s="44" t="e">
        <f t="shared" ca="1" si="245"/>
        <v>#VALUE!</v>
      </c>
      <c r="AN1372" s="36" t="str">
        <f t="shared" ca="1" si="246"/>
        <v>50</v>
      </c>
      <c r="AO1372" s="36" t="str">
        <f t="shared" ca="1" si="247"/>
        <v>0A</v>
      </c>
      <c r="AP1372" s="36" t="str">
        <f t="shared" ca="1" si="248"/>
        <v>00</v>
      </c>
      <c r="AQ1372" s="36" t="str">
        <f t="shared" ca="1" si="249"/>
        <v>00</v>
      </c>
      <c r="AR1372" s="36" t="str">
        <f t="shared" ca="1" si="250"/>
        <v>錯誤: 找不到列值 'FIX'，搜尋範圍為第 1 到 31 行，欄位 BY</v>
      </c>
      <c r="AS1372" s="36"/>
    </row>
    <row r="1373" spans="19:45" ht="30" customHeight="1" x14ac:dyDescent="0.25">
      <c r="S1373" s="7" t="s">
        <v>19</v>
      </c>
      <c r="T1373" s="15" t="s">
        <v>1161</v>
      </c>
      <c r="U1373" s="36" t="str">
        <f t="shared" ca="1" si="238"/>
        <v>Code Error</v>
      </c>
      <c r="V1373" s="37"/>
      <c r="W1373" s="37"/>
      <c r="X1373" s="68"/>
      <c r="Y1373" s="68"/>
      <c r="Z1373" s="55" t="e">
        <f t="shared" ca="1" si="239"/>
        <v>#VALUE!</v>
      </c>
      <c r="AA1373" s="39" t="s">
        <v>581</v>
      </c>
      <c r="AB1373" s="40">
        <v>5.5</v>
      </c>
      <c r="AC1373" s="40" t="s">
        <v>995</v>
      </c>
      <c r="AD1373" s="40">
        <v>1</v>
      </c>
      <c r="AE1373" s="41" t="s">
        <v>436</v>
      </c>
      <c r="AF1373" s="42">
        <v>-49</v>
      </c>
      <c r="AG1373" s="47">
        <f t="shared" si="251"/>
        <v>-48.5</v>
      </c>
      <c r="AH1373" s="43" t="e">
        <f t="shared" ca="1" si="240"/>
        <v>#VALUE!</v>
      </c>
      <c r="AI1373" s="43" t="e">
        <f t="shared" ca="1" si="241"/>
        <v>#VALUE!</v>
      </c>
      <c r="AJ1373" s="44" t="e">
        <f t="shared" ca="1" si="242"/>
        <v>#N/A</v>
      </c>
      <c r="AK1373" s="44" t="e">
        <f t="shared" ca="1" si="243"/>
        <v>#N/A</v>
      </c>
      <c r="AL1373" s="44" t="e">
        <f t="shared" ca="1" si="244"/>
        <v>#VALUE!</v>
      </c>
      <c r="AM1373" s="44" t="e">
        <f t="shared" ca="1" si="245"/>
        <v>#VALUE!</v>
      </c>
      <c r="AN1373" s="36" t="str">
        <f t="shared" ca="1" si="246"/>
        <v>60</v>
      </c>
      <c r="AO1373" s="36" t="str">
        <f t="shared" ca="1" si="247"/>
        <v>0A</v>
      </c>
      <c r="AP1373" s="36" t="str">
        <f t="shared" ca="1" si="248"/>
        <v>00</v>
      </c>
      <c r="AQ1373" s="36" t="str">
        <f t="shared" ca="1" si="249"/>
        <v>00</v>
      </c>
      <c r="AR1373" s="36" t="str">
        <f t="shared" ca="1" si="250"/>
        <v>錯誤: 找不到列值 'FIX'，搜尋範圍為第 1 到 31 行，欄位 BY</v>
      </c>
      <c r="AS1373" s="36"/>
    </row>
    <row r="1374" spans="19:45" ht="30" customHeight="1" x14ac:dyDescent="0.25">
      <c r="S1374" s="7" t="s">
        <v>15</v>
      </c>
      <c r="T1374" s="15" t="s">
        <v>1151</v>
      </c>
      <c r="U1374" s="36" t="str">
        <f t="shared" ca="1" si="238"/>
        <v>Code Error</v>
      </c>
      <c r="V1374" s="37">
        <v>-0.5</v>
      </c>
      <c r="W1374" s="37"/>
      <c r="X1374" s="68"/>
      <c r="Y1374" s="68"/>
      <c r="Z1374" s="55" t="e">
        <f t="shared" ca="1" si="239"/>
        <v>#VALUE!</v>
      </c>
      <c r="AA1374" s="39" t="s">
        <v>581</v>
      </c>
      <c r="AB1374" s="40">
        <v>6.5</v>
      </c>
      <c r="AC1374" s="40" t="s">
        <v>995</v>
      </c>
      <c r="AD1374" s="40">
        <v>1</v>
      </c>
      <c r="AE1374" s="41" t="s">
        <v>436</v>
      </c>
      <c r="AF1374" s="42">
        <v>-49.8</v>
      </c>
      <c r="AG1374" s="47">
        <f t="shared" si="251"/>
        <v>-49</v>
      </c>
      <c r="AH1374" s="43" t="e">
        <f t="shared" ca="1" si="240"/>
        <v>#VALUE!</v>
      </c>
      <c r="AI1374" s="43" t="e">
        <f t="shared" ca="1" si="241"/>
        <v>#VALUE!</v>
      </c>
      <c r="AJ1374" s="44" t="e">
        <f t="shared" ca="1" si="242"/>
        <v>#N/A</v>
      </c>
      <c r="AK1374" s="44" t="e">
        <f t="shared" ca="1" si="243"/>
        <v>#N/A</v>
      </c>
      <c r="AL1374" s="44" t="e">
        <f t="shared" ca="1" si="244"/>
        <v>#VALUE!</v>
      </c>
      <c r="AM1374" s="44" t="e">
        <f t="shared" ca="1" si="245"/>
        <v>#VALUE!</v>
      </c>
      <c r="AN1374" s="36" t="str">
        <f t="shared" ca="1" si="246"/>
        <v>60</v>
      </c>
      <c r="AO1374" s="36" t="str">
        <f t="shared" ca="1" si="247"/>
        <v>0B</v>
      </c>
      <c r="AP1374" s="36" t="str">
        <f t="shared" ca="1" si="248"/>
        <v>00</v>
      </c>
      <c r="AQ1374" s="36" t="str">
        <f t="shared" ca="1" si="249"/>
        <v>00</v>
      </c>
      <c r="AR1374" s="36" t="str">
        <f t="shared" ca="1" si="250"/>
        <v>錯誤: 找不到列值 'FIX'，搜尋範圍為第 1 到 31 行，欄位 BY</v>
      </c>
      <c r="AS1374" s="36"/>
    </row>
    <row r="1375" spans="19:45" ht="30" customHeight="1" x14ac:dyDescent="0.25">
      <c r="S1375" s="7" t="s">
        <v>705</v>
      </c>
      <c r="T1375" s="15" t="s">
        <v>1152</v>
      </c>
      <c r="U1375" s="36" t="str">
        <f t="shared" ca="1" si="238"/>
        <v>Code Error</v>
      </c>
      <c r="V1375" s="37">
        <v>-0.5</v>
      </c>
      <c r="W1375" s="37"/>
      <c r="X1375" s="68"/>
      <c r="Y1375" s="68"/>
      <c r="Z1375" s="55" t="e">
        <f t="shared" ca="1" si="239"/>
        <v>#VALUE!</v>
      </c>
      <c r="AA1375" s="39" t="s">
        <v>581</v>
      </c>
      <c r="AB1375" s="40">
        <v>7.5</v>
      </c>
      <c r="AC1375" s="40" t="s">
        <v>995</v>
      </c>
      <c r="AD1375" s="40">
        <v>1</v>
      </c>
      <c r="AE1375" s="41" t="s">
        <v>436</v>
      </c>
      <c r="AF1375" s="42">
        <v>-50.8</v>
      </c>
      <c r="AG1375" s="47">
        <f t="shared" si="251"/>
        <v>-49.8</v>
      </c>
      <c r="AH1375" s="43" t="e">
        <f t="shared" ca="1" si="240"/>
        <v>#VALUE!</v>
      </c>
      <c r="AI1375" s="43" t="e">
        <f t="shared" ca="1" si="241"/>
        <v>#VALUE!</v>
      </c>
      <c r="AJ1375" s="44" t="e">
        <f t="shared" ca="1" si="242"/>
        <v>#N/A</v>
      </c>
      <c r="AK1375" s="44" t="e">
        <f t="shared" ca="1" si="243"/>
        <v>#N/A</v>
      </c>
      <c r="AL1375" s="44" t="e">
        <f t="shared" ca="1" si="244"/>
        <v>#VALUE!</v>
      </c>
      <c r="AM1375" s="44" t="e">
        <f t="shared" ca="1" si="245"/>
        <v>#VALUE!</v>
      </c>
      <c r="AN1375" s="36" t="str">
        <f t="shared" ca="1" si="246"/>
        <v>60</v>
      </c>
      <c r="AO1375" s="36" t="str">
        <f t="shared" ca="1" si="247"/>
        <v>0C</v>
      </c>
      <c r="AP1375" s="36" t="str">
        <f t="shared" ca="1" si="248"/>
        <v>00</v>
      </c>
      <c r="AQ1375" s="36" t="str">
        <f t="shared" ca="1" si="249"/>
        <v>00</v>
      </c>
      <c r="AR1375" s="36" t="str">
        <f t="shared" ca="1" si="250"/>
        <v>錯誤: 找不到列值 'FIX'，搜尋範圍為第 1 到 31 行，欄位 BY</v>
      </c>
      <c r="AS1375" s="36"/>
    </row>
    <row r="1376" spans="19:45" ht="30" customHeight="1" x14ac:dyDescent="0.25">
      <c r="S1376" s="7" t="s">
        <v>605</v>
      </c>
      <c r="T1376" s="15" t="s">
        <v>991</v>
      </c>
      <c r="U1376" s="36" t="str">
        <f t="shared" ca="1" si="238"/>
        <v>0xEC=-51.70,-50.80;</v>
      </c>
      <c r="V1376" s="37">
        <v>-0.5</v>
      </c>
      <c r="W1376" s="37"/>
      <c r="X1376" s="68"/>
      <c r="Y1376" s="68"/>
      <c r="Z1376" s="55">
        <f t="shared" ca="1" si="239"/>
        <v>13.331800000000001</v>
      </c>
      <c r="AA1376" s="39" t="s">
        <v>581</v>
      </c>
      <c r="AB1376" s="40">
        <v>7.5</v>
      </c>
      <c r="AC1376" s="40" t="s">
        <v>995</v>
      </c>
      <c r="AD1376" s="40">
        <v>1</v>
      </c>
      <c r="AE1376" s="41">
        <v>6.7000000000000004E-2</v>
      </c>
      <c r="AF1376" s="42">
        <v>-51.7</v>
      </c>
      <c r="AG1376" s="47">
        <f t="shared" si="251"/>
        <v>-50.8</v>
      </c>
      <c r="AH1376" s="43">
        <f t="shared" ca="1" si="240"/>
        <v>-38.368200000000002</v>
      </c>
      <c r="AI1376" s="43">
        <f t="shared" ca="1" si="241"/>
        <v>-37.468199999999996</v>
      </c>
      <c r="AJ1376" s="44" t="e">
        <f t="shared" ca="1" si="242"/>
        <v>#N/A</v>
      </c>
      <c r="AK1376" s="44" t="e">
        <f t="shared" ca="1" si="243"/>
        <v>#N/A</v>
      </c>
      <c r="AL1376" s="44" t="e">
        <f t="shared" ca="1" si="244"/>
        <v>#N/A</v>
      </c>
      <c r="AM1376" s="44" t="e">
        <f t="shared" ca="1" si="245"/>
        <v>#N/A</v>
      </c>
      <c r="AN1376" s="36" t="str">
        <f t="shared" ca="1" si="246"/>
        <v>60</v>
      </c>
      <c r="AO1376" s="36" t="str">
        <f t="shared" ca="1" si="247"/>
        <v>0C</v>
      </c>
      <c r="AP1376" s="36" t="str">
        <f t="shared" ca="1" si="248"/>
        <v>00</v>
      </c>
      <c r="AQ1376" s="36" t="str">
        <f t="shared" ca="1" si="249"/>
        <v>00</v>
      </c>
      <c r="AR1376" s="36" t="str">
        <f t="shared" ca="1" si="250"/>
        <v>80</v>
      </c>
      <c r="AS1376" s="36"/>
    </row>
    <row r="1377" spans="19:45" ht="30" customHeight="1" x14ac:dyDescent="0.25">
      <c r="S1377" s="7" t="s">
        <v>721</v>
      </c>
      <c r="T1377" s="15" t="s">
        <v>26</v>
      </c>
      <c r="U1377" s="36" t="str">
        <f t="shared" ca="1" si="238"/>
        <v>Code Error</v>
      </c>
      <c r="V1377" s="37">
        <v>-0.3</v>
      </c>
      <c r="W1377" s="37"/>
      <c r="X1377" s="68"/>
      <c r="Y1377" s="68"/>
      <c r="Z1377" s="55" t="e">
        <f t="shared" ca="1" si="239"/>
        <v>#VALUE!</v>
      </c>
      <c r="AA1377" s="39" t="s">
        <v>587</v>
      </c>
      <c r="AB1377" s="40">
        <v>10.5</v>
      </c>
      <c r="AC1377" s="40" t="s">
        <v>995</v>
      </c>
      <c r="AD1377" s="40">
        <v>1</v>
      </c>
      <c r="AE1377" s="41" t="s">
        <v>436</v>
      </c>
      <c r="AF1377" s="42">
        <v>-52.2</v>
      </c>
      <c r="AG1377" s="47">
        <f t="shared" si="251"/>
        <v>-51.7</v>
      </c>
      <c r="AH1377" s="43" t="e">
        <f t="shared" ca="1" si="240"/>
        <v>#VALUE!</v>
      </c>
      <c r="AI1377" s="43" t="e">
        <f t="shared" ca="1" si="241"/>
        <v>#VALUE!</v>
      </c>
      <c r="AJ1377" s="44" t="e">
        <f t="shared" ca="1" si="242"/>
        <v>#N/A</v>
      </c>
      <c r="AK1377" s="44" t="e">
        <f t="shared" ca="1" si="243"/>
        <v>#N/A</v>
      </c>
      <c r="AL1377" s="44" t="e">
        <f t="shared" ca="1" si="244"/>
        <v>#VALUE!</v>
      </c>
      <c r="AM1377" s="44" t="e">
        <f t="shared" ca="1" si="245"/>
        <v>#VALUE!</v>
      </c>
      <c r="AN1377" s="36" t="str">
        <f t="shared" ca="1" si="246"/>
        <v>40</v>
      </c>
      <c r="AO1377" s="36" t="str">
        <f t="shared" ca="1" si="247"/>
        <v>0D</v>
      </c>
      <c r="AP1377" s="36" t="str">
        <f t="shared" ca="1" si="248"/>
        <v>00</v>
      </c>
      <c r="AQ1377" s="36" t="str">
        <f t="shared" ca="1" si="249"/>
        <v>00</v>
      </c>
      <c r="AR1377" s="36" t="str">
        <f t="shared" ca="1" si="250"/>
        <v>錯誤: 找不到列值 'FIX'，搜尋範圍為第 1 到 31 行，欄位 BY</v>
      </c>
      <c r="AS1377" s="36"/>
    </row>
    <row r="1378" spans="19:45" ht="30" customHeight="1" x14ac:dyDescent="0.25">
      <c r="S1378" s="7" t="s">
        <v>20</v>
      </c>
      <c r="T1378" s="15">
        <v>-38</v>
      </c>
      <c r="U1378" s="36" t="str">
        <f t="shared" ca="1" si="238"/>
        <v>Code Error</v>
      </c>
      <c r="V1378" s="37">
        <v>-0.3</v>
      </c>
      <c r="W1378" s="37"/>
      <c r="X1378" s="38"/>
      <c r="Y1378" s="38"/>
      <c r="Z1378" s="55" t="e">
        <f t="shared" ca="1" si="239"/>
        <v>#VALUE!</v>
      </c>
      <c r="AA1378" s="39" t="s">
        <v>580</v>
      </c>
      <c r="AB1378" s="40">
        <v>10.5</v>
      </c>
      <c r="AC1378" s="40" t="s">
        <v>995</v>
      </c>
      <c r="AD1378" s="40">
        <v>1</v>
      </c>
      <c r="AE1378" s="41" t="s">
        <v>436</v>
      </c>
      <c r="AF1378" s="42">
        <v>-53.2</v>
      </c>
      <c r="AG1378" s="47">
        <f t="shared" si="251"/>
        <v>-52.2</v>
      </c>
      <c r="AH1378" s="43" t="e">
        <f t="shared" ca="1" si="240"/>
        <v>#VALUE!</v>
      </c>
      <c r="AI1378" s="43" t="e">
        <f t="shared" ca="1" si="241"/>
        <v>#VALUE!</v>
      </c>
      <c r="AJ1378" s="44" t="e">
        <f t="shared" ca="1" si="242"/>
        <v>#N/A</v>
      </c>
      <c r="AK1378" s="44" t="e">
        <f t="shared" ca="1" si="243"/>
        <v>#N/A</v>
      </c>
      <c r="AL1378" s="44" t="e">
        <f t="shared" ca="1" si="244"/>
        <v>#VALUE!</v>
      </c>
      <c r="AM1378" s="44" t="e">
        <f t="shared" ca="1" si="245"/>
        <v>#VALUE!</v>
      </c>
      <c r="AN1378" s="36" t="str">
        <f t="shared" ca="1" si="246"/>
        <v>50</v>
      </c>
      <c r="AO1378" s="36" t="str">
        <f t="shared" ca="1" si="247"/>
        <v>0D</v>
      </c>
      <c r="AP1378" s="36" t="str">
        <f t="shared" ca="1" si="248"/>
        <v>00</v>
      </c>
      <c r="AQ1378" s="36" t="str">
        <f t="shared" ca="1" si="249"/>
        <v>00</v>
      </c>
      <c r="AR1378" s="36" t="str">
        <f t="shared" ca="1" si="250"/>
        <v>錯誤: 找不到列值 'FIX'，搜尋範圍為第 1 到 31 行，欄位 BY</v>
      </c>
      <c r="AS1378" s="36"/>
    </row>
    <row r="1379" spans="19:45" ht="30" customHeight="1" x14ac:dyDescent="0.25">
      <c r="S1379" s="7" t="s">
        <v>691</v>
      </c>
      <c r="T1379" s="15" t="s">
        <v>1088</v>
      </c>
      <c r="U1379" s="36" t="str">
        <f t="shared" ca="1" si="238"/>
        <v>Code Error</v>
      </c>
      <c r="V1379" s="37">
        <v>-0.3</v>
      </c>
      <c r="W1379" s="37"/>
      <c r="X1379" s="38"/>
      <c r="Y1379" s="38"/>
      <c r="Z1379" s="55" t="e">
        <f t="shared" ca="1" si="239"/>
        <v>#VALUE!</v>
      </c>
      <c r="AA1379" s="39" t="s">
        <v>581</v>
      </c>
      <c r="AB1379" s="40">
        <v>10.5</v>
      </c>
      <c r="AC1379" s="40" t="s">
        <v>995</v>
      </c>
      <c r="AD1379" s="40">
        <v>1</v>
      </c>
      <c r="AE1379" s="41" t="s">
        <v>436</v>
      </c>
      <c r="AF1379" s="42">
        <v>-54</v>
      </c>
      <c r="AG1379" s="47">
        <f t="shared" si="251"/>
        <v>-53.2</v>
      </c>
      <c r="AH1379" s="43" t="e">
        <f t="shared" ca="1" si="240"/>
        <v>#VALUE!</v>
      </c>
      <c r="AI1379" s="43" t="e">
        <f t="shared" ca="1" si="241"/>
        <v>#VALUE!</v>
      </c>
      <c r="AJ1379" s="44" t="e">
        <f t="shared" ca="1" si="242"/>
        <v>#N/A</v>
      </c>
      <c r="AK1379" s="44" t="e">
        <f t="shared" ca="1" si="243"/>
        <v>#N/A</v>
      </c>
      <c r="AL1379" s="44" t="e">
        <f t="shared" ca="1" si="244"/>
        <v>#VALUE!</v>
      </c>
      <c r="AM1379" s="44" t="e">
        <f t="shared" ca="1" si="245"/>
        <v>#VALUE!</v>
      </c>
      <c r="AN1379" s="36" t="str">
        <f t="shared" ca="1" si="246"/>
        <v>60</v>
      </c>
      <c r="AO1379" s="36" t="str">
        <f t="shared" ca="1" si="247"/>
        <v>0D</v>
      </c>
      <c r="AP1379" s="36" t="str">
        <f t="shared" ca="1" si="248"/>
        <v>00</v>
      </c>
      <c r="AQ1379" s="36" t="str">
        <f t="shared" ca="1" si="249"/>
        <v>00</v>
      </c>
      <c r="AR1379" s="36" t="str">
        <f t="shared" ca="1" si="250"/>
        <v>錯誤: 找不到列值 'FIX'，搜尋範圍為第 1 到 31 行，欄位 BY</v>
      </c>
      <c r="AS1379" s="36"/>
    </row>
    <row r="1380" spans="19:45" ht="30" customHeight="1" x14ac:dyDescent="0.25">
      <c r="S1380" s="7" t="s">
        <v>544</v>
      </c>
      <c r="T1380" s="15" t="s">
        <v>1085</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t="e">
        <f>VLOOKUP(T1369,MPN!$A$1:$E$997,4,FALSE)</f>
        <v>#N/A</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e">
        <f>VLOOKUP($T1369,MPN!$A$1:$E$497,2,FALSE)</f>
        <v>#N/A</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e">
        <f>VLOOKUP($T1369,MPN!$A$1:$E$497,5,FALSE)</f>
        <v>#N/A</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t="e">
        <f>VLOOKUP(T1380,$DT$1:$DV$31,3,FALSE)</f>
        <v>#N/A</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e">
        <f>T1384&amp;"+/-"&amp;T1385&amp;" "&amp;T1394</f>
        <v>#N/A</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70~150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e">
        <f>VLOOKUP(U1431,$DX$1:$DZ$21,3,FALSE)</f>
        <v>#N/A</v>
      </c>
      <c r="AD1431" s="8"/>
    </row>
    <row r="1432" spans="19:45" ht="30" customHeight="1" x14ac:dyDescent="0.25">
      <c r="S1432" s="7" t="s">
        <v>24</v>
      </c>
      <c r="T1432" s="15" t="s">
        <v>606</v>
      </c>
      <c r="U1432" s="5" t="s">
        <v>23</v>
      </c>
      <c r="V1432" s="7" t="e">
        <f>VLOOKUP(U1431,$DX$1:$DZ$21,2,FALSE)</f>
        <v>#N/A</v>
      </c>
      <c r="W1432" s="19"/>
      <c r="X1432" s="19"/>
      <c r="Y1432" s="19"/>
      <c r="Z1432" s="19"/>
      <c r="AA1432" s="5" t="s">
        <v>592</v>
      </c>
      <c r="AB1432" s="26" t="e">
        <f>T1451&amp;"_"&amp;ABS(T1449)&amp;"dB_"&amp;T1453&amp;"_"&amp;T1454&amp;"_"&amp;GetAbsMaxMinText(AF1435:AG1494)&amp;"_"&amp;T1434&amp;"_"&amp;T1433&amp;S1431&amp;"."&amp;T1457</f>
        <v>#N/A</v>
      </c>
      <c r="AC1432" s="18"/>
      <c r="AD1432" s="18"/>
      <c r="AE1432" s="18"/>
      <c r="AF1432" s="18"/>
      <c r="AG1432" s="18"/>
      <c r="AH1432" s="19"/>
      <c r="AI1432" s="19" t="s">
        <v>2</v>
      </c>
      <c r="AJ1432" s="115" t="s">
        <v>1300</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1307</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1278</v>
      </c>
      <c r="U1435" s="36" t="str">
        <f t="shared" ref="U1435:U1440" ca="1" si="252">ConfigCode($AA1435,$AN1435,$AO1435,$AP1435,$AQ1435,$AR1435,$AF1435,$AG1435,2)</f>
        <v>Code Error</v>
      </c>
      <c r="V1435" s="37"/>
      <c r="W1435" s="37"/>
      <c r="X1435" s="68"/>
      <c r="Y1435" s="68"/>
      <c r="Z1435" s="55" t="e">
        <f t="shared" ref="Z1435:Z1440" ca="1" si="253" xml:space="preserve">
N("vbias,vlookup vbias range")+
VLOOKUP($AA1435,INDIRECT(BoxVal(ROW($AA1435),34,COLUMN(T1431))),2,FALSE)+
N("gain")+
$AB1435+
N("vcm")+
VLOOKUP($AC1435,$CT$1:$DC$31,7,FALSE)+
N("(vbias*vcp*vbg-vbias)*sensor ratio")+
VbiasCal($AA1435,$AD1435,$AE1435,BoxVal(ROW($AC1435),18,COLUMN($T$22)))+
N("vbias ref+gain ref")+
$V1435+$W1435</f>
        <v>#VALUE!</v>
      </c>
      <c r="AA1435" s="39" t="s">
        <v>1150</v>
      </c>
      <c r="AB1435" s="40">
        <v>1.5</v>
      </c>
      <c r="AC1435" s="40" t="s">
        <v>996</v>
      </c>
      <c r="AD1435" s="40">
        <v>1</v>
      </c>
      <c r="AE1435" s="41" t="s">
        <v>436</v>
      </c>
      <c r="AF1435" s="42">
        <v>-39.799999999999997</v>
      </c>
      <c r="AG1435" s="42">
        <v>-39.200000000000003</v>
      </c>
      <c r="AH1435" s="43" t="e">
        <f t="shared" ref="AH1435:AH1440" ca="1" si="254">$AF1435+$Z1435</f>
        <v>#VALUE!</v>
      </c>
      <c r="AI1435" s="43" t="e">
        <f t="shared" ref="AI1435:AI1440" ca="1" si="255">$AG1435+$Z1435</f>
        <v>#VALUE!</v>
      </c>
      <c r="AJ1435" s="44" t="e">
        <f t="shared" ref="AJ1435:AJ1440" ca="1" si="256" xml:space="preserve">
N("initial sens-loopgain")+
$AF1435-BoxVal(ROW($AA1435),26,COLUMN(INDIRECT("T"&amp;(INT(ROW($AA1452)/65))*65+2)))</f>
        <v>#N/A</v>
      </c>
      <c r="AK1435" s="44" t="e">
        <f t="shared" ref="AK1435:AK1440" ca="1" si="257">AJ1435+(AG1435-AF1435)</f>
        <v>#N/A</v>
      </c>
      <c r="AL1435" s="44" t="e">
        <f t="shared" ref="AL1435:AL1440" ca="1" si="258" xml:space="preserve">
N("initial sens-loopgain-gain-gain ref-vcm")+
$AH1435-
BoxVal(ROW($AA1435),26,COLUMN(INDIRECT("T"&amp;(INT(ROW($AA1452)/65))*65+2)))-
$AB1435-
$W1435-
IFERROR(VLOOKUP($AC1435,$CT$1:$DC$31,7,FALSE),0)</f>
        <v>#VALUE!</v>
      </c>
      <c r="AM1435" s="44" t="e">
        <f t="shared" ref="AM1435:AM1440" ca="1" si="259">AL1435+(AG1435-AF1435)</f>
        <v>#VALUE!</v>
      </c>
      <c r="AN1435" s="36" t="str">
        <f t="shared" ref="AN1435:AN1440" ca="1" si="260">IF(BoxVal(ROW(AA1435),9,COLUMN(T1433))="FIX","00",ManualLookup(AA1435,BoxVal(ROW(AA1435),4,COLUMN(AN1433)),INDIRECT(DN$3)))</f>
        <v>40</v>
      </c>
      <c r="AO1435" s="36" t="str">
        <f t="shared" ref="AO1435:AR1440" ca="1" si="261">ManualLookup(AB1435,BoxVal(ROW(AB1435),4,COLUMN(AO1433)),INDIRECT(DO$3))</f>
        <v>05</v>
      </c>
      <c r="AP1435" s="36" t="str">
        <f t="shared" ca="1" si="261"/>
        <v>00</v>
      </c>
      <c r="AQ1435" s="36" t="str">
        <f t="shared" ca="1" si="261"/>
        <v>00</v>
      </c>
      <c r="AR1435" s="36" t="str">
        <f t="shared" ca="1" si="261"/>
        <v>錯誤: 找不到列值 'FIX'，搜尋範圍為第 1 到 31 行，欄位 BY</v>
      </c>
      <c r="AS1435" s="33"/>
    </row>
    <row r="1436" spans="19:45" ht="30" customHeight="1" x14ac:dyDescent="0.25">
      <c r="S1436" s="7" t="s">
        <v>13</v>
      </c>
      <c r="T1436" s="15" t="s">
        <v>1168</v>
      </c>
      <c r="U1436" s="36" t="str">
        <f t="shared" ca="1" si="252"/>
        <v>Code Error</v>
      </c>
      <c r="V1436" s="37"/>
      <c r="W1436" s="37"/>
      <c r="X1436" s="68"/>
      <c r="Y1436" s="68"/>
      <c r="Z1436" s="55" t="e">
        <f t="shared" ca="1" si="253"/>
        <v>#VALUE!</v>
      </c>
      <c r="AA1436" s="39" t="s">
        <v>1150</v>
      </c>
      <c r="AB1436" s="40">
        <v>2</v>
      </c>
      <c r="AC1436" s="40" t="s">
        <v>996</v>
      </c>
      <c r="AD1436" s="40">
        <v>1</v>
      </c>
      <c r="AE1436" s="41" t="s">
        <v>436</v>
      </c>
      <c r="AF1436" s="42">
        <v>-40.299999999999997</v>
      </c>
      <c r="AG1436" s="47">
        <f>AF1435</f>
        <v>-39.799999999999997</v>
      </c>
      <c r="AH1436" s="43" t="e">
        <f t="shared" ca="1" si="254"/>
        <v>#VALUE!</v>
      </c>
      <c r="AI1436" s="43" t="e">
        <f t="shared" ca="1" si="255"/>
        <v>#VALUE!</v>
      </c>
      <c r="AJ1436" s="44" t="e">
        <f t="shared" ca="1" si="256"/>
        <v>#N/A</v>
      </c>
      <c r="AK1436" s="44" t="e">
        <f t="shared" ca="1" si="257"/>
        <v>#N/A</v>
      </c>
      <c r="AL1436" s="44" t="e">
        <f t="shared" ca="1" si="258"/>
        <v>#VALUE!</v>
      </c>
      <c r="AM1436" s="44" t="e">
        <f t="shared" ca="1" si="259"/>
        <v>#VALUE!</v>
      </c>
      <c r="AN1436" s="36" t="str">
        <f t="shared" ca="1" si="260"/>
        <v>40</v>
      </c>
      <c r="AO1436" s="36" t="str">
        <f t="shared" ca="1" si="261"/>
        <v>06</v>
      </c>
      <c r="AP1436" s="36" t="str">
        <f t="shared" ca="1" si="261"/>
        <v>00</v>
      </c>
      <c r="AQ1436" s="36" t="str">
        <f t="shared" ca="1" si="261"/>
        <v>00</v>
      </c>
      <c r="AR1436" s="36" t="str">
        <f t="shared" ca="1" si="261"/>
        <v>錯誤: 找不到列值 'FIX'，搜尋範圍為第 1 到 31 行，欄位 BY</v>
      </c>
      <c r="AS1436" s="36"/>
    </row>
    <row r="1437" spans="19:45" ht="30" customHeight="1" x14ac:dyDescent="0.25">
      <c r="S1437" s="26"/>
      <c r="T1437" s="17"/>
      <c r="U1437" s="36" t="str">
        <f t="shared" ca="1" si="252"/>
        <v>Code Error</v>
      </c>
      <c r="V1437" s="37"/>
      <c r="W1437" s="37"/>
      <c r="X1437" s="68"/>
      <c r="Y1437" s="68"/>
      <c r="Z1437" s="55" t="e">
        <f t="shared" ca="1" si="253"/>
        <v>#VALUE!</v>
      </c>
      <c r="AA1437" s="39" t="s">
        <v>587</v>
      </c>
      <c r="AB1437" s="40">
        <v>2.5</v>
      </c>
      <c r="AC1437" s="40" t="s">
        <v>995</v>
      </c>
      <c r="AD1437" s="40">
        <v>1</v>
      </c>
      <c r="AE1437" s="41" t="s">
        <v>436</v>
      </c>
      <c r="AF1437" s="42">
        <v>-40.799999999999997</v>
      </c>
      <c r="AG1437" s="47">
        <f>AF1436</f>
        <v>-40.299999999999997</v>
      </c>
      <c r="AH1437" s="43" t="e">
        <f t="shared" ca="1" si="254"/>
        <v>#VALUE!</v>
      </c>
      <c r="AI1437" s="43" t="e">
        <f t="shared" ca="1" si="255"/>
        <v>#VALUE!</v>
      </c>
      <c r="AJ1437" s="44" t="e">
        <f t="shared" ca="1" si="256"/>
        <v>#N/A</v>
      </c>
      <c r="AK1437" s="44" t="e">
        <f t="shared" ca="1" si="257"/>
        <v>#N/A</v>
      </c>
      <c r="AL1437" s="44" t="e">
        <f t="shared" ca="1" si="258"/>
        <v>#VALUE!</v>
      </c>
      <c r="AM1437" s="44" t="e">
        <f t="shared" ca="1" si="259"/>
        <v>#VALUE!</v>
      </c>
      <c r="AN1437" s="36" t="str">
        <f t="shared" ca="1" si="260"/>
        <v>40</v>
      </c>
      <c r="AO1437" s="36" t="str">
        <f t="shared" ca="1" si="261"/>
        <v>07</v>
      </c>
      <c r="AP1437" s="36" t="str">
        <f t="shared" ca="1" si="261"/>
        <v>00</v>
      </c>
      <c r="AQ1437" s="36" t="str">
        <f t="shared" ca="1" si="261"/>
        <v>00</v>
      </c>
      <c r="AR1437" s="36" t="str">
        <f t="shared" ca="1" si="261"/>
        <v>錯誤: 找不到列值 'FIX'，搜尋範圍為第 1 到 31 行，欄位 BY</v>
      </c>
      <c r="AS1437" s="36"/>
    </row>
    <row r="1438" spans="19:45" ht="30" customHeight="1" x14ac:dyDescent="0.25">
      <c r="S1438" s="7" t="s">
        <v>19</v>
      </c>
      <c r="T1438" s="15" t="s">
        <v>1150</v>
      </c>
      <c r="U1438" s="36" t="str">
        <f t="shared" ca="1" si="252"/>
        <v>Code Error</v>
      </c>
      <c r="V1438" s="37"/>
      <c r="W1438" s="37"/>
      <c r="X1438" s="68"/>
      <c r="Y1438" s="68"/>
      <c r="Z1438" s="55" t="e">
        <f t="shared" ca="1" si="253"/>
        <v>#VALUE!</v>
      </c>
      <c r="AA1438" s="39" t="s">
        <v>580</v>
      </c>
      <c r="AB1438" s="40">
        <v>1.5</v>
      </c>
      <c r="AC1438" s="40" t="s">
        <v>995</v>
      </c>
      <c r="AD1438" s="40">
        <v>1</v>
      </c>
      <c r="AE1438" s="41" t="s">
        <v>436</v>
      </c>
      <c r="AF1438" s="42">
        <v>-41.3</v>
      </c>
      <c r="AG1438" s="47">
        <f>AF1437</f>
        <v>-40.799999999999997</v>
      </c>
      <c r="AH1438" s="43" t="e">
        <f t="shared" ca="1" si="254"/>
        <v>#VALUE!</v>
      </c>
      <c r="AI1438" s="43" t="e">
        <f t="shared" ca="1" si="255"/>
        <v>#VALUE!</v>
      </c>
      <c r="AJ1438" s="44" t="e">
        <f t="shared" ca="1" si="256"/>
        <v>#N/A</v>
      </c>
      <c r="AK1438" s="44" t="e">
        <f t="shared" ca="1" si="257"/>
        <v>#N/A</v>
      </c>
      <c r="AL1438" s="44" t="e">
        <f t="shared" ca="1" si="258"/>
        <v>#VALUE!</v>
      </c>
      <c r="AM1438" s="44" t="e">
        <f t="shared" ca="1" si="259"/>
        <v>#VALUE!</v>
      </c>
      <c r="AN1438" s="36" t="str">
        <f t="shared" ca="1" si="260"/>
        <v>50</v>
      </c>
      <c r="AO1438" s="36" t="str">
        <f t="shared" ca="1" si="261"/>
        <v>05</v>
      </c>
      <c r="AP1438" s="36" t="str">
        <f t="shared" ca="1" si="261"/>
        <v>00</v>
      </c>
      <c r="AQ1438" s="36" t="str">
        <f t="shared" ca="1" si="261"/>
        <v>00</v>
      </c>
      <c r="AR1438" s="36" t="str">
        <f t="shared" ca="1" si="261"/>
        <v>錯誤: 找不到列值 'FIX'，搜尋範圍為第 1 到 31 行，欄位 BY</v>
      </c>
      <c r="AS1438" s="36"/>
    </row>
    <row r="1439" spans="19:45" ht="30" customHeight="1" x14ac:dyDescent="0.25">
      <c r="S1439" s="7" t="s">
        <v>15</v>
      </c>
      <c r="T1439" s="15" t="s">
        <v>1151</v>
      </c>
      <c r="U1439" s="36" t="str">
        <f t="shared" ca="1" si="252"/>
        <v>Code Error</v>
      </c>
      <c r="V1439" s="37"/>
      <c r="W1439" s="37"/>
      <c r="X1439" s="68"/>
      <c r="Y1439" s="68"/>
      <c r="Z1439" s="55" t="e">
        <f t="shared" ca="1" si="253"/>
        <v>#VALUE!</v>
      </c>
      <c r="AA1439" s="39" t="s">
        <v>580</v>
      </c>
      <c r="AB1439" s="40">
        <v>2</v>
      </c>
      <c r="AC1439" s="40" t="s">
        <v>995</v>
      </c>
      <c r="AD1439" s="40">
        <v>1</v>
      </c>
      <c r="AE1439" s="41" t="s">
        <v>436</v>
      </c>
      <c r="AF1439" s="42">
        <v>-41.8</v>
      </c>
      <c r="AG1439" s="47">
        <f>AF1438</f>
        <v>-41.3</v>
      </c>
      <c r="AH1439" s="43" t="e">
        <f t="shared" ca="1" si="254"/>
        <v>#VALUE!</v>
      </c>
      <c r="AI1439" s="43" t="e">
        <f t="shared" ca="1" si="255"/>
        <v>#VALUE!</v>
      </c>
      <c r="AJ1439" s="44" t="e">
        <f t="shared" ca="1" si="256"/>
        <v>#N/A</v>
      </c>
      <c r="AK1439" s="44" t="e">
        <f t="shared" ca="1" si="257"/>
        <v>#N/A</v>
      </c>
      <c r="AL1439" s="44" t="e">
        <f t="shared" ca="1" si="258"/>
        <v>#VALUE!</v>
      </c>
      <c r="AM1439" s="44" t="e">
        <f t="shared" ca="1" si="259"/>
        <v>#VALUE!</v>
      </c>
      <c r="AN1439" s="36" t="str">
        <f t="shared" ca="1" si="260"/>
        <v>50</v>
      </c>
      <c r="AO1439" s="36" t="str">
        <f t="shared" ca="1" si="261"/>
        <v>06</v>
      </c>
      <c r="AP1439" s="36" t="str">
        <f t="shared" ca="1" si="261"/>
        <v>00</v>
      </c>
      <c r="AQ1439" s="36" t="str">
        <f t="shared" ca="1" si="261"/>
        <v>00</v>
      </c>
      <c r="AR1439" s="36" t="str">
        <f t="shared" ca="1" si="261"/>
        <v>錯誤: 找不到列值 'FIX'，搜尋範圍為第 1 到 31 行，欄位 BY</v>
      </c>
      <c r="AS1439" s="36"/>
    </row>
    <row r="1440" spans="19:45" ht="30" customHeight="1" x14ac:dyDescent="0.25">
      <c r="S1440" s="7" t="s">
        <v>705</v>
      </c>
      <c r="T1440" s="15" t="s">
        <v>1301</v>
      </c>
      <c r="U1440" s="36" t="str">
        <f t="shared" ca="1" si="252"/>
        <v>Code Error</v>
      </c>
      <c r="V1440" s="37"/>
      <c r="W1440" s="37"/>
      <c r="X1440" s="68"/>
      <c r="Y1440" s="68"/>
      <c r="Z1440" s="55" t="e">
        <f t="shared" ca="1" si="253"/>
        <v>#VALUE!</v>
      </c>
      <c r="AA1440" s="39" t="s">
        <v>580</v>
      </c>
      <c r="AB1440" s="40">
        <v>2.5</v>
      </c>
      <c r="AC1440" s="40" t="s">
        <v>995</v>
      </c>
      <c r="AD1440" s="40">
        <v>1</v>
      </c>
      <c r="AE1440" s="41" t="s">
        <v>436</v>
      </c>
      <c r="AF1440" s="42">
        <v>-42.3</v>
      </c>
      <c r="AG1440" s="47">
        <f>AF1439</f>
        <v>-41.8</v>
      </c>
      <c r="AH1440" s="43" t="e">
        <f t="shared" ca="1" si="254"/>
        <v>#VALUE!</v>
      </c>
      <c r="AI1440" s="43" t="e">
        <f t="shared" ca="1" si="255"/>
        <v>#VALUE!</v>
      </c>
      <c r="AJ1440" s="44" t="e">
        <f t="shared" ca="1" si="256"/>
        <v>#N/A</v>
      </c>
      <c r="AK1440" s="44" t="e">
        <f t="shared" ca="1" si="257"/>
        <v>#N/A</v>
      </c>
      <c r="AL1440" s="44" t="e">
        <f t="shared" ca="1" si="258"/>
        <v>#VALUE!</v>
      </c>
      <c r="AM1440" s="44" t="e">
        <f t="shared" ca="1" si="259"/>
        <v>#VALUE!</v>
      </c>
      <c r="AN1440" s="36" t="str">
        <f t="shared" ca="1" si="260"/>
        <v>50</v>
      </c>
      <c r="AO1440" s="36" t="str">
        <f t="shared" ca="1" si="261"/>
        <v>07</v>
      </c>
      <c r="AP1440" s="36" t="str">
        <f t="shared" ca="1" si="261"/>
        <v>00</v>
      </c>
      <c r="AQ1440" s="36" t="str">
        <f t="shared" ca="1" si="261"/>
        <v>00</v>
      </c>
      <c r="AR1440" s="36" t="str">
        <f t="shared" ca="1" si="261"/>
        <v>錯誤: 找不到列值 'FIX'，搜尋範圍為第 1 到 31 行，欄位 BY</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1088</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1085</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t="e">
        <f>VLOOKUP(T1434,MPN!$A$1:$E$997,4,FALSE)</f>
        <v>#N/A</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e">
        <f>VLOOKUP($T1434,MPN!$A$1:$E$497,2,FALSE)</f>
        <v>#N/A</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e">
        <f>VLOOKUP($T1434,MPN!$A$1:$E$497,5,FALSE)</f>
        <v>#N/A</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t="e">
        <f>VLOOKUP(T1445,$DT$1:$DV$31,3,FALSE)</f>
        <v>#N/A</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e">
        <f>T1449&amp;"+/-"&amp;T1450&amp;" "&amp;T1459</f>
        <v>#N/A</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70~150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585</v>
      </c>
      <c r="V1496" s="12"/>
      <c r="W1496" s="65"/>
      <c r="X1496" s="12"/>
      <c r="Y1496" s="7" t="e">
        <f>VLOOKUP(U1496,$DX$1:$DZ$21,3,FALSE)</f>
        <v>#N/A</v>
      </c>
      <c r="AD1496" s="8"/>
    </row>
    <row r="1497" spans="19:45" ht="30" customHeight="1" x14ac:dyDescent="0.25">
      <c r="S1497" s="7" t="s">
        <v>24</v>
      </c>
      <c r="T1497" s="15" t="s">
        <v>606</v>
      </c>
      <c r="U1497" s="5" t="s">
        <v>23</v>
      </c>
      <c r="V1497" s="7" t="e">
        <f>VLOOKUP(U1496,$DX$1:$DZ$21,2,FALSE)</f>
        <v>#N/A</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1278</v>
      </c>
      <c r="U1500" s="36" t="str">
        <f t="shared" ref="U1500:U1511" ca="1" si="262">ConfigCode($AA1500,$AN1500,$AO1500,$AP1500,$AQ1500,$AR1500,$AF1500,$AG1500,2)</f>
        <v>Code Error</v>
      </c>
      <c r="V1500" s="37"/>
      <c r="W1500" s="37"/>
      <c r="X1500" s="68"/>
      <c r="Y1500" s="68"/>
      <c r="Z1500" s="55" t="e">
        <f t="shared" ref="Z1500:Z1511" ca="1" si="263"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1153</v>
      </c>
      <c r="AB1500" s="40">
        <v>0</v>
      </c>
      <c r="AC1500" s="40" t="s">
        <v>996</v>
      </c>
      <c r="AD1500" s="40">
        <v>1</v>
      </c>
      <c r="AE1500" s="41" t="s">
        <v>436</v>
      </c>
      <c r="AF1500" s="42">
        <v>-36.799999999999997</v>
      </c>
      <c r="AG1500" s="42">
        <v>-36.200000000000003</v>
      </c>
      <c r="AH1500" s="43" t="e">
        <f t="shared" ref="AH1500:AH1511" ca="1" si="264">$AF1500+$Z1500</f>
        <v>#VALUE!</v>
      </c>
      <c r="AI1500" s="43" t="e">
        <f t="shared" ref="AI1500:AI1511" ca="1" si="265">$AG1500+$Z1500</f>
        <v>#VALUE!</v>
      </c>
      <c r="AJ1500" s="44" t="e">
        <f t="shared" ref="AJ1500:AJ1511" ca="1" si="266" xml:space="preserve">
N("initial sens-loopgain")+
$AF1500-BoxVal(ROW($AA1500),26,COLUMN(INDIRECT("T"&amp;(INT(ROW($AA1517)/65))*65+2)))</f>
        <v>#N/A</v>
      </c>
      <c r="AK1500" s="44" t="e">
        <f t="shared" ref="AK1500:AK1511" ca="1" si="267">AJ1500+(AG1500-AF1500)</f>
        <v>#N/A</v>
      </c>
      <c r="AL1500" s="44" t="e">
        <f t="shared" ref="AL1500:AL1511" ca="1" si="268" xml:space="preserve">
N("initial sens-loopgain-gain-gain ref-vcm")+
$AH1500-
BoxVal(ROW($AA1500),26,COLUMN(INDIRECT("T"&amp;(INT(ROW($AA1517)/65))*65+2)))-
$AB1500-
$W1500-
IFERROR(VLOOKUP($AC1500,$CT$1:$DC$31,7,FALSE),0)</f>
        <v>#VALUE!</v>
      </c>
      <c r="AM1500" s="44" t="e">
        <f t="shared" ref="AM1500:AM1511" ca="1" si="269">AL1500+(AG1500-AF1500)</f>
        <v>#VALUE!</v>
      </c>
      <c r="AN1500" s="36" t="str">
        <f t="shared" ref="AN1500:AN1511" ca="1" si="270">IF(BoxVal(ROW(AA1500),9,COLUMN(T1498))="FIX","00",ManualLookup(AA1500,BoxVal(ROW(AA1500),4,COLUMN(AN1498)),INDIRECT(DN$3)))</f>
        <v>30</v>
      </c>
      <c r="AO1500" s="36" t="str">
        <f t="shared" ref="AO1500:AO1511" ca="1" si="271">ManualLookup(AB1500,BoxVal(ROW(AB1500),4,COLUMN(AO1498)),INDIRECT(DO$3))</f>
        <v>00</v>
      </c>
      <c r="AP1500" s="36" t="str">
        <f t="shared" ref="AP1500:AP1511" ca="1" si="272">ManualLookup(AC1500,BoxVal(ROW(AC1500),4,COLUMN(AP1498)),INDIRECT(DP$3))</f>
        <v>00</v>
      </c>
      <c r="AQ1500" s="36" t="str">
        <f t="shared" ref="AQ1500:AQ1511" ca="1" si="273">ManualLookup(AD1500,BoxVal(ROW(AD1500),4,COLUMN(AQ1498)),INDIRECT(DQ$3))</f>
        <v>00</v>
      </c>
      <c r="AR1500" s="36" t="str">
        <f t="shared" ref="AR1500:AR1511" ca="1" si="274">ManualLookup(AE1500,BoxVal(ROW(AE1500),4,COLUMN(AR1498)),INDIRECT(DR$3))</f>
        <v>錯誤: 找不到列值 'FIX'，搜尋範圍為第 1 到 31 行，欄位 BY</v>
      </c>
      <c r="AS1500" s="33"/>
    </row>
    <row r="1501" spans="19:45" ht="30" customHeight="1" x14ac:dyDescent="0.25">
      <c r="S1501" s="7" t="s">
        <v>13</v>
      </c>
      <c r="T1501" s="15" t="s">
        <v>1168</v>
      </c>
      <c r="U1501" s="36" t="str">
        <f t="shared" ca="1" si="262"/>
        <v>Code Error</v>
      </c>
      <c r="V1501" s="37"/>
      <c r="W1501" s="37"/>
      <c r="X1501" s="68"/>
      <c r="Y1501" s="68"/>
      <c r="Z1501" s="55" t="e">
        <f t="shared" ca="1" si="263"/>
        <v>#VALUE!</v>
      </c>
      <c r="AA1501" s="39" t="s">
        <v>1153</v>
      </c>
      <c r="AB1501" s="40">
        <v>0.5</v>
      </c>
      <c r="AC1501" s="40" t="s">
        <v>996</v>
      </c>
      <c r="AD1501" s="40">
        <v>1</v>
      </c>
      <c r="AE1501" s="41" t="s">
        <v>436</v>
      </c>
      <c r="AF1501" s="42">
        <v>-37.299999999999997</v>
      </c>
      <c r="AG1501" s="47">
        <f t="shared" ref="AG1501:AG1511" si="275">AF1500</f>
        <v>-36.799999999999997</v>
      </c>
      <c r="AH1501" s="43" t="e">
        <f t="shared" ca="1" si="264"/>
        <v>#VALUE!</v>
      </c>
      <c r="AI1501" s="43" t="e">
        <f t="shared" ca="1" si="265"/>
        <v>#VALUE!</v>
      </c>
      <c r="AJ1501" s="44" t="e">
        <f t="shared" ca="1" si="266"/>
        <v>#N/A</v>
      </c>
      <c r="AK1501" s="44" t="e">
        <f t="shared" ca="1" si="267"/>
        <v>#N/A</v>
      </c>
      <c r="AL1501" s="44" t="e">
        <f t="shared" ca="1" si="268"/>
        <v>#VALUE!</v>
      </c>
      <c r="AM1501" s="44" t="e">
        <f t="shared" ca="1" si="269"/>
        <v>#VALUE!</v>
      </c>
      <c r="AN1501" s="36" t="str">
        <f t="shared" ca="1" si="270"/>
        <v>30</v>
      </c>
      <c r="AO1501" s="36" t="str">
        <f t="shared" ca="1" si="271"/>
        <v>03</v>
      </c>
      <c r="AP1501" s="36" t="str">
        <f t="shared" ca="1" si="272"/>
        <v>00</v>
      </c>
      <c r="AQ1501" s="36" t="str">
        <f t="shared" ca="1" si="273"/>
        <v>00</v>
      </c>
      <c r="AR1501" s="36" t="str">
        <f t="shared" ca="1" si="274"/>
        <v>錯誤: 找不到列值 'FIX'，搜尋範圍為第 1 到 31 行，欄位 BY</v>
      </c>
      <c r="AS1501" s="36"/>
    </row>
    <row r="1502" spans="19:45" ht="30" customHeight="1" x14ac:dyDescent="0.25">
      <c r="S1502" s="26"/>
      <c r="T1502" s="17"/>
      <c r="U1502" s="36" t="str">
        <f t="shared" ca="1" si="262"/>
        <v>Code Error</v>
      </c>
      <c r="V1502" s="37"/>
      <c r="W1502" s="37"/>
      <c r="X1502" s="68"/>
      <c r="Y1502" s="68"/>
      <c r="Z1502" s="55" t="e">
        <f t="shared" ca="1" si="263"/>
        <v>#VALUE!</v>
      </c>
      <c r="AA1502" s="39" t="s">
        <v>586</v>
      </c>
      <c r="AB1502" s="40">
        <v>1</v>
      </c>
      <c r="AC1502" s="40" t="s">
        <v>995</v>
      </c>
      <c r="AD1502" s="40">
        <v>1</v>
      </c>
      <c r="AE1502" s="41" t="s">
        <v>436</v>
      </c>
      <c r="AF1502" s="42">
        <v>-37.799999999999997</v>
      </c>
      <c r="AG1502" s="47">
        <f t="shared" si="275"/>
        <v>-37.299999999999997</v>
      </c>
      <c r="AH1502" s="43" t="e">
        <f t="shared" ca="1" si="264"/>
        <v>#VALUE!</v>
      </c>
      <c r="AI1502" s="43" t="e">
        <f t="shared" ca="1" si="265"/>
        <v>#VALUE!</v>
      </c>
      <c r="AJ1502" s="44" t="e">
        <f t="shared" ca="1" si="266"/>
        <v>#N/A</v>
      </c>
      <c r="AK1502" s="44" t="e">
        <f t="shared" ca="1" si="267"/>
        <v>#N/A</v>
      </c>
      <c r="AL1502" s="44" t="e">
        <f t="shared" ca="1" si="268"/>
        <v>#VALUE!</v>
      </c>
      <c r="AM1502" s="44" t="e">
        <f t="shared" ca="1" si="269"/>
        <v>#VALUE!</v>
      </c>
      <c r="AN1502" s="36" t="str">
        <f t="shared" ca="1" si="270"/>
        <v>30</v>
      </c>
      <c r="AO1502" s="36" t="str">
        <f t="shared" ca="1" si="271"/>
        <v>04</v>
      </c>
      <c r="AP1502" s="36" t="str">
        <f t="shared" ca="1" si="272"/>
        <v>00</v>
      </c>
      <c r="AQ1502" s="36" t="str">
        <f t="shared" ca="1" si="273"/>
        <v>00</v>
      </c>
      <c r="AR1502" s="36" t="str">
        <f t="shared" ca="1" si="274"/>
        <v>錯誤: 找不到列值 'FIX'，搜尋範圍為第 1 到 31 行，欄位 BY</v>
      </c>
      <c r="AS1502" s="36"/>
    </row>
    <row r="1503" spans="19:45" ht="30" customHeight="1" x14ac:dyDescent="0.25">
      <c r="S1503" s="7" t="s">
        <v>19</v>
      </c>
      <c r="T1503" s="15" t="s">
        <v>1150</v>
      </c>
      <c r="U1503" s="36" t="str">
        <f t="shared" ca="1" si="262"/>
        <v>Code Error</v>
      </c>
      <c r="V1503" s="37"/>
      <c r="W1503" s="37"/>
      <c r="X1503" s="68"/>
      <c r="Y1503" s="68"/>
      <c r="Z1503" s="55" t="e">
        <f t="shared" ca="1" si="263"/>
        <v>#VALUE!</v>
      </c>
      <c r="AA1503" s="39" t="s">
        <v>587</v>
      </c>
      <c r="AB1503" s="40">
        <v>0</v>
      </c>
      <c r="AC1503" s="40" t="s">
        <v>995</v>
      </c>
      <c r="AD1503" s="40">
        <v>1</v>
      </c>
      <c r="AE1503" s="41" t="s">
        <v>436</v>
      </c>
      <c r="AF1503" s="42">
        <v>-38.299999999999997</v>
      </c>
      <c r="AG1503" s="47">
        <f t="shared" si="275"/>
        <v>-37.799999999999997</v>
      </c>
      <c r="AH1503" s="43" t="e">
        <f t="shared" ca="1" si="264"/>
        <v>#VALUE!</v>
      </c>
      <c r="AI1503" s="43" t="e">
        <f t="shared" ca="1" si="265"/>
        <v>#VALUE!</v>
      </c>
      <c r="AJ1503" s="44" t="e">
        <f t="shared" ca="1" si="266"/>
        <v>#N/A</v>
      </c>
      <c r="AK1503" s="44" t="e">
        <f t="shared" ca="1" si="267"/>
        <v>#N/A</v>
      </c>
      <c r="AL1503" s="44" t="e">
        <f t="shared" ca="1" si="268"/>
        <v>#VALUE!</v>
      </c>
      <c r="AM1503" s="44" t="e">
        <f t="shared" ca="1" si="269"/>
        <v>#VALUE!</v>
      </c>
      <c r="AN1503" s="36" t="str">
        <f t="shared" ca="1" si="270"/>
        <v>40</v>
      </c>
      <c r="AO1503" s="36" t="str">
        <f t="shared" ca="1" si="271"/>
        <v>00</v>
      </c>
      <c r="AP1503" s="36" t="str">
        <f t="shared" ca="1" si="272"/>
        <v>00</v>
      </c>
      <c r="AQ1503" s="36" t="str">
        <f t="shared" ca="1" si="273"/>
        <v>00</v>
      </c>
      <c r="AR1503" s="36" t="str">
        <f t="shared" ca="1" si="274"/>
        <v>錯誤: 找不到列值 'FIX'，搜尋範圍為第 1 到 31 行，欄位 BY</v>
      </c>
      <c r="AS1503" s="36"/>
    </row>
    <row r="1504" spans="19:45" ht="30" customHeight="1" x14ac:dyDescent="0.25">
      <c r="S1504" s="7" t="s">
        <v>15</v>
      </c>
      <c r="T1504" s="15" t="s">
        <v>1151</v>
      </c>
      <c r="U1504" s="36" t="str">
        <f t="shared" ca="1" si="262"/>
        <v>Code Error</v>
      </c>
      <c r="V1504" s="37"/>
      <c r="W1504" s="37"/>
      <c r="X1504" s="68"/>
      <c r="Y1504" s="68"/>
      <c r="Z1504" s="55" t="e">
        <f t="shared" ca="1" si="263"/>
        <v>#VALUE!</v>
      </c>
      <c r="AA1504" s="39" t="s">
        <v>587</v>
      </c>
      <c r="AB1504" s="40">
        <v>0.5</v>
      </c>
      <c r="AC1504" s="40" t="s">
        <v>995</v>
      </c>
      <c r="AD1504" s="40">
        <v>1</v>
      </c>
      <c r="AE1504" s="41" t="s">
        <v>436</v>
      </c>
      <c r="AF1504" s="42">
        <v>-38.799999999999997</v>
      </c>
      <c r="AG1504" s="47">
        <f t="shared" si="275"/>
        <v>-38.299999999999997</v>
      </c>
      <c r="AH1504" s="43" t="e">
        <f t="shared" ca="1" si="264"/>
        <v>#VALUE!</v>
      </c>
      <c r="AI1504" s="43" t="e">
        <f t="shared" ca="1" si="265"/>
        <v>#VALUE!</v>
      </c>
      <c r="AJ1504" s="44" t="e">
        <f t="shared" ca="1" si="266"/>
        <v>#N/A</v>
      </c>
      <c r="AK1504" s="44" t="e">
        <f t="shared" ca="1" si="267"/>
        <v>#N/A</v>
      </c>
      <c r="AL1504" s="44" t="e">
        <f t="shared" ca="1" si="268"/>
        <v>#VALUE!</v>
      </c>
      <c r="AM1504" s="44" t="e">
        <f t="shared" ca="1" si="269"/>
        <v>#VALUE!</v>
      </c>
      <c r="AN1504" s="36" t="str">
        <f t="shared" ca="1" si="270"/>
        <v>40</v>
      </c>
      <c r="AO1504" s="36" t="str">
        <f t="shared" ca="1" si="271"/>
        <v>03</v>
      </c>
      <c r="AP1504" s="36" t="str">
        <f t="shared" ca="1" si="272"/>
        <v>00</v>
      </c>
      <c r="AQ1504" s="36" t="str">
        <f t="shared" ca="1" si="273"/>
        <v>00</v>
      </c>
      <c r="AR1504" s="36" t="str">
        <f t="shared" ca="1" si="274"/>
        <v>錯誤: 找不到列值 'FIX'，搜尋範圍為第 1 到 31 行，欄位 BY</v>
      </c>
      <c r="AS1504" s="36"/>
    </row>
    <row r="1505" spans="19:45" ht="30" customHeight="1" x14ac:dyDescent="0.25">
      <c r="S1505" s="7" t="s">
        <v>705</v>
      </c>
      <c r="T1505" s="15" t="s">
        <v>1301</v>
      </c>
      <c r="U1505" s="36" t="str">
        <f t="shared" ca="1" si="262"/>
        <v>Code Error</v>
      </c>
      <c r="V1505" s="37"/>
      <c r="W1505" s="37"/>
      <c r="X1505" s="68"/>
      <c r="Y1505" s="68"/>
      <c r="Z1505" s="55" t="e">
        <f t="shared" ca="1" si="263"/>
        <v>#VALUE!</v>
      </c>
      <c r="AA1505" s="39" t="s">
        <v>587</v>
      </c>
      <c r="AB1505" s="40">
        <v>1</v>
      </c>
      <c r="AC1505" s="40" t="s">
        <v>995</v>
      </c>
      <c r="AD1505" s="40">
        <v>1</v>
      </c>
      <c r="AE1505" s="41" t="s">
        <v>436</v>
      </c>
      <c r="AF1505" s="42">
        <v>-39.299999999999997</v>
      </c>
      <c r="AG1505" s="47">
        <f t="shared" si="275"/>
        <v>-38.799999999999997</v>
      </c>
      <c r="AH1505" s="43" t="e">
        <f t="shared" ca="1" si="264"/>
        <v>#VALUE!</v>
      </c>
      <c r="AI1505" s="43" t="e">
        <f t="shared" ca="1" si="265"/>
        <v>#VALUE!</v>
      </c>
      <c r="AJ1505" s="44" t="e">
        <f t="shared" ca="1" si="266"/>
        <v>#N/A</v>
      </c>
      <c r="AK1505" s="44" t="e">
        <f t="shared" ca="1" si="267"/>
        <v>#N/A</v>
      </c>
      <c r="AL1505" s="44" t="e">
        <f t="shared" ca="1" si="268"/>
        <v>#VALUE!</v>
      </c>
      <c r="AM1505" s="44" t="e">
        <f t="shared" ca="1" si="269"/>
        <v>#VALUE!</v>
      </c>
      <c r="AN1505" s="36" t="str">
        <f t="shared" ca="1" si="270"/>
        <v>40</v>
      </c>
      <c r="AO1505" s="36" t="str">
        <f t="shared" ca="1" si="271"/>
        <v>04</v>
      </c>
      <c r="AP1505" s="36" t="str">
        <f t="shared" ca="1" si="272"/>
        <v>00</v>
      </c>
      <c r="AQ1505" s="36" t="str">
        <f t="shared" ca="1" si="273"/>
        <v>00</v>
      </c>
      <c r="AR1505" s="36" t="str">
        <f t="shared" ca="1" si="274"/>
        <v>錯誤: 找不到列值 'FIX'，搜尋範圍為第 1 到 31 行，欄位 BY</v>
      </c>
      <c r="AS1505" s="36"/>
    </row>
    <row r="1506" spans="19:45" ht="30" customHeight="1" x14ac:dyDescent="0.25">
      <c r="S1506" s="7" t="s">
        <v>605</v>
      </c>
      <c r="T1506" s="15" t="s">
        <v>991</v>
      </c>
      <c r="U1506" s="36" t="str">
        <f t="shared" ca="1" si="262"/>
        <v>Code Error</v>
      </c>
      <c r="V1506" s="37"/>
      <c r="W1506" s="37"/>
      <c r="X1506" s="68"/>
      <c r="Y1506" s="68"/>
      <c r="Z1506" s="55" t="e">
        <f t="shared" ca="1" si="263"/>
        <v>#VALUE!</v>
      </c>
      <c r="AA1506" s="39" t="s">
        <v>587</v>
      </c>
      <c r="AB1506" s="40">
        <v>1.5</v>
      </c>
      <c r="AC1506" s="40" t="s">
        <v>995</v>
      </c>
      <c r="AD1506" s="40">
        <v>1</v>
      </c>
      <c r="AE1506" s="41" t="s">
        <v>436</v>
      </c>
      <c r="AF1506" s="42">
        <v>-39.799999999999997</v>
      </c>
      <c r="AG1506" s="47">
        <f t="shared" si="275"/>
        <v>-39.299999999999997</v>
      </c>
      <c r="AH1506" s="43" t="e">
        <f t="shared" ca="1" si="264"/>
        <v>#VALUE!</v>
      </c>
      <c r="AI1506" s="43" t="e">
        <f t="shared" ca="1" si="265"/>
        <v>#VALUE!</v>
      </c>
      <c r="AJ1506" s="44" t="e">
        <f t="shared" ca="1" si="266"/>
        <v>#N/A</v>
      </c>
      <c r="AK1506" s="44" t="e">
        <f t="shared" ca="1" si="267"/>
        <v>#N/A</v>
      </c>
      <c r="AL1506" s="44" t="e">
        <f t="shared" ca="1" si="268"/>
        <v>#VALUE!</v>
      </c>
      <c r="AM1506" s="44" t="e">
        <f t="shared" ca="1" si="269"/>
        <v>#VALUE!</v>
      </c>
      <c r="AN1506" s="36" t="str">
        <f t="shared" ca="1" si="270"/>
        <v>40</v>
      </c>
      <c r="AO1506" s="36" t="str">
        <f t="shared" ca="1" si="271"/>
        <v>05</v>
      </c>
      <c r="AP1506" s="36" t="str">
        <f t="shared" ca="1" si="272"/>
        <v>00</v>
      </c>
      <c r="AQ1506" s="36" t="str">
        <f t="shared" ca="1" si="273"/>
        <v>00</v>
      </c>
      <c r="AR1506" s="36" t="str">
        <f t="shared" ca="1" si="274"/>
        <v>錯誤: 找不到列值 'FIX'，搜尋範圍為第 1 到 31 行，欄位 BY</v>
      </c>
      <c r="AS1506" s="36"/>
    </row>
    <row r="1507" spans="19:45" ht="30" customHeight="1" x14ac:dyDescent="0.25">
      <c r="S1507" s="7" t="s">
        <v>721</v>
      </c>
      <c r="T1507" s="15" t="s">
        <v>26</v>
      </c>
      <c r="U1507" s="36" t="str">
        <f t="shared" ca="1" si="262"/>
        <v>Code Error</v>
      </c>
      <c r="V1507" s="37">
        <v>0.2</v>
      </c>
      <c r="W1507" s="37"/>
      <c r="X1507" s="68"/>
      <c r="Y1507" s="68"/>
      <c r="Z1507" s="55" t="e">
        <f t="shared" ca="1" si="263"/>
        <v>#VALUE!</v>
      </c>
      <c r="AA1507" s="39" t="s">
        <v>580</v>
      </c>
      <c r="AB1507" s="40">
        <v>0.5</v>
      </c>
      <c r="AC1507" s="40" t="s">
        <v>995</v>
      </c>
      <c r="AD1507" s="40">
        <v>1</v>
      </c>
      <c r="AE1507" s="41" t="s">
        <v>436</v>
      </c>
      <c r="AF1507" s="42">
        <v>-40.1</v>
      </c>
      <c r="AG1507" s="47">
        <f t="shared" si="275"/>
        <v>-39.799999999999997</v>
      </c>
      <c r="AH1507" s="43" t="e">
        <f t="shared" ca="1" si="264"/>
        <v>#VALUE!</v>
      </c>
      <c r="AI1507" s="43" t="e">
        <f t="shared" ca="1" si="265"/>
        <v>#VALUE!</v>
      </c>
      <c r="AJ1507" s="44" t="e">
        <f t="shared" ca="1" si="266"/>
        <v>#N/A</v>
      </c>
      <c r="AK1507" s="44" t="e">
        <f t="shared" ca="1" si="267"/>
        <v>#N/A</v>
      </c>
      <c r="AL1507" s="44" t="e">
        <f t="shared" ca="1" si="268"/>
        <v>#VALUE!</v>
      </c>
      <c r="AM1507" s="44" t="e">
        <f t="shared" ca="1" si="269"/>
        <v>#VALUE!</v>
      </c>
      <c r="AN1507" s="36" t="str">
        <f t="shared" ca="1" si="270"/>
        <v>50</v>
      </c>
      <c r="AO1507" s="36" t="str">
        <f t="shared" ca="1" si="271"/>
        <v>03</v>
      </c>
      <c r="AP1507" s="36" t="str">
        <f t="shared" ca="1" si="272"/>
        <v>00</v>
      </c>
      <c r="AQ1507" s="36" t="str">
        <f t="shared" ca="1" si="273"/>
        <v>00</v>
      </c>
      <c r="AR1507" s="36" t="str">
        <f t="shared" ca="1" si="274"/>
        <v>錯誤: 找不到列值 'FIX'，搜尋範圍為第 1 到 31 行，欄位 BY</v>
      </c>
      <c r="AS1507" s="36"/>
    </row>
    <row r="1508" spans="19:45" ht="30" customHeight="1" x14ac:dyDescent="0.25">
      <c r="S1508" s="7" t="s">
        <v>20</v>
      </c>
      <c r="T1508" s="15">
        <v>-38</v>
      </c>
      <c r="U1508" s="36" t="str">
        <f t="shared" ca="1" si="262"/>
        <v>Code Error</v>
      </c>
      <c r="V1508" s="37"/>
      <c r="W1508" s="37"/>
      <c r="X1508" s="38"/>
      <c r="Y1508" s="38"/>
      <c r="Z1508" s="55" t="e">
        <f t="shared" ca="1" si="263"/>
        <v>#VALUE!</v>
      </c>
      <c r="AA1508" s="39" t="s">
        <v>580</v>
      </c>
      <c r="AB1508" s="40">
        <v>1</v>
      </c>
      <c r="AC1508" s="40" t="s">
        <v>995</v>
      </c>
      <c r="AD1508" s="40">
        <v>1</v>
      </c>
      <c r="AE1508" s="41" t="s">
        <v>436</v>
      </c>
      <c r="AF1508" s="42">
        <v>-40.6</v>
      </c>
      <c r="AG1508" s="47">
        <f t="shared" si="275"/>
        <v>-40.1</v>
      </c>
      <c r="AH1508" s="43" t="e">
        <f t="shared" ca="1" si="264"/>
        <v>#VALUE!</v>
      </c>
      <c r="AI1508" s="43" t="e">
        <f t="shared" ca="1" si="265"/>
        <v>#VALUE!</v>
      </c>
      <c r="AJ1508" s="44" t="e">
        <f t="shared" ca="1" si="266"/>
        <v>#N/A</v>
      </c>
      <c r="AK1508" s="44" t="e">
        <f t="shared" ca="1" si="267"/>
        <v>#N/A</v>
      </c>
      <c r="AL1508" s="44" t="e">
        <f t="shared" ca="1" si="268"/>
        <v>#VALUE!</v>
      </c>
      <c r="AM1508" s="44" t="e">
        <f t="shared" ca="1" si="269"/>
        <v>#VALUE!</v>
      </c>
      <c r="AN1508" s="36" t="str">
        <f t="shared" ca="1" si="270"/>
        <v>50</v>
      </c>
      <c r="AO1508" s="36" t="str">
        <f t="shared" ca="1" si="271"/>
        <v>04</v>
      </c>
      <c r="AP1508" s="36" t="str">
        <f t="shared" ca="1" si="272"/>
        <v>00</v>
      </c>
      <c r="AQ1508" s="36" t="str">
        <f t="shared" ca="1" si="273"/>
        <v>00</v>
      </c>
      <c r="AR1508" s="36" t="str">
        <f t="shared" ca="1" si="274"/>
        <v>錯誤: 找不到列值 'FIX'，搜尋範圍為第 1 到 31 行，欄位 BY</v>
      </c>
      <c r="AS1508" s="36"/>
    </row>
    <row r="1509" spans="19:45" ht="30" customHeight="1" x14ac:dyDescent="0.25">
      <c r="S1509" s="7" t="s">
        <v>691</v>
      </c>
      <c r="T1509" s="15" t="s">
        <v>1088</v>
      </c>
      <c r="U1509" s="36" t="str">
        <f t="shared" ca="1" si="262"/>
        <v>Code Error</v>
      </c>
      <c r="V1509" s="37"/>
      <c r="W1509" s="37"/>
      <c r="X1509" s="38"/>
      <c r="Y1509" s="38"/>
      <c r="Z1509" s="55" t="e">
        <f t="shared" ca="1" si="263"/>
        <v>#VALUE!</v>
      </c>
      <c r="AA1509" s="39" t="s">
        <v>580</v>
      </c>
      <c r="AB1509" s="40">
        <v>1.5</v>
      </c>
      <c r="AC1509" s="40" t="s">
        <v>995</v>
      </c>
      <c r="AD1509" s="40">
        <v>1</v>
      </c>
      <c r="AE1509" s="41" t="s">
        <v>436</v>
      </c>
      <c r="AF1509" s="42">
        <v>-41.1</v>
      </c>
      <c r="AG1509" s="47">
        <f t="shared" si="275"/>
        <v>-40.6</v>
      </c>
      <c r="AH1509" s="43" t="e">
        <f t="shared" ca="1" si="264"/>
        <v>#VALUE!</v>
      </c>
      <c r="AI1509" s="43" t="e">
        <f t="shared" ca="1" si="265"/>
        <v>#VALUE!</v>
      </c>
      <c r="AJ1509" s="44" t="e">
        <f t="shared" ca="1" si="266"/>
        <v>#N/A</v>
      </c>
      <c r="AK1509" s="44" t="e">
        <f t="shared" ca="1" si="267"/>
        <v>#N/A</v>
      </c>
      <c r="AL1509" s="44" t="e">
        <f t="shared" ca="1" si="268"/>
        <v>#VALUE!</v>
      </c>
      <c r="AM1509" s="44" t="e">
        <f t="shared" ca="1" si="269"/>
        <v>#VALUE!</v>
      </c>
      <c r="AN1509" s="36" t="str">
        <f t="shared" ca="1" si="270"/>
        <v>50</v>
      </c>
      <c r="AO1509" s="36" t="str">
        <f t="shared" ca="1" si="271"/>
        <v>05</v>
      </c>
      <c r="AP1509" s="36" t="str">
        <f t="shared" ca="1" si="272"/>
        <v>00</v>
      </c>
      <c r="AQ1509" s="36" t="str">
        <f t="shared" ca="1" si="273"/>
        <v>00</v>
      </c>
      <c r="AR1509" s="36" t="str">
        <f t="shared" ca="1" si="274"/>
        <v>錯誤: 找不到列值 'FIX'，搜尋範圍為第 1 到 31 行，欄位 BY</v>
      </c>
      <c r="AS1509" s="36"/>
    </row>
    <row r="1510" spans="19:45" ht="30" customHeight="1" x14ac:dyDescent="0.25">
      <c r="S1510" s="7" t="s">
        <v>544</v>
      </c>
      <c r="T1510" s="15" t="s">
        <v>1085</v>
      </c>
      <c r="U1510" s="36" t="str">
        <f t="shared" ca="1" si="262"/>
        <v>Code Error</v>
      </c>
      <c r="V1510" s="37"/>
      <c r="W1510" s="37"/>
      <c r="X1510" s="38"/>
      <c r="Y1510" s="38"/>
      <c r="Z1510" s="48" t="e">
        <f t="shared" ca="1" si="263"/>
        <v>#VALUE!</v>
      </c>
      <c r="AA1510" s="39" t="s">
        <v>580</v>
      </c>
      <c r="AB1510" s="40">
        <v>2</v>
      </c>
      <c r="AC1510" s="40" t="s">
        <v>995</v>
      </c>
      <c r="AD1510" s="40">
        <v>1</v>
      </c>
      <c r="AE1510" s="41" t="s">
        <v>436</v>
      </c>
      <c r="AF1510" s="42">
        <v>-41.6</v>
      </c>
      <c r="AG1510" s="49">
        <f t="shared" si="275"/>
        <v>-41.1</v>
      </c>
      <c r="AH1510" s="43" t="e">
        <f t="shared" ca="1" si="264"/>
        <v>#VALUE!</v>
      </c>
      <c r="AI1510" s="43" t="e">
        <f t="shared" ca="1" si="265"/>
        <v>#VALUE!</v>
      </c>
      <c r="AJ1510" s="44" t="e">
        <f t="shared" ca="1" si="266"/>
        <v>#N/A</v>
      </c>
      <c r="AK1510" s="44" t="e">
        <f t="shared" ca="1" si="267"/>
        <v>#N/A</v>
      </c>
      <c r="AL1510" s="44" t="e">
        <f t="shared" ca="1" si="268"/>
        <v>#VALUE!</v>
      </c>
      <c r="AM1510" s="44" t="e">
        <f t="shared" ca="1" si="269"/>
        <v>#VALUE!</v>
      </c>
      <c r="AN1510" s="36" t="str">
        <f t="shared" ca="1" si="270"/>
        <v>50</v>
      </c>
      <c r="AO1510" s="36" t="str">
        <f t="shared" ca="1" si="271"/>
        <v>06</v>
      </c>
      <c r="AP1510" s="36" t="str">
        <f t="shared" ca="1" si="272"/>
        <v>00</v>
      </c>
      <c r="AQ1510" s="36" t="str">
        <f t="shared" ca="1" si="273"/>
        <v>00</v>
      </c>
      <c r="AR1510" s="36" t="str">
        <f t="shared" ca="1" si="274"/>
        <v>錯誤: 找不到列值 'FIX'，搜尋範圍為第 1 到 31 行，欄位 BY</v>
      </c>
      <c r="AS1510" s="36"/>
    </row>
    <row r="1511" spans="19:45" ht="30" customHeight="1" x14ac:dyDescent="0.25">
      <c r="S1511" s="7" t="s">
        <v>12</v>
      </c>
      <c r="T1511" s="15" t="s">
        <v>548</v>
      </c>
      <c r="U1511" s="36" t="str">
        <f t="shared" ca="1" si="262"/>
        <v>Code Error</v>
      </c>
      <c r="V1511" s="37"/>
      <c r="W1511" s="37"/>
      <c r="X1511" s="38"/>
      <c r="Y1511" s="38"/>
      <c r="Z1511" s="48" t="e">
        <f t="shared" ca="1" si="263"/>
        <v>#VALUE!</v>
      </c>
      <c r="AA1511" s="39" t="s">
        <v>580</v>
      </c>
      <c r="AB1511" s="40">
        <v>2.5</v>
      </c>
      <c r="AC1511" s="40" t="s">
        <v>995</v>
      </c>
      <c r="AD1511" s="40">
        <v>1</v>
      </c>
      <c r="AE1511" s="41" t="s">
        <v>436</v>
      </c>
      <c r="AF1511" s="42">
        <v>-42.1</v>
      </c>
      <c r="AG1511" s="49">
        <f t="shared" si="275"/>
        <v>-41.6</v>
      </c>
      <c r="AH1511" s="43" t="e">
        <f t="shared" ca="1" si="264"/>
        <v>#VALUE!</v>
      </c>
      <c r="AI1511" s="43" t="e">
        <f t="shared" ca="1" si="265"/>
        <v>#VALUE!</v>
      </c>
      <c r="AJ1511" s="44" t="e">
        <f t="shared" ca="1" si="266"/>
        <v>#N/A</v>
      </c>
      <c r="AK1511" s="44" t="e">
        <f t="shared" ca="1" si="267"/>
        <v>#N/A</v>
      </c>
      <c r="AL1511" s="44" t="e">
        <f t="shared" ca="1" si="268"/>
        <v>#VALUE!</v>
      </c>
      <c r="AM1511" s="44" t="e">
        <f t="shared" ca="1" si="269"/>
        <v>#VALUE!</v>
      </c>
      <c r="AN1511" s="36" t="str">
        <f t="shared" ca="1" si="270"/>
        <v>50</v>
      </c>
      <c r="AO1511" s="36" t="str">
        <f t="shared" ca="1" si="271"/>
        <v>07</v>
      </c>
      <c r="AP1511" s="36" t="str">
        <f t="shared" ca="1" si="272"/>
        <v>00</v>
      </c>
      <c r="AQ1511" s="36" t="str">
        <f t="shared" ca="1" si="273"/>
        <v>00</v>
      </c>
      <c r="AR1511" s="36" t="str">
        <f t="shared" ca="1" si="274"/>
        <v>錯誤: 找不到列值 'FIX'，搜尋範圍為第 1 到 31 行，欄位 BY</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f>VLOOKUP(T1499,MPN!$A$1:$E$997,4,FALSE)</f>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VLOOKUP($T1499,MPN!$A$1:$E$497,2,FALSE)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t="e">
        <f>VLOOKUP(T1510,$DT$1:$DV$31,3,FALSE)</f>
        <v>#N/A</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70~150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e">
        <f>VLOOKUP(U1561,$DX$1:$DZ$21,3,FALSE)</f>
        <v>#N/A</v>
      </c>
      <c r="AD1561" s="8"/>
    </row>
    <row r="1562" spans="19:45" ht="30" customHeight="1" x14ac:dyDescent="0.25">
      <c r="S1562" s="7" t="s">
        <v>24</v>
      </c>
      <c r="T1562" s="15" t="s">
        <v>606</v>
      </c>
      <c r="U1562" s="5" t="s">
        <v>23</v>
      </c>
      <c r="V1562" s="7" t="e">
        <f>VLOOKUP(U1561,$DX$1:$DZ$21,2,FALSE)</f>
        <v>#N/A</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1276</v>
      </c>
      <c r="U1563" s="32" t="str">
        <f>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1278</v>
      </c>
      <c r="U1565" s="36" t="str">
        <f t="shared" ref="U1565:U1570" ca="1" si="276">ConfigCode($AA1565,$AN1565,$AO1565,$AP1565,$AQ1565,$AR1565,$AF1565,$AG1565,2)</f>
        <v>Code Error</v>
      </c>
      <c r="V1565" s="37"/>
      <c r="W1565" s="37"/>
      <c r="X1565" s="68"/>
      <c r="Y1565" s="68"/>
      <c r="Z1565" s="55" t="e">
        <f t="shared" ref="Z1565:Z1570" ca="1" si="277" xml:space="preserve">
N("vbias,vlookup vbias range")+
VLOOKUP($AA1565,INDIRECT(BoxVal(ROW($AA1565),34,COLUMN(T1561))),2,FALSE)+
N("gain")+
$AB1565+
N("vcm")+
VLOOKUP($AC1565,$CT$1:$DC$31,7,FALSE)+
N("(vbias*vcp*vbg-vbias)*sensor ratio")+
VbiasCal($AA1565,$AD1565,$AE1565,BoxVal(ROW($AC1565),18,COLUMN($T$22)))+
N("vbias ref+gain ref")+
$V1565+$W1565</f>
        <v>#VALUE!</v>
      </c>
      <c r="AA1565" s="39" t="s">
        <v>1150</v>
      </c>
      <c r="AB1565" s="40">
        <v>1</v>
      </c>
      <c r="AC1565" s="40" t="s">
        <v>996</v>
      </c>
      <c r="AD1565" s="40">
        <v>1</v>
      </c>
      <c r="AE1565" s="41" t="s">
        <v>436</v>
      </c>
      <c r="AF1565" s="42">
        <v>-39.300000000000004</v>
      </c>
      <c r="AG1565" s="42">
        <v>-43.2</v>
      </c>
      <c r="AH1565" s="43" t="e">
        <f t="shared" ref="AH1565:AH1570" ca="1" si="278">$AF1565+$Z1565</f>
        <v>#VALUE!</v>
      </c>
      <c r="AI1565" s="43" t="e">
        <f t="shared" ref="AI1565:AI1570" ca="1" si="279">$AG1565+$Z1565</f>
        <v>#VALUE!</v>
      </c>
      <c r="AJ1565" s="44" t="e">
        <f t="shared" ref="AJ1565:AJ1570" ca="1" si="280" xml:space="preserve">
N("initial sens-loopgain")+
$AF1565-BoxVal(ROW($AA1565),26,COLUMN(INDIRECT("T"&amp;(INT(ROW($AA1582)/65))*65+2)))</f>
        <v>#N/A</v>
      </c>
      <c r="AK1565" s="44" t="e">
        <f t="shared" ref="AK1565:AK1570" ca="1" si="281">AJ1565+(AG1565-AF1565)</f>
        <v>#N/A</v>
      </c>
      <c r="AL1565" s="44" t="e">
        <f t="shared" ref="AL1565:AL1570" ca="1" si="282" xml:space="preserve">
N("initial sens-loopgain-gain-gain ref-vcm")+
$AH1565-
BoxVal(ROW($AA1565),26,COLUMN(INDIRECT("T"&amp;(INT(ROW($AA1582)/65))*65+2)))-
$AB1565-
$W1565-
IFERROR(VLOOKUP($AC1565,$CT$1:$DC$31,7,FALSE),0)</f>
        <v>#VALUE!</v>
      </c>
      <c r="AM1565" s="44" t="e">
        <f t="shared" ref="AM1565:AM1570" ca="1" si="283">AL1565+(AG1565-AF1565)</f>
        <v>#VALUE!</v>
      </c>
      <c r="AN1565" s="36" t="str">
        <f t="shared" ref="AN1565:AN1570" ca="1" si="284">IF(BoxVal(ROW(AA1565),9,COLUMN(T1563))="FIX","00",ManualLookup(AA1565,BoxVal(ROW(AA1565),4,COLUMN(AN1563)),INDIRECT(DN$3)))</f>
        <v>40</v>
      </c>
      <c r="AO1565" s="36" t="str">
        <f t="shared" ref="AO1565:AR1570" ca="1" si="285">ManualLookup(AB1565,BoxVal(ROW(AB1565),4,COLUMN(AO1563)),INDIRECT(DO$3))</f>
        <v>04</v>
      </c>
      <c r="AP1565" s="36" t="str">
        <f t="shared" ca="1" si="285"/>
        <v>00</v>
      </c>
      <c r="AQ1565" s="36" t="str">
        <f t="shared" ca="1" si="285"/>
        <v>00</v>
      </c>
      <c r="AR1565" s="36" t="str">
        <f t="shared" ca="1" si="285"/>
        <v>錯誤: 找不到列值 'FIX'，搜尋範圍為第 1 到 31 行，欄位 BY</v>
      </c>
      <c r="AS1565" s="33"/>
    </row>
    <row r="1566" spans="19:45" ht="30" customHeight="1" x14ac:dyDescent="0.25">
      <c r="S1566" s="7" t="s">
        <v>13</v>
      </c>
      <c r="T1566" s="15" t="s">
        <v>1168</v>
      </c>
      <c r="U1566" s="36" t="str">
        <f t="shared" ca="1" si="276"/>
        <v>Code Error</v>
      </c>
      <c r="V1566" s="37"/>
      <c r="W1566" s="37"/>
      <c r="X1566" s="68"/>
      <c r="Y1566" s="68"/>
      <c r="Z1566" s="55" t="e">
        <f t="shared" ca="1" si="277"/>
        <v>#VALUE!</v>
      </c>
      <c r="AA1566" s="39" t="s">
        <v>1150</v>
      </c>
      <c r="AB1566" s="40">
        <v>1.5</v>
      </c>
      <c r="AC1566" s="40" t="s">
        <v>996</v>
      </c>
      <c r="AD1566" s="40">
        <v>1</v>
      </c>
      <c r="AE1566" s="41" t="s">
        <v>436</v>
      </c>
      <c r="AF1566" s="42">
        <v>-39.800000000000004</v>
      </c>
      <c r="AG1566" s="47">
        <f>AF1565</f>
        <v>-39.300000000000004</v>
      </c>
      <c r="AH1566" s="43" t="e">
        <f t="shared" ca="1" si="278"/>
        <v>#VALUE!</v>
      </c>
      <c r="AI1566" s="43" t="e">
        <f t="shared" ca="1" si="279"/>
        <v>#VALUE!</v>
      </c>
      <c r="AJ1566" s="44" t="e">
        <f t="shared" ca="1" si="280"/>
        <v>#N/A</v>
      </c>
      <c r="AK1566" s="44" t="e">
        <f t="shared" ca="1" si="281"/>
        <v>#N/A</v>
      </c>
      <c r="AL1566" s="44" t="e">
        <f t="shared" ca="1" si="282"/>
        <v>#VALUE!</v>
      </c>
      <c r="AM1566" s="44" t="e">
        <f t="shared" ca="1" si="283"/>
        <v>#VALUE!</v>
      </c>
      <c r="AN1566" s="36" t="str">
        <f t="shared" ca="1" si="284"/>
        <v>40</v>
      </c>
      <c r="AO1566" s="36" t="str">
        <f t="shared" ca="1" si="285"/>
        <v>05</v>
      </c>
      <c r="AP1566" s="36" t="str">
        <f t="shared" ca="1" si="285"/>
        <v>00</v>
      </c>
      <c r="AQ1566" s="36" t="str">
        <f t="shared" ca="1" si="285"/>
        <v>00</v>
      </c>
      <c r="AR1566" s="36" t="str">
        <f t="shared" ca="1" si="285"/>
        <v>錯誤: 找不到列值 'FIX'，搜尋範圍為第 1 到 31 行，欄位 BY</v>
      </c>
      <c r="AS1566" s="36"/>
    </row>
    <row r="1567" spans="19:45" ht="30" customHeight="1" x14ac:dyDescent="0.25">
      <c r="S1567" s="26"/>
      <c r="T1567" s="17"/>
      <c r="U1567" s="36" t="str">
        <f t="shared" ca="1" si="276"/>
        <v>Code Error</v>
      </c>
      <c r="V1567" s="37"/>
      <c r="W1567" s="37"/>
      <c r="X1567" s="68"/>
      <c r="Y1567" s="68"/>
      <c r="Z1567" s="55" t="e">
        <f t="shared" ca="1" si="277"/>
        <v>#VALUE!</v>
      </c>
      <c r="AA1567" s="39" t="s">
        <v>587</v>
      </c>
      <c r="AB1567" s="40">
        <v>2</v>
      </c>
      <c r="AC1567" s="40" t="s">
        <v>995</v>
      </c>
      <c r="AD1567" s="40">
        <v>1</v>
      </c>
      <c r="AE1567" s="41" t="s">
        <v>436</v>
      </c>
      <c r="AF1567" s="42">
        <v>-40.300000000000004</v>
      </c>
      <c r="AG1567" s="47">
        <f>AF1566</f>
        <v>-39.800000000000004</v>
      </c>
      <c r="AH1567" s="43" t="e">
        <f t="shared" ca="1" si="278"/>
        <v>#VALUE!</v>
      </c>
      <c r="AI1567" s="43" t="e">
        <f t="shared" ca="1" si="279"/>
        <v>#VALUE!</v>
      </c>
      <c r="AJ1567" s="44" t="e">
        <f t="shared" ca="1" si="280"/>
        <v>#N/A</v>
      </c>
      <c r="AK1567" s="44" t="e">
        <f t="shared" ca="1" si="281"/>
        <v>#N/A</v>
      </c>
      <c r="AL1567" s="44" t="e">
        <f t="shared" ca="1" si="282"/>
        <v>#VALUE!</v>
      </c>
      <c r="AM1567" s="44" t="e">
        <f t="shared" ca="1" si="283"/>
        <v>#VALUE!</v>
      </c>
      <c r="AN1567" s="36" t="str">
        <f t="shared" ca="1" si="284"/>
        <v>40</v>
      </c>
      <c r="AO1567" s="36" t="str">
        <f t="shared" ca="1" si="285"/>
        <v>06</v>
      </c>
      <c r="AP1567" s="36" t="str">
        <f t="shared" ca="1" si="285"/>
        <v>00</v>
      </c>
      <c r="AQ1567" s="36" t="str">
        <f t="shared" ca="1" si="285"/>
        <v>00</v>
      </c>
      <c r="AR1567" s="36" t="str">
        <f t="shared" ca="1" si="285"/>
        <v>錯誤: 找不到列值 'FIX'，搜尋範圍為第 1 到 31 行，欄位 BY</v>
      </c>
      <c r="AS1567" s="36"/>
    </row>
    <row r="1568" spans="19:45" ht="30" customHeight="1" x14ac:dyDescent="0.25">
      <c r="S1568" s="7" t="s">
        <v>19</v>
      </c>
      <c r="T1568" s="15" t="s">
        <v>1150</v>
      </c>
      <c r="U1568" s="36" t="str">
        <f t="shared" ca="1" si="276"/>
        <v>Code Error</v>
      </c>
      <c r="V1568" s="37"/>
      <c r="W1568" s="37"/>
      <c r="X1568" s="68"/>
      <c r="Y1568" s="68"/>
      <c r="Z1568" s="55" t="e">
        <f t="shared" ca="1" si="277"/>
        <v>#VALUE!</v>
      </c>
      <c r="AA1568" s="39" t="s">
        <v>580</v>
      </c>
      <c r="AB1568" s="40">
        <v>1</v>
      </c>
      <c r="AC1568" s="40" t="s">
        <v>995</v>
      </c>
      <c r="AD1568" s="40">
        <v>1</v>
      </c>
      <c r="AE1568" s="41" t="s">
        <v>436</v>
      </c>
      <c r="AF1568" s="42">
        <v>-40.9</v>
      </c>
      <c r="AG1568" s="47">
        <f>AF1567</f>
        <v>-40.300000000000004</v>
      </c>
      <c r="AH1568" s="43" t="e">
        <f t="shared" ca="1" si="278"/>
        <v>#VALUE!</v>
      </c>
      <c r="AI1568" s="43" t="e">
        <f t="shared" ca="1" si="279"/>
        <v>#VALUE!</v>
      </c>
      <c r="AJ1568" s="44" t="e">
        <f t="shared" ca="1" si="280"/>
        <v>#N/A</v>
      </c>
      <c r="AK1568" s="44" t="e">
        <f t="shared" ca="1" si="281"/>
        <v>#N/A</v>
      </c>
      <c r="AL1568" s="44" t="e">
        <f t="shared" ca="1" si="282"/>
        <v>#VALUE!</v>
      </c>
      <c r="AM1568" s="44" t="e">
        <f t="shared" ca="1" si="283"/>
        <v>#VALUE!</v>
      </c>
      <c r="AN1568" s="36" t="str">
        <f t="shared" ca="1" si="284"/>
        <v>50</v>
      </c>
      <c r="AO1568" s="36" t="str">
        <f t="shared" ca="1" si="285"/>
        <v>04</v>
      </c>
      <c r="AP1568" s="36" t="str">
        <f t="shared" ca="1" si="285"/>
        <v>00</v>
      </c>
      <c r="AQ1568" s="36" t="str">
        <f t="shared" ca="1" si="285"/>
        <v>00</v>
      </c>
      <c r="AR1568" s="36" t="str">
        <f t="shared" ca="1" si="285"/>
        <v>錯誤: 找不到列值 'FIX'，搜尋範圍為第 1 到 31 行，欄位 BY</v>
      </c>
      <c r="AS1568" s="36"/>
    </row>
    <row r="1569" spans="19:45" ht="30" customHeight="1" x14ac:dyDescent="0.25">
      <c r="S1569" s="7" t="s">
        <v>15</v>
      </c>
      <c r="T1569" s="15" t="s">
        <v>1151</v>
      </c>
      <c r="U1569" s="36" t="str">
        <f t="shared" ca="1" si="276"/>
        <v>Code Error</v>
      </c>
      <c r="V1569" s="37">
        <v>-0.3</v>
      </c>
      <c r="W1569" s="37"/>
      <c r="X1569" s="68"/>
      <c r="Y1569" s="68"/>
      <c r="Z1569" s="55" t="e">
        <f t="shared" ca="1" si="277"/>
        <v>#VALUE!</v>
      </c>
      <c r="AA1569" s="39" t="s">
        <v>580</v>
      </c>
      <c r="AB1569" s="40">
        <v>1.5</v>
      </c>
      <c r="AC1569" s="40" t="s">
        <v>995</v>
      </c>
      <c r="AD1569" s="40">
        <v>1</v>
      </c>
      <c r="AE1569" s="41" t="s">
        <v>436</v>
      </c>
      <c r="AF1569" s="42">
        <v>-41.1</v>
      </c>
      <c r="AG1569" s="47">
        <f>AF1568</f>
        <v>-40.9</v>
      </c>
      <c r="AH1569" s="43" t="e">
        <f t="shared" ca="1" si="278"/>
        <v>#VALUE!</v>
      </c>
      <c r="AI1569" s="43" t="e">
        <f t="shared" ca="1" si="279"/>
        <v>#VALUE!</v>
      </c>
      <c r="AJ1569" s="44" t="e">
        <f t="shared" ca="1" si="280"/>
        <v>#N/A</v>
      </c>
      <c r="AK1569" s="44" t="e">
        <f t="shared" ca="1" si="281"/>
        <v>#N/A</v>
      </c>
      <c r="AL1569" s="44" t="e">
        <f t="shared" ca="1" si="282"/>
        <v>#VALUE!</v>
      </c>
      <c r="AM1569" s="44" t="e">
        <f t="shared" ca="1" si="283"/>
        <v>#VALUE!</v>
      </c>
      <c r="AN1569" s="36" t="str">
        <f t="shared" ca="1" si="284"/>
        <v>50</v>
      </c>
      <c r="AO1569" s="36" t="str">
        <f t="shared" ca="1" si="285"/>
        <v>05</v>
      </c>
      <c r="AP1569" s="36" t="str">
        <f t="shared" ca="1" si="285"/>
        <v>00</v>
      </c>
      <c r="AQ1569" s="36" t="str">
        <f t="shared" ca="1" si="285"/>
        <v>00</v>
      </c>
      <c r="AR1569" s="36" t="str">
        <f t="shared" ca="1" si="285"/>
        <v>錯誤: 找不到列值 'FIX'，搜尋範圍為第 1 到 31 行，欄位 BY</v>
      </c>
      <c r="AS1569" s="36"/>
    </row>
    <row r="1570" spans="19:45" ht="30" customHeight="1" x14ac:dyDescent="0.25">
      <c r="S1570" s="7" t="s">
        <v>705</v>
      </c>
      <c r="T1570" s="15" t="s">
        <v>1301</v>
      </c>
      <c r="U1570" s="36" t="str">
        <f t="shared" ca="1" si="276"/>
        <v>Code Error</v>
      </c>
      <c r="V1570" s="37">
        <v>-0.3</v>
      </c>
      <c r="W1570" s="37"/>
      <c r="X1570" s="68"/>
      <c r="Y1570" s="68"/>
      <c r="Z1570" s="55" t="e">
        <f t="shared" ca="1" si="277"/>
        <v>#VALUE!</v>
      </c>
      <c r="AA1570" s="39" t="s">
        <v>580</v>
      </c>
      <c r="AB1570" s="40">
        <v>2</v>
      </c>
      <c r="AC1570" s="40" t="s">
        <v>995</v>
      </c>
      <c r="AD1570" s="40">
        <v>1</v>
      </c>
      <c r="AE1570" s="41" t="s">
        <v>436</v>
      </c>
      <c r="AF1570" s="42">
        <v>-41.6</v>
      </c>
      <c r="AG1570" s="47">
        <f>AF1569</f>
        <v>-41.1</v>
      </c>
      <c r="AH1570" s="43" t="e">
        <f t="shared" ca="1" si="278"/>
        <v>#VALUE!</v>
      </c>
      <c r="AI1570" s="43" t="e">
        <f t="shared" ca="1" si="279"/>
        <v>#VALUE!</v>
      </c>
      <c r="AJ1570" s="44" t="e">
        <f t="shared" ca="1" si="280"/>
        <v>#N/A</v>
      </c>
      <c r="AK1570" s="44" t="e">
        <f t="shared" ca="1" si="281"/>
        <v>#N/A</v>
      </c>
      <c r="AL1570" s="44" t="e">
        <f t="shared" ca="1" si="282"/>
        <v>#VALUE!</v>
      </c>
      <c r="AM1570" s="44" t="e">
        <f t="shared" ca="1" si="283"/>
        <v>#VALUE!</v>
      </c>
      <c r="AN1570" s="36" t="str">
        <f t="shared" ca="1" si="284"/>
        <v>50</v>
      </c>
      <c r="AO1570" s="36" t="str">
        <f t="shared" ca="1" si="285"/>
        <v>06</v>
      </c>
      <c r="AP1570" s="36" t="str">
        <f t="shared" ca="1" si="285"/>
        <v>00</v>
      </c>
      <c r="AQ1570" s="36" t="str">
        <f t="shared" ca="1" si="285"/>
        <v>00</v>
      </c>
      <c r="AR1570" s="36" t="str">
        <f t="shared" ca="1" si="285"/>
        <v>錯誤: 找不到列值 'FIX'，搜尋範圍為第 1 到 31 行，欄位 BY</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1088</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1085</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VLOOKUP($T1564,MPN!$A$1:$E$497,5,FALSE)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t="e">
        <f>VLOOKUP(T1575,$DT$1:$DV$31,3,FALSE)</f>
        <v>#N/A</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70~150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e">
        <f>VLOOKUP(U1626,$DX$1:$DZ$21,3,FALSE)</f>
        <v>#N/A</v>
      </c>
      <c r="AD1626" s="8"/>
    </row>
    <row r="1627" spans="19:45" ht="30" customHeight="1" x14ac:dyDescent="0.25">
      <c r="S1627" s="7" t="s">
        <v>24</v>
      </c>
      <c r="T1627" s="15" t="s">
        <v>606</v>
      </c>
      <c r="U1627" s="5" t="s">
        <v>23</v>
      </c>
      <c r="V1627" s="7" t="e">
        <f>VLOOKUP(U1626,$DX$1:$DZ$21,2,FALSE)</f>
        <v>#N/A</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1278</v>
      </c>
      <c r="U1630" s="36" t="str">
        <f t="shared" ref="U1630:U1635" ca="1" si="286">ConfigCode($AA1630,$AN1630,$AO1630,$AP1630,$AQ1630,$AR1630,$AF1630,$AG1630,2)</f>
        <v>Code Error</v>
      </c>
      <c r="V1630" s="37"/>
      <c r="W1630" s="37"/>
      <c r="X1630" s="68"/>
      <c r="Y1630" s="68"/>
      <c r="Z1630" s="55" t="e">
        <f t="shared" ref="Z1630:Z1635" ca="1" si="287" xml:space="preserve">
N("vbias,vlookup vbias range")+
VLOOKUP($AA1630,INDIRECT(BoxVal(ROW($AA1630),34,COLUMN(T1626))),2,FALSE)+
N("gain")+
$AB1630+
N("vcm")+
VLOOKUP($AC1630,$CT$1:$DC$31,7,FALSE)+
N("(vbias*vcp*vbg-vbias)*sensor ratio")+
VbiasCal($AA1630,$AD1630,$AE1630,BoxVal(ROW($AC1630),18,COLUMN($T$22)))+
N("vbias ref+gain ref")+
$V1630+$W1630</f>
        <v>#VALUE!</v>
      </c>
      <c r="AA1630" s="39" t="s">
        <v>1150</v>
      </c>
      <c r="AB1630" s="40">
        <v>1</v>
      </c>
      <c r="AC1630" s="40" t="s">
        <v>996</v>
      </c>
      <c r="AD1630" s="40">
        <v>1</v>
      </c>
      <c r="AE1630" s="41" t="s">
        <v>436</v>
      </c>
      <c r="AF1630" s="42">
        <v>-39.300000000000004</v>
      </c>
      <c r="AG1630" s="42">
        <v>-43.2</v>
      </c>
      <c r="AH1630" s="43" t="e">
        <f t="shared" ref="AH1630:AH1635" ca="1" si="288">$AF1630+$Z1630</f>
        <v>#VALUE!</v>
      </c>
      <c r="AI1630" s="43" t="e">
        <f t="shared" ref="AI1630:AI1635" ca="1" si="289">$AG1630+$Z1630</f>
        <v>#VALUE!</v>
      </c>
      <c r="AJ1630" s="44" t="e">
        <f t="shared" ref="AJ1630:AJ1635" ca="1" si="290" xml:space="preserve">
N("initial sens-loopgain")+
$AF1630-BoxVal(ROW($AA1630),26,COLUMN(INDIRECT("T"&amp;(INT(ROW($AA1647)/65))*65+2)))</f>
        <v>#N/A</v>
      </c>
      <c r="AK1630" s="44" t="e">
        <f t="shared" ref="AK1630:AK1635" ca="1" si="291">AJ1630+(AG1630-AF1630)</f>
        <v>#N/A</v>
      </c>
      <c r="AL1630" s="44" t="e">
        <f t="shared" ref="AL1630:AL1635" ca="1" si="292" xml:space="preserve">
N("initial sens-loopgain-gain-gain ref-vcm")+
$AH1630-
BoxVal(ROW($AA1630),26,COLUMN(INDIRECT("T"&amp;(INT(ROW($AA1647)/65))*65+2)))-
$AB1630-
$W1630-
IFERROR(VLOOKUP($AC1630,$CT$1:$DC$31,7,FALSE),0)</f>
        <v>#VALUE!</v>
      </c>
      <c r="AM1630" s="44" t="e">
        <f t="shared" ref="AM1630:AM1635" ca="1" si="293">AL1630+(AG1630-AF1630)</f>
        <v>#VALUE!</v>
      </c>
      <c r="AN1630" s="36" t="str">
        <f t="shared" ref="AN1630:AN1635" ca="1" si="294">IF(BoxVal(ROW(AA1630),9,COLUMN(T1628))="FIX","00",ManualLookup(AA1630,BoxVal(ROW(AA1630),4,COLUMN(AN1628)),INDIRECT(DN$3)))</f>
        <v>40</v>
      </c>
      <c r="AO1630" s="36" t="str">
        <f t="shared" ref="AO1630:AR1635" ca="1" si="295">ManualLookup(AB1630,BoxVal(ROW(AB1630),4,COLUMN(AO1628)),INDIRECT(DO$3))</f>
        <v>04</v>
      </c>
      <c r="AP1630" s="36" t="str">
        <f t="shared" ca="1" si="295"/>
        <v>00</v>
      </c>
      <c r="AQ1630" s="36" t="str">
        <f t="shared" ca="1" si="295"/>
        <v>00</v>
      </c>
      <c r="AR1630" s="36" t="str">
        <f t="shared" ca="1" si="295"/>
        <v>錯誤: 找不到列值 'FIX'，搜尋範圍為第 1 到 31 行，欄位 BY</v>
      </c>
      <c r="AS1630" s="33"/>
    </row>
    <row r="1631" spans="19:45" ht="30" customHeight="1" x14ac:dyDescent="0.25">
      <c r="S1631" s="7" t="s">
        <v>13</v>
      </c>
      <c r="T1631" s="15" t="s">
        <v>1308</v>
      </c>
      <c r="U1631" s="36" t="str">
        <f t="shared" ca="1" si="286"/>
        <v>Code Error</v>
      </c>
      <c r="V1631" s="37"/>
      <c r="W1631" s="37"/>
      <c r="X1631" s="68"/>
      <c r="Y1631" s="68"/>
      <c r="Z1631" s="55" t="e">
        <f t="shared" ca="1" si="287"/>
        <v>#VALUE!</v>
      </c>
      <c r="AA1631" s="39" t="s">
        <v>1150</v>
      </c>
      <c r="AB1631" s="40">
        <v>1.5</v>
      </c>
      <c r="AC1631" s="40" t="s">
        <v>996</v>
      </c>
      <c r="AD1631" s="40">
        <v>1</v>
      </c>
      <c r="AE1631" s="41" t="s">
        <v>436</v>
      </c>
      <c r="AF1631" s="42">
        <v>-39.800000000000004</v>
      </c>
      <c r="AG1631" s="47">
        <f>AF1630</f>
        <v>-39.300000000000004</v>
      </c>
      <c r="AH1631" s="43" t="e">
        <f t="shared" ca="1" si="288"/>
        <v>#VALUE!</v>
      </c>
      <c r="AI1631" s="43" t="e">
        <f t="shared" ca="1" si="289"/>
        <v>#VALUE!</v>
      </c>
      <c r="AJ1631" s="44" t="e">
        <f t="shared" ca="1" si="290"/>
        <v>#N/A</v>
      </c>
      <c r="AK1631" s="44" t="e">
        <f t="shared" ca="1" si="291"/>
        <v>#N/A</v>
      </c>
      <c r="AL1631" s="44" t="e">
        <f t="shared" ca="1" si="292"/>
        <v>#VALUE!</v>
      </c>
      <c r="AM1631" s="44" t="e">
        <f t="shared" ca="1" si="293"/>
        <v>#VALUE!</v>
      </c>
      <c r="AN1631" s="36" t="str">
        <f t="shared" ca="1" si="294"/>
        <v>40</v>
      </c>
      <c r="AO1631" s="36" t="str">
        <f t="shared" ca="1" si="295"/>
        <v>05</v>
      </c>
      <c r="AP1631" s="36" t="str">
        <f t="shared" ca="1" si="295"/>
        <v>00</v>
      </c>
      <c r="AQ1631" s="36" t="str">
        <f t="shared" ca="1" si="295"/>
        <v>00</v>
      </c>
      <c r="AR1631" s="36" t="str">
        <f t="shared" ca="1" si="295"/>
        <v>錯誤: 找不到列值 'FIX'，搜尋範圍為第 1 到 31 行，欄位 BY</v>
      </c>
      <c r="AS1631" s="36"/>
    </row>
    <row r="1632" spans="19:45" ht="30" customHeight="1" x14ac:dyDescent="0.25">
      <c r="S1632" s="26"/>
      <c r="T1632" s="17"/>
      <c r="U1632" s="36" t="str">
        <f t="shared" ca="1" si="286"/>
        <v>Code Error</v>
      </c>
      <c r="V1632" s="37"/>
      <c r="W1632" s="37"/>
      <c r="X1632" s="68"/>
      <c r="Y1632" s="68"/>
      <c r="Z1632" s="55" t="e">
        <f t="shared" ca="1" si="287"/>
        <v>#VALUE!</v>
      </c>
      <c r="AA1632" s="39" t="s">
        <v>587</v>
      </c>
      <c r="AB1632" s="40">
        <v>2</v>
      </c>
      <c r="AC1632" s="40" t="s">
        <v>995</v>
      </c>
      <c r="AD1632" s="40">
        <v>1</v>
      </c>
      <c r="AE1632" s="41" t="s">
        <v>436</v>
      </c>
      <c r="AF1632" s="42">
        <v>-40.300000000000004</v>
      </c>
      <c r="AG1632" s="47">
        <f>AF1631</f>
        <v>-39.800000000000004</v>
      </c>
      <c r="AH1632" s="43" t="e">
        <f t="shared" ca="1" si="288"/>
        <v>#VALUE!</v>
      </c>
      <c r="AI1632" s="43" t="e">
        <f t="shared" ca="1" si="289"/>
        <v>#VALUE!</v>
      </c>
      <c r="AJ1632" s="44" t="e">
        <f t="shared" ca="1" si="290"/>
        <v>#N/A</v>
      </c>
      <c r="AK1632" s="44" t="e">
        <f t="shared" ca="1" si="291"/>
        <v>#N/A</v>
      </c>
      <c r="AL1632" s="44" t="e">
        <f t="shared" ca="1" si="292"/>
        <v>#VALUE!</v>
      </c>
      <c r="AM1632" s="44" t="e">
        <f t="shared" ca="1" si="293"/>
        <v>#VALUE!</v>
      </c>
      <c r="AN1632" s="36" t="str">
        <f t="shared" ca="1" si="294"/>
        <v>40</v>
      </c>
      <c r="AO1632" s="36" t="str">
        <f t="shared" ca="1" si="295"/>
        <v>06</v>
      </c>
      <c r="AP1632" s="36" t="str">
        <f t="shared" ca="1" si="295"/>
        <v>00</v>
      </c>
      <c r="AQ1632" s="36" t="str">
        <f t="shared" ca="1" si="295"/>
        <v>00</v>
      </c>
      <c r="AR1632" s="36" t="str">
        <f t="shared" ca="1" si="295"/>
        <v>錯誤: 找不到列值 'FIX'，搜尋範圍為第 1 到 31 行，欄位 BY</v>
      </c>
      <c r="AS1632" s="36"/>
    </row>
    <row r="1633" spans="19:45" ht="30" customHeight="1" x14ac:dyDescent="0.25">
      <c r="S1633" s="7" t="s">
        <v>19</v>
      </c>
      <c r="T1633" s="15" t="s">
        <v>1150</v>
      </c>
      <c r="U1633" s="36" t="str">
        <f t="shared" ca="1" si="286"/>
        <v>Code Error</v>
      </c>
      <c r="V1633" s="37"/>
      <c r="W1633" s="37"/>
      <c r="X1633" s="68"/>
      <c r="Y1633" s="68"/>
      <c r="Z1633" s="55" t="e">
        <f t="shared" ca="1" si="287"/>
        <v>#VALUE!</v>
      </c>
      <c r="AA1633" s="39" t="s">
        <v>580</v>
      </c>
      <c r="AB1633" s="40">
        <v>1</v>
      </c>
      <c r="AC1633" s="40" t="s">
        <v>995</v>
      </c>
      <c r="AD1633" s="40">
        <v>1</v>
      </c>
      <c r="AE1633" s="41" t="s">
        <v>436</v>
      </c>
      <c r="AF1633" s="42">
        <v>-40.9</v>
      </c>
      <c r="AG1633" s="47">
        <f>AF1632</f>
        <v>-40.300000000000004</v>
      </c>
      <c r="AH1633" s="43" t="e">
        <f t="shared" ca="1" si="288"/>
        <v>#VALUE!</v>
      </c>
      <c r="AI1633" s="43" t="e">
        <f t="shared" ca="1" si="289"/>
        <v>#VALUE!</v>
      </c>
      <c r="AJ1633" s="44" t="e">
        <f t="shared" ca="1" si="290"/>
        <v>#N/A</v>
      </c>
      <c r="AK1633" s="44" t="e">
        <f t="shared" ca="1" si="291"/>
        <v>#N/A</v>
      </c>
      <c r="AL1633" s="44" t="e">
        <f t="shared" ca="1" si="292"/>
        <v>#VALUE!</v>
      </c>
      <c r="AM1633" s="44" t="e">
        <f t="shared" ca="1" si="293"/>
        <v>#VALUE!</v>
      </c>
      <c r="AN1633" s="36" t="str">
        <f t="shared" ca="1" si="294"/>
        <v>50</v>
      </c>
      <c r="AO1633" s="36" t="str">
        <f t="shared" ca="1" si="295"/>
        <v>04</v>
      </c>
      <c r="AP1633" s="36" t="str">
        <f t="shared" ca="1" si="295"/>
        <v>00</v>
      </c>
      <c r="AQ1633" s="36" t="str">
        <f t="shared" ca="1" si="295"/>
        <v>00</v>
      </c>
      <c r="AR1633" s="36" t="str">
        <f t="shared" ca="1" si="295"/>
        <v>錯誤: 找不到列值 'FIX'，搜尋範圍為第 1 到 31 行，欄位 BY</v>
      </c>
      <c r="AS1633" s="36"/>
    </row>
    <row r="1634" spans="19:45" ht="30" customHeight="1" x14ac:dyDescent="0.25">
      <c r="S1634" s="7" t="s">
        <v>15</v>
      </c>
      <c r="T1634" s="15" t="s">
        <v>1151</v>
      </c>
      <c r="U1634" s="36" t="str">
        <f t="shared" ca="1" si="286"/>
        <v>Code Error</v>
      </c>
      <c r="V1634" s="37">
        <v>-0.3</v>
      </c>
      <c r="W1634" s="37"/>
      <c r="X1634" s="68"/>
      <c r="Y1634" s="68"/>
      <c r="Z1634" s="55" t="e">
        <f t="shared" ca="1" si="287"/>
        <v>#VALUE!</v>
      </c>
      <c r="AA1634" s="39" t="s">
        <v>580</v>
      </c>
      <c r="AB1634" s="40">
        <v>1.5</v>
      </c>
      <c r="AC1634" s="40" t="s">
        <v>995</v>
      </c>
      <c r="AD1634" s="40">
        <v>1</v>
      </c>
      <c r="AE1634" s="41" t="s">
        <v>436</v>
      </c>
      <c r="AF1634" s="42">
        <v>-41.1</v>
      </c>
      <c r="AG1634" s="47">
        <f>AF1633</f>
        <v>-40.9</v>
      </c>
      <c r="AH1634" s="43" t="e">
        <f t="shared" ca="1" si="288"/>
        <v>#VALUE!</v>
      </c>
      <c r="AI1634" s="43" t="e">
        <f t="shared" ca="1" si="289"/>
        <v>#VALUE!</v>
      </c>
      <c r="AJ1634" s="44" t="e">
        <f t="shared" ca="1" si="290"/>
        <v>#N/A</v>
      </c>
      <c r="AK1634" s="44" t="e">
        <f t="shared" ca="1" si="291"/>
        <v>#N/A</v>
      </c>
      <c r="AL1634" s="44" t="e">
        <f t="shared" ca="1" si="292"/>
        <v>#VALUE!</v>
      </c>
      <c r="AM1634" s="44" t="e">
        <f t="shared" ca="1" si="293"/>
        <v>#VALUE!</v>
      </c>
      <c r="AN1634" s="36" t="str">
        <f t="shared" ca="1" si="294"/>
        <v>50</v>
      </c>
      <c r="AO1634" s="36" t="str">
        <f t="shared" ca="1" si="295"/>
        <v>05</v>
      </c>
      <c r="AP1634" s="36" t="str">
        <f t="shared" ca="1" si="295"/>
        <v>00</v>
      </c>
      <c r="AQ1634" s="36" t="str">
        <f t="shared" ca="1" si="295"/>
        <v>00</v>
      </c>
      <c r="AR1634" s="36" t="str">
        <f t="shared" ca="1" si="295"/>
        <v>錯誤: 找不到列值 'FIX'，搜尋範圍為第 1 到 31 行，欄位 BY</v>
      </c>
      <c r="AS1634" s="36"/>
    </row>
    <row r="1635" spans="19:45" ht="30" customHeight="1" x14ac:dyDescent="0.25">
      <c r="S1635" s="7" t="s">
        <v>705</v>
      </c>
      <c r="T1635" s="15" t="s">
        <v>1301</v>
      </c>
      <c r="U1635" s="36" t="str">
        <f t="shared" ca="1" si="286"/>
        <v>Code Error</v>
      </c>
      <c r="V1635" s="37">
        <v>-0.3</v>
      </c>
      <c r="W1635" s="37"/>
      <c r="X1635" s="68"/>
      <c r="Y1635" s="68"/>
      <c r="Z1635" s="55" t="e">
        <f t="shared" ca="1" si="287"/>
        <v>#VALUE!</v>
      </c>
      <c r="AA1635" s="39" t="s">
        <v>580</v>
      </c>
      <c r="AB1635" s="40">
        <v>2</v>
      </c>
      <c r="AC1635" s="40" t="s">
        <v>995</v>
      </c>
      <c r="AD1635" s="40">
        <v>1</v>
      </c>
      <c r="AE1635" s="41" t="s">
        <v>436</v>
      </c>
      <c r="AF1635" s="42">
        <v>-41.6</v>
      </c>
      <c r="AG1635" s="47">
        <f>AF1634</f>
        <v>-41.1</v>
      </c>
      <c r="AH1635" s="43" t="e">
        <f t="shared" ca="1" si="288"/>
        <v>#VALUE!</v>
      </c>
      <c r="AI1635" s="43" t="e">
        <f t="shared" ca="1" si="289"/>
        <v>#VALUE!</v>
      </c>
      <c r="AJ1635" s="44" t="e">
        <f t="shared" ca="1" si="290"/>
        <v>#N/A</v>
      </c>
      <c r="AK1635" s="44" t="e">
        <f t="shared" ca="1" si="291"/>
        <v>#N/A</v>
      </c>
      <c r="AL1635" s="44" t="e">
        <f t="shared" ca="1" si="292"/>
        <v>#VALUE!</v>
      </c>
      <c r="AM1635" s="44" t="e">
        <f t="shared" ca="1" si="293"/>
        <v>#VALUE!</v>
      </c>
      <c r="AN1635" s="36" t="str">
        <f t="shared" ca="1" si="294"/>
        <v>50</v>
      </c>
      <c r="AO1635" s="36" t="str">
        <f t="shared" ca="1" si="295"/>
        <v>06</v>
      </c>
      <c r="AP1635" s="36" t="str">
        <f t="shared" ca="1" si="295"/>
        <v>00</v>
      </c>
      <c r="AQ1635" s="36" t="str">
        <f t="shared" ca="1" si="295"/>
        <v>00</v>
      </c>
      <c r="AR1635" s="36" t="str">
        <f t="shared" ca="1" si="295"/>
        <v>錯誤: 找不到列值 'FIX'，搜尋範圍為第 1 到 31 行，欄位 BY</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1088</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1085</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VLOOKUP($T1629,MPN!$A$1:$E$497,5,FALSE)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t="e">
        <f>VLOOKUP(T1640,$DT$1:$DV$31,3,FALSE)</f>
        <v>#N/A</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70~150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e">
        <f>VLOOKUP(U1691,$DX$1:$DZ$21,3,FALSE)</f>
        <v>#N/A</v>
      </c>
      <c r="AD1691" s="8"/>
    </row>
    <row r="1692" spans="19:45" ht="30" customHeight="1" x14ac:dyDescent="0.25">
      <c r="S1692" s="7" t="s">
        <v>24</v>
      </c>
      <c r="T1692" s="15" t="s">
        <v>606</v>
      </c>
      <c r="U1692" s="5" t="s">
        <v>23</v>
      </c>
      <c r="V1692" s="7" t="e">
        <f>VLOOKUP(U1691,$DX$1:$DZ$21,2,FALSE)</f>
        <v>#N/A</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1278</v>
      </c>
      <c r="U1695" s="36" t="str">
        <f t="shared" ref="U1695:U1709" ca="1" si="296">ConfigCode($AA1695,$AN1695,$AO1695,$AP1695,$AQ1695,$AR1695,$AF1695,$AG1695,2)</f>
        <v>Code Error</v>
      </c>
      <c r="V1695" s="37"/>
      <c r="W1695" s="37"/>
      <c r="X1695" s="68"/>
      <c r="Y1695" s="68"/>
      <c r="Z1695" s="55" t="e">
        <f t="shared" ref="Z1695:Z1709" ca="1" si="297" xml:space="preserve">
N("vbias,vlookup vbias range")+
VLOOKUP($AA1695,INDIRECT(BoxVal(ROW($AA1695),34,COLUMN(T1691))),2,FALSE)+
N("gain")+
$AB1695+
N("vcm")+
VLOOKUP($AC1695,$CT$1:$DC$31,7,FALSE)+
N("(vbias*vcp*vbg-vbias)*sensor ratio")+
VbiasCal($AA1695,$AD1695,$AE1695,BoxVal(ROW($AC1695),18,COLUMN($T$22)))+
N("vbias ref+gain ref")+
$V1695+$W1695</f>
        <v>#VALUE!</v>
      </c>
      <c r="AA1695" s="39" t="s">
        <v>1161</v>
      </c>
      <c r="AB1695" s="40">
        <v>0</v>
      </c>
      <c r="AC1695" s="40" t="s">
        <v>996</v>
      </c>
      <c r="AD1695" s="40">
        <v>1</v>
      </c>
      <c r="AE1695" s="41" t="s">
        <v>436</v>
      </c>
      <c r="AF1695" s="42">
        <v>-38.299999999999997</v>
      </c>
      <c r="AG1695" s="42">
        <v>-37.799999999999997</v>
      </c>
      <c r="AH1695" s="43" t="e">
        <f t="shared" ref="AH1695:AH1709" ca="1" si="298">$AF1695+$Z1695</f>
        <v>#VALUE!</v>
      </c>
      <c r="AI1695" s="43" t="e">
        <f t="shared" ref="AI1695:AI1709" ca="1" si="299">$AG1695+$Z1695</f>
        <v>#VALUE!</v>
      </c>
      <c r="AJ1695" s="44" t="e">
        <f t="shared" ref="AJ1695:AJ1709" ca="1" si="300" xml:space="preserve">
N("initial sens-loopgain")+
$AF1695-BoxVal(ROW($AA1695),26,COLUMN(INDIRECT("T"&amp;(INT(ROW($AA1712)/65))*65+2)))</f>
        <v>#N/A</v>
      </c>
      <c r="AK1695" s="44" t="e">
        <f t="shared" ref="AK1695:AK1709" ca="1" si="301">AJ1695+(AG1695-AF1695)</f>
        <v>#N/A</v>
      </c>
      <c r="AL1695" s="44" t="e">
        <f t="shared" ref="AL1695:AL1709" ca="1" si="302" xml:space="preserve">
N("initial sens-loopgain-gain-gain ref-vcm")+
$AH1695-
BoxVal(ROW($AA1695),26,COLUMN(INDIRECT("T"&amp;(INT(ROW($AA1712)/65))*65+2)))-
$AB1695-
$W1695-
IFERROR(VLOOKUP($AC1695,$CT$1:$DC$31,7,FALSE),0)</f>
        <v>#VALUE!</v>
      </c>
      <c r="AM1695" s="44" t="e">
        <f t="shared" ref="AM1695:AM1709" ca="1" si="303">AL1695+(AG1695-AF1695)</f>
        <v>#VALUE!</v>
      </c>
      <c r="AN1695" s="36" t="str">
        <f t="shared" ref="AN1695:AN1709" ca="1" si="304">IF(BoxVal(ROW(AA1695),9,COLUMN(T1693))="FIX","00",ManualLookup(AA1695,BoxVal(ROW(AA1695),4,COLUMN(AN1693)),INDIRECT(DN$3)))</f>
        <v>00</v>
      </c>
      <c r="AO1695" s="36" t="str">
        <f t="shared" ref="AO1695:AO1709" ca="1" si="305">ManualLookup(AB1695,BoxVal(ROW(AB1695),4,COLUMN(AO1693)),INDIRECT(DO$3))</f>
        <v>00</v>
      </c>
      <c r="AP1695" s="36" t="str">
        <f t="shared" ref="AP1695:AP1709" ca="1" si="306">ManualLookup(AC1695,BoxVal(ROW(AC1695),4,COLUMN(AP1693)),INDIRECT(DP$3))</f>
        <v>00</v>
      </c>
      <c r="AQ1695" s="36" t="str">
        <f t="shared" ref="AQ1695:AQ1709" ca="1" si="307">ManualLookup(AD1695,BoxVal(ROW(AD1695),4,COLUMN(AQ1693)),INDIRECT(DQ$3))</f>
        <v>00</v>
      </c>
      <c r="AR1695" s="36" t="str">
        <f t="shared" ref="AR1695:AR1709" ca="1" si="308">ManualLookup(AE1695,BoxVal(ROW(AE1695),4,COLUMN(AR1693)),INDIRECT(DR$3))</f>
        <v>錯誤: 找不到列值 'FIX'，搜尋範圍為第 1 到 31 行，欄位 BY</v>
      </c>
      <c r="AS1695" s="33"/>
    </row>
    <row r="1696" spans="19:45" ht="30" customHeight="1" x14ac:dyDescent="0.25">
      <c r="S1696" s="7" t="s">
        <v>13</v>
      </c>
      <c r="T1696" s="15" t="s">
        <v>1281</v>
      </c>
      <c r="U1696" s="36" t="str">
        <f t="shared" ca="1" si="296"/>
        <v>Code Error</v>
      </c>
      <c r="V1696" s="37"/>
      <c r="W1696" s="37"/>
      <c r="X1696" s="68"/>
      <c r="Y1696" s="68"/>
      <c r="Z1696" s="55" t="e">
        <f t="shared" ca="1" si="297"/>
        <v>#VALUE!</v>
      </c>
      <c r="AA1696" s="39" t="s">
        <v>1161</v>
      </c>
      <c r="AB1696" s="40">
        <v>0.5</v>
      </c>
      <c r="AC1696" s="40" t="s">
        <v>996</v>
      </c>
      <c r="AD1696" s="40">
        <v>1</v>
      </c>
      <c r="AE1696" s="41" t="s">
        <v>436</v>
      </c>
      <c r="AF1696" s="42">
        <v>-38.799999999999997</v>
      </c>
      <c r="AG1696" s="47">
        <f t="shared" ref="AG1696:AG1709" si="309">AF1695</f>
        <v>-38.299999999999997</v>
      </c>
      <c r="AH1696" s="43" t="e">
        <f t="shared" ca="1" si="298"/>
        <v>#VALUE!</v>
      </c>
      <c r="AI1696" s="43" t="e">
        <f t="shared" ca="1" si="299"/>
        <v>#VALUE!</v>
      </c>
      <c r="AJ1696" s="44" t="e">
        <f t="shared" ca="1" si="300"/>
        <v>#N/A</v>
      </c>
      <c r="AK1696" s="44" t="e">
        <f t="shared" ca="1" si="301"/>
        <v>#N/A</v>
      </c>
      <c r="AL1696" s="44" t="e">
        <f t="shared" ca="1" si="302"/>
        <v>#VALUE!</v>
      </c>
      <c r="AM1696" s="44" t="e">
        <f t="shared" ca="1" si="303"/>
        <v>#VALUE!</v>
      </c>
      <c r="AN1696" s="36" t="str">
        <f t="shared" ca="1" si="304"/>
        <v>00</v>
      </c>
      <c r="AO1696" s="36" t="str">
        <f t="shared" ca="1" si="305"/>
        <v>03</v>
      </c>
      <c r="AP1696" s="36" t="str">
        <f t="shared" ca="1" si="306"/>
        <v>00</v>
      </c>
      <c r="AQ1696" s="36" t="str">
        <f t="shared" ca="1" si="307"/>
        <v>00</v>
      </c>
      <c r="AR1696" s="36" t="str">
        <f t="shared" ca="1" si="308"/>
        <v>錯誤: 找不到列值 'FIX'，搜尋範圍為第 1 到 31 行，欄位 BY</v>
      </c>
      <c r="AS1696" s="36"/>
    </row>
    <row r="1697" spans="19:45" ht="30" customHeight="1" x14ac:dyDescent="0.25">
      <c r="S1697" s="26"/>
      <c r="T1697" s="17"/>
      <c r="U1697" s="36" t="str">
        <f t="shared" ca="1" si="296"/>
        <v>Code Error</v>
      </c>
      <c r="V1697" s="37"/>
      <c r="W1697" s="37"/>
      <c r="X1697" s="68"/>
      <c r="Y1697" s="68"/>
      <c r="Z1697" s="55" t="e">
        <f t="shared" ca="1" si="297"/>
        <v>#VALUE!</v>
      </c>
      <c r="AA1697" s="39" t="s">
        <v>965</v>
      </c>
      <c r="AB1697" s="40">
        <v>1</v>
      </c>
      <c r="AC1697" s="40" t="s">
        <v>995</v>
      </c>
      <c r="AD1697" s="40">
        <v>1</v>
      </c>
      <c r="AE1697" s="41" t="s">
        <v>436</v>
      </c>
      <c r="AF1697" s="42">
        <v>-39.299999999999997</v>
      </c>
      <c r="AG1697" s="47">
        <f t="shared" si="309"/>
        <v>-38.799999999999997</v>
      </c>
      <c r="AH1697" s="43" t="e">
        <f t="shared" ca="1" si="298"/>
        <v>#VALUE!</v>
      </c>
      <c r="AI1697" s="43" t="e">
        <f t="shared" ca="1" si="299"/>
        <v>#VALUE!</v>
      </c>
      <c r="AJ1697" s="44" t="e">
        <f t="shared" ca="1" si="300"/>
        <v>#N/A</v>
      </c>
      <c r="AK1697" s="44" t="e">
        <f t="shared" ca="1" si="301"/>
        <v>#N/A</v>
      </c>
      <c r="AL1697" s="44" t="e">
        <f t="shared" ca="1" si="302"/>
        <v>#VALUE!</v>
      </c>
      <c r="AM1697" s="44" t="e">
        <f t="shared" ca="1" si="303"/>
        <v>#VALUE!</v>
      </c>
      <c r="AN1697" s="36" t="str">
        <f t="shared" ca="1" si="304"/>
        <v>00</v>
      </c>
      <c r="AO1697" s="36" t="str">
        <f t="shared" ca="1" si="305"/>
        <v>04</v>
      </c>
      <c r="AP1697" s="36" t="str">
        <f t="shared" ca="1" si="306"/>
        <v>00</v>
      </c>
      <c r="AQ1697" s="36" t="str">
        <f t="shared" ca="1" si="307"/>
        <v>00</v>
      </c>
      <c r="AR1697" s="36" t="str">
        <f t="shared" ca="1" si="308"/>
        <v>錯誤: 找不到列值 'FIX'，搜尋範圍為第 1 到 31 行，欄位 BY</v>
      </c>
      <c r="AS1697" s="36"/>
    </row>
    <row r="1698" spans="19:45" ht="30" customHeight="1" x14ac:dyDescent="0.25">
      <c r="S1698" s="7" t="s">
        <v>19</v>
      </c>
      <c r="T1698" s="15" t="s">
        <v>1161</v>
      </c>
      <c r="U1698" s="36" t="str">
        <f t="shared" ca="1" si="296"/>
        <v>Code Error</v>
      </c>
      <c r="V1698" s="37"/>
      <c r="W1698" s="37"/>
      <c r="X1698" s="68"/>
      <c r="Y1698" s="68"/>
      <c r="Z1698" s="55" t="e">
        <f t="shared" ca="1" si="297"/>
        <v>#VALUE!</v>
      </c>
      <c r="AA1698" s="39" t="s">
        <v>965</v>
      </c>
      <c r="AB1698" s="40">
        <v>1.5</v>
      </c>
      <c r="AC1698" s="40" t="s">
        <v>995</v>
      </c>
      <c r="AD1698" s="40">
        <v>1</v>
      </c>
      <c r="AE1698" s="41" t="s">
        <v>436</v>
      </c>
      <c r="AF1698" s="42">
        <v>-39.799999999999997</v>
      </c>
      <c r="AG1698" s="47">
        <f t="shared" si="309"/>
        <v>-39.299999999999997</v>
      </c>
      <c r="AH1698" s="43" t="e">
        <f t="shared" ca="1" si="298"/>
        <v>#VALUE!</v>
      </c>
      <c r="AI1698" s="43" t="e">
        <f t="shared" ca="1" si="299"/>
        <v>#VALUE!</v>
      </c>
      <c r="AJ1698" s="44" t="e">
        <f t="shared" ca="1" si="300"/>
        <v>#N/A</v>
      </c>
      <c r="AK1698" s="44" t="e">
        <f t="shared" ca="1" si="301"/>
        <v>#N/A</v>
      </c>
      <c r="AL1698" s="44" t="e">
        <f t="shared" ca="1" si="302"/>
        <v>#VALUE!</v>
      </c>
      <c r="AM1698" s="44" t="e">
        <f t="shared" ca="1" si="303"/>
        <v>#VALUE!</v>
      </c>
      <c r="AN1698" s="36" t="str">
        <f t="shared" ca="1" si="304"/>
        <v>00</v>
      </c>
      <c r="AO1698" s="36" t="str">
        <f t="shared" ca="1" si="305"/>
        <v>05</v>
      </c>
      <c r="AP1698" s="36" t="str">
        <f t="shared" ca="1" si="306"/>
        <v>00</v>
      </c>
      <c r="AQ1698" s="36" t="str">
        <f t="shared" ca="1" si="307"/>
        <v>00</v>
      </c>
      <c r="AR1698" s="36" t="str">
        <f t="shared" ca="1" si="308"/>
        <v>錯誤: 找不到列值 'FIX'，搜尋範圍為第 1 到 31 行，欄位 BY</v>
      </c>
      <c r="AS1698" s="36"/>
    </row>
    <row r="1699" spans="19:45" ht="30" customHeight="1" x14ac:dyDescent="0.25">
      <c r="S1699" s="7" t="s">
        <v>15</v>
      </c>
      <c r="T1699" s="15" t="s">
        <v>1151</v>
      </c>
      <c r="U1699" s="36" t="str">
        <f t="shared" ca="1" si="296"/>
        <v>0x83=-40.10,-39.80;</v>
      </c>
      <c r="V1699" s="37">
        <v>0.1</v>
      </c>
      <c r="W1699" s="37"/>
      <c r="X1699" s="68"/>
      <c r="Y1699" s="68"/>
      <c r="Z1699" s="55">
        <f t="shared" ca="1" si="297"/>
        <v>1.2633000000000001</v>
      </c>
      <c r="AA1699" s="39" t="s">
        <v>965</v>
      </c>
      <c r="AB1699" s="40">
        <v>0.5</v>
      </c>
      <c r="AC1699" s="40" t="s">
        <v>995</v>
      </c>
      <c r="AD1699" s="40">
        <v>1</v>
      </c>
      <c r="AE1699" s="41">
        <v>6.7000000000000004E-2</v>
      </c>
      <c r="AF1699" s="42">
        <v>-40.1</v>
      </c>
      <c r="AG1699" s="47">
        <f t="shared" si="309"/>
        <v>-39.799999999999997</v>
      </c>
      <c r="AH1699" s="43">
        <f t="shared" ca="1" si="298"/>
        <v>-38.8367</v>
      </c>
      <c r="AI1699" s="43">
        <f t="shared" ca="1" si="299"/>
        <v>-38.536699999999996</v>
      </c>
      <c r="AJ1699" s="44" t="e">
        <f t="shared" ca="1" si="300"/>
        <v>#N/A</v>
      </c>
      <c r="AK1699" s="44" t="e">
        <f t="shared" ca="1" si="301"/>
        <v>#N/A</v>
      </c>
      <c r="AL1699" s="44" t="e">
        <f t="shared" ca="1" si="302"/>
        <v>#N/A</v>
      </c>
      <c r="AM1699" s="44" t="e">
        <f t="shared" ca="1" si="303"/>
        <v>#N/A</v>
      </c>
      <c r="AN1699" s="36" t="str">
        <f t="shared" ca="1" si="304"/>
        <v>00</v>
      </c>
      <c r="AO1699" s="36" t="str">
        <f t="shared" ca="1" si="305"/>
        <v>03</v>
      </c>
      <c r="AP1699" s="36" t="str">
        <f t="shared" ca="1" si="306"/>
        <v>00</v>
      </c>
      <c r="AQ1699" s="36" t="str">
        <f t="shared" ca="1" si="307"/>
        <v>00</v>
      </c>
      <c r="AR1699" s="36" t="str">
        <f t="shared" ca="1" si="308"/>
        <v>80</v>
      </c>
      <c r="AS1699" s="36"/>
    </row>
    <row r="1700" spans="19:45" ht="30" customHeight="1" x14ac:dyDescent="0.25">
      <c r="S1700" s="7" t="s">
        <v>705</v>
      </c>
      <c r="T1700" s="15" t="s">
        <v>1152</v>
      </c>
      <c r="U1700" s="36" t="str">
        <f t="shared" ca="1" si="296"/>
        <v>0x84=-40.60,-40.10;</v>
      </c>
      <c r="V1700" s="37"/>
      <c r="W1700" s="37"/>
      <c r="X1700" s="68"/>
      <c r="Y1700" s="68"/>
      <c r="Z1700" s="55">
        <f t="shared" ca="1" si="297"/>
        <v>1.6633</v>
      </c>
      <c r="AA1700" s="39" t="s">
        <v>965</v>
      </c>
      <c r="AB1700" s="40">
        <v>1</v>
      </c>
      <c r="AC1700" s="40" t="s">
        <v>995</v>
      </c>
      <c r="AD1700" s="40">
        <v>1</v>
      </c>
      <c r="AE1700" s="41">
        <v>6.7000000000000004E-2</v>
      </c>
      <c r="AF1700" s="42">
        <v>-40.6</v>
      </c>
      <c r="AG1700" s="47">
        <f t="shared" si="309"/>
        <v>-40.1</v>
      </c>
      <c r="AH1700" s="43">
        <f t="shared" ca="1" si="298"/>
        <v>-38.936700000000002</v>
      </c>
      <c r="AI1700" s="43">
        <f t="shared" ca="1" si="299"/>
        <v>-38.436700000000002</v>
      </c>
      <c r="AJ1700" s="44" t="e">
        <f t="shared" ca="1" si="300"/>
        <v>#N/A</v>
      </c>
      <c r="AK1700" s="44" t="e">
        <f t="shared" ca="1" si="301"/>
        <v>#N/A</v>
      </c>
      <c r="AL1700" s="44" t="e">
        <f t="shared" ca="1" si="302"/>
        <v>#N/A</v>
      </c>
      <c r="AM1700" s="44" t="e">
        <f t="shared" ca="1" si="303"/>
        <v>#N/A</v>
      </c>
      <c r="AN1700" s="36" t="str">
        <f t="shared" ca="1" si="304"/>
        <v>00</v>
      </c>
      <c r="AO1700" s="36" t="str">
        <f t="shared" ca="1" si="305"/>
        <v>04</v>
      </c>
      <c r="AP1700" s="36" t="str">
        <f t="shared" ca="1" si="306"/>
        <v>00</v>
      </c>
      <c r="AQ1700" s="36" t="str">
        <f t="shared" ca="1" si="307"/>
        <v>00</v>
      </c>
      <c r="AR1700" s="36" t="str">
        <f t="shared" ca="1" si="308"/>
        <v>80</v>
      </c>
      <c r="AS1700" s="36"/>
    </row>
    <row r="1701" spans="19:45" ht="30" customHeight="1" x14ac:dyDescent="0.25">
      <c r="S1701" s="7" t="s">
        <v>605</v>
      </c>
      <c r="T1701" s="15" t="s">
        <v>991</v>
      </c>
      <c r="U1701" s="36" t="str">
        <f t="shared" ca="1" si="296"/>
        <v>Code Error</v>
      </c>
      <c r="V1701" s="37">
        <v>0.15</v>
      </c>
      <c r="W1701" s="37"/>
      <c r="X1701" s="68"/>
      <c r="Y1701" s="68"/>
      <c r="Z1701" s="55" t="e">
        <f t="shared" ca="1" si="297"/>
        <v>#VALUE!</v>
      </c>
      <c r="AA1701" s="39" t="s">
        <v>584</v>
      </c>
      <c r="AB1701" s="40">
        <v>0.5</v>
      </c>
      <c r="AC1701" s="40" t="s">
        <v>995</v>
      </c>
      <c r="AD1701" s="40">
        <v>1</v>
      </c>
      <c r="AE1701" s="41" t="s">
        <v>436</v>
      </c>
      <c r="AF1701" s="42">
        <v>-41</v>
      </c>
      <c r="AG1701" s="47">
        <f t="shared" si="309"/>
        <v>-40.6</v>
      </c>
      <c r="AH1701" s="43" t="e">
        <f t="shared" ca="1" si="298"/>
        <v>#VALUE!</v>
      </c>
      <c r="AI1701" s="43" t="e">
        <f t="shared" ca="1" si="299"/>
        <v>#VALUE!</v>
      </c>
      <c r="AJ1701" s="44" t="e">
        <f t="shared" ca="1" si="300"/>
        <v>#N/A</v>
      </c>
      <c r="AK1701" s="44" t="e">
        <f t="shared" ca="1" si="301"/>
        <v>#N/A</v>
      </c>
      <c r="AL1701" s="44" t="e">
        <f t="shared" ca="1" si="302"/>
        <v>#VALUE!</v>
      </c>
      <c r="AM1701" s="44" t="e">
        <f t="shared" ca="1" si="303"/>
        <v>#VALUE!</v>
      </c>
      <c r="AN1701" s="36" t="str">
        <f t="shared" ca="1" si="304"/>
        <v>20</v>
      </c>
      <c r="AO1701" s="36" t="str">
        <f t="shared" ca="1" si="305"/>
        <v>03</v>
      </c>
      <c r="AP1701" s="36" t="str">
        <f t="shared" ca="1" si="306"/>
        <v>00</v>
      </c>
      <c r="AQ1701" s="36" t="str">
        <f t="shared" ca="1" si="307"/>
        <v>00</v>
      </c>
      <c r="AR1701" s="36" t="str">
        <f t="shared" ca="1" si="308"/>
        <v>錯誤: 找不到列值 'FIX'，搜尋範圍為第 1 到 31 行，欄位 BY</v>
      </c>
      <c r="AS1701" s="36"/>
    </row>
    <row r="1702" spans="19:45" ht="30" customHeight="1" x14ac:dyDescent="0.25">
      <c r="S1702" s="7" t="s">
        <v>721</v>
      </c>
      <c r="T1702" s="15" t="s">
        <v>26</v>
      </c>
      <c r="U1702" s="36" t="str">
        <f t="shared" ca="1" si="296"/>
        <v>Code Error</v>
      </c>
      <c r="V1702" s="37"/>
      <c r="W1702" s="37"/>
      <c r="X1702" s="68"/>
      <c r="Y1702" s="68"/>
      <c r="Z1702" s="55" t="e">
        <f t="shared" ca="1" si="297"/>
        <v>#VALUE!</v>
      </c>
      <c r="AA1702" s="39" t="s">
        <v>584</v>
      </c>
      <c r="AB1702" s="40">
        <v>1</v>
      </c>
      <c r="AC1702" s="40" t="s">
        <v>995</v>
      </c>
      <c r="AD1702" s="40">
        <v>1</v>
      </c>
      <c r="AE1702" s="41" t="s">
        <v>436</v>
      </c>
      <c r="AF1702" s="42">
        <v>-41.5</v>
      </c>
      <c r="AG1702" s="47">
        <f t="shared" si="309"/>
        <v>-41</v>
      </c>
      <c r="AH1702" s="43" t="e">
        <f t="shared" ca="1" si="298"/>
        <v>#VALUE!</v>
      </c>
      <c r="AI1702" s="43" t="e">
        <f t="shared" ca="1" si="299"/>
        <v>#VALUE!</v>
      </c>
      <c r="AJ1702" s="44" t="e">
        <f t="shared" ca="1" si="300"/>
        <v>#N/A</v>
      </c>
      <c r="AK1702" s="44" t="e">
        <f t="shared" ca="1" si="301"/>
        <v>#N/A</v>
      </c>
      <c r="AL1702" s="44" t="e">
        <f t="shared" ca="1" si="302"/>
        <v>#VALUE!</v>
      </c>
      <c r="AM1702" s="44" t="e">
        <f t="shared" ca="1" si="303"/>
        <v>#VALUE!</v>
      </c>
      <c r="AN1702" s="36" t="str">
        <f t="shared" ca="1" si="304"/>
        <v>20</v>
      </c>
      <c r="AO1702" s="36" t="str">
        <f t="shared" ca="1" si="305"/>
        <v>04</v>
      </c>
      <c r="AP1702" s="36" t="str">
        <f t="shared" ca="1" si="306"/>
        <v>00</v>
      </c>
      <c r="AQ1702" s="36" t="str">
        <f t="shared" ca="1" si="307"/>
        <v>00</v>
      </c>
      <c r="AR1702" s="36" t="str">
        <f t="shared" ca="1" si="308"/>
        <v>錯誤: 找不到列值 'FIX'，搜尋範圍為第 1 到 31 行，欄位 BY</v>
      </c>
      <c r="AS1702" s="36"/>
    </row>
    <row r="1703" spans="19:45" ht="30" customHeight="1" x14ac:dyDescent="0.25">
      <c r="S1703" s="7" t="s">
        <v>20</v>
      </c>
      <c r="T1703" s="15">
        <v>-38</v>
      </c>
      <c r="U1703" s="36" t="str">
        <f t="shared" ca="1" si="296"/>
        <v>Code Error</v>
      </c>
      <c r="V1703" s="37"/>
      <c r="W1703" s="37"/>
      <c r="X1703" s="38"/>
      <c r="Y1703" s="38"/>
      <c r="Z1703" s="55" t="e">
        <f t="shared" ca="1" si="297"/>
        <v>#VALUE!</v>
      </c>
      <c r="AA1703" s="39" t="s">
        <v>584</v>
      </c>
      <c r="AB1703" s="40">
        <v>1.5</v>
      </c>
      <c r="AC1703" s="40" t="s">
        <v>995</v>
      </c>
      <c r="AD1703" s="40">
        <v>1</v>
      </c>
      <c r="AE1703" s="41" t="s">
        <v>436</v>
      </c>
      <c r="AF1703" s="42">
        <v>-42</v>
      </c>
      <c r="AG1703" s="47">
        <f t="shared" si="309"/>
        <v>-41.5</v>
      </c>
      <c r="AH1703" s="43" t="e">
        <f t="shared" ca="1" si="298"/>
        <v>#VALUE!</v>
      </c>
      <c r="AI1703" s="43" t="e">
        <f t="shared" ca="1" si="299"/>
        <v>#VALUE!</v>
      </c>
      <c r="AJ1703" s="44" t="e">
        <f t="shared" ca="1" si="300"/>
        <v>#N/A</v>
      </c>
      <c r="AK1703" s="44" t="e">
        <f t="shared" ca="1" si="301"/>
        <v>#N/A</v>
      </c>
      <c r="AL1703" s="44" t="e">
        <f t="shared" ca="1" si="302"/>
        <v>#VALUE!</v>
      </c>
      <c r="AM1703" s="44" t="e">
        <f t="shared" ca="1" si="303"/>
        <v>#VALUE!</v>
      </c>
      <c r="AN1703" s="36" t="str">
        <f t="shared" ca="1" si="304"/>
        <v>20</v>
      </c>
      <c r="AO1703" s="36" t="str">
        <f t="shared" ca="1" si="305"/>
        <v>05</v>
      </c>
      <c r="AP1703" s="36" t="str">
        <f t="shared" ca="1" si="306"/>
        <v>00</v>
      </c>
      <c r="AQ1703" s="36" t="str">
        <f t="shared" ca="1" si="307"/>
        <v>00</v>
      </c>
      <c r="AR1703" s="36" t="str">
        <f t="shared" ca="1" si="308"/>
        <v>錯誤: 找不到列值 'FIX'，搜尋範圍為第 1 到 31 行，欄位 BY</v>
      </c>
      <c r="AS1703" s="36"/>
    </row>
    <row r="1704" spans="19:45" ht="30" customHeight="1" x14ac:dyDescent="0.25">
      <c r="S1704" s="7" t="s">
        <v>691</v>
      </c>
      <c r="T1704" s="15" t="s">
        <v>1088</v>
      </c>
      <c r="U1704" s="36" t="str">
        <f t="shared" ca="1" si="296"/>
        <v>Code Error</v>
      </c>
      <c r="V1704" s="37"/>
      <c r="W1704" s="37"/>
      <c r="X1704" s="38"/>
      <c r="Y1704" s="38"/>
      <c r="Z1704" s="55" t="e">
        <f t="shared" ca="1" si="297"/>
        <v>#VALUE!</v>
      </c>
      <c r="AA1704" s="39" t="s">
        <v>584</v>
      </c>
      <c r="AB1704" s="40">
        <v>2</v>
      </c>
      <c r="AC1704" s="40" t="s">
        <v>995</v>
      </c>
      <c r="AD1704" s="40">
        <v>1</v>
      </c>
      <c r="AE1704" s="41" t="s">
        <v>436</v>
      </c>
      <c r="AF1704" s="42">
        <v>-42.5</v>
      </c>
      <c r="AG1704" s="47">
        <f t="shared" si="309"/>
        <v>-42</v>
      </c>
      <c r="AH1704" s="43" t="e">
        <f t="shared" ca="1" si="298"/>
        <v>#VALUE!</v>
      </c>
      <c r="AI1704" s="43" t="e">
        <f t="shared" ca="1" si="299"/>
        <v>#VALUE!</v>
      </c>
      <c r="AJ1704" s="44" t="e">
        <f t="shared" ca="1" si="300"/>
        <v>#N/A</v>
      </c>
      <c r="AK1704" s="44" t="e">
        <f t="shared" ca="1" si="301"/>
        <v>#N/A</v>
      </c>
      <c r="AL1704" s="44" t="e">
        <f t="shared" ca="1" si="302"/>
        <v>#VALUE!</v>
      </c>
      <c r="AM1704" s="44" t="e">
        <f t="shared" ca="1" si="303"/>
        <v>#VALUE!</v>
      </c>
      <c r="AN1704" s="36" t="str">
        <f t="shared" ca="1" si="304"/>
        <v>20</v>
      </c>
      <c r="AO1704" s="36" t="str">
        <f t="shared" ca="1" si="305"/>
        <v>06</v>
      </c>
      <c r="AP1704" s="36" t="str">
        <f t="shared" ca="1" si="306"/>
        <v>00</v>
      </c>
      <c r="AQ1704" s="36" t="str">
        <f t="shared" ca="1" si="307"/>
        <v>00</v>
      </c>
      <c r="AR1704" s="36" t="str">
        <f t="shared" ca="1" si="308"/>
        <v>錯誤: 找不到列值 'FIX'，搜尋範圍為第 1 到 31 行，欄位 BY</v>
      </c>
      <c r="AS1704" s="36"/>
    </row>
    <row r="1705" spans="19:45" ht="30" customHeight="1" x14ac:dyDescent="0.25">
      <c r="S1705" s="7" t="s">
        <v>544</v>
      </c>
      <c r="T1705" s="15" t="s">
        <v>1085</v>
      </c>
      <c r="U1705" s="36" t="str">
        <f t="shared" ca="1" si="296"/>
        <v>0xA4=-42.70,-42.50;</v>
      </c>
      <c r="V1705" s="37">
        <v>-0.1</v>
      </c>
      <c r="W1705" s="37"/>
      <c r="X1705" s="38"/>
      <c r="Y1705" s="38"/>
      <c r="Z1705" s="48">
        <f t="shared" ca="1" si="297"/>
        <v>3.8370000000000002</v>
      </c>
      <c r="AA1705" s="39" t="s">
        <v>584</v>
      </c>
      <c r="AB1705" s="40">
        <v>1</v>
      </c>
      <c r="AC1705" s="40" t="s">
        <v>995</v>
      </c>
      <c r="AD1705" s="40">
        <v>1</v>
      </c>
      <c r="AE1705" s="41">
        <v>6.7000000000000004E-2</v>
      </c>
      <c r="AF1705" s="42">
        <v>-42.7</v>
      </c>
      <c r="AG1705" s="49">
        <f t="shared" si="309"/>
        <v>-42.5</v>
      </c>
      <c r="AH1705" s="43">
        <f t="shared" ca="1" si="298"/>
        <v>-38.863</v>
      </c>
      <c r="AI1705" s="43">
        <f t="shared" ca="1" si="299"/>
        <v>-38.662999999999997</v>
      </c>
      <c r="AJ1705" s="44" t="e">
        <f t="shared" ca="1" si="300"/>
        <v>#N/A</v>
      </c>
      <c r="AK1705" s="44" t="e">
        <f t="shared" ca="1" si="301"/>
        <v>#N/A</v>
      </c>
      <c r="AL1705" s="44" t="e">
        <f t="shared" ca="1" si="302"/>
        <v>#N/A</v>
      </c>
      <c r="AM1705" s="44" t="e">
        <f t="shared" ca="1" si="303"/>
        <v>#N/A</v>
      </c>
      <c r="AN1705" s="36" t="str">
        <f t="shared" ca="1" si="304"/>
        <v>20</v>
      </c>
      <c r="AO1705" s="36" t="str">
        <f t="shared" ca="1" si="305"/>
        <v>04</v>
      </c>
      <c r="AP1705" s="36" t="str">
        <f t="shared" ca="1" si="306"/>
        <v>00</v>
      </c>
      <c r="AQ1705" s="36" t="str">
        <f t="shared" ca="1" si="307"/>
        <v>00</v>
      </c>
      <c r="AR1705" s="36" t="str">
        <f t="shared" ca="1" si="308"/>
        <v>80</v>
      </c>
      <c r="AS1705" s="36"/>
    </row>
    <row r="1706" spans="19:45" ht="30" customHeight="1" x14ac:dyDescent="0.25">
      <c r="S1706" s="7" t="s">
        <v>12</v>
      </c>
      <c r="T1706" s="15" t="s">
        <v>548</v>
      </c>
      <c r="U1706" s="36" t="str">
        <f t="shared" ca="1" si="296"/>
        <v>0xA5=-43.00,-42.70;</v>
      </c>
      <c r="V1706" s="37">
        <v>-0.3</v>
      </c>
      <c r="W1706" s="37"/>
      <c r="X1706" s="38"/>
      <c r="Y1706" s="38"/>
      <c r="Z1706" s="48">
        <f t="shared" ca="1" si="297"/>
        <v>4.1370000000000005</v>
      </c>
      <c r="AA1706" s="39" t="s">
        <v>584</v>
      </c>
      <c r="AB1706" s="40">
        <v>1.5</v>
      </c>
      <c r="AC1706" s="40" t="s">
        <v>995</v>
      </c>
      <c r="AD1706" s="40">
        <v>1</v>
      </c>
      <c r="AE1706" s="41">
        <v>6.7000000000000004E-2</v>
      </c>
      <c r="AF1706" s="42">
        <v>-43</v>
      </c>
      <c r="AG1706" s="49">
        <f t="shared" si="309"/>
        <v>-42.7</v>
      </c>
      <c r="AH1706" s="43">
        <f t="shared" ca="1" si="298"/>
        <v>-38.863</v>
      </c>
      <c r="AI1706" s="43">
        <f t="shared" ca="1" si="299"/>
        <v>-38.563000000000002</v>
      </c>
      <c r="AJ1706" s="44" t="e">
        <f t="shared" ca="1" si="300"/>
        <v>#N/A</v>
      </c>
      <c r="AK1706" s="44" t="e">
        <f t="shared" ca="1" si="301"/>
        <v>#N/A</v>
      </c>
      <c r="AL1706" s="44" t="e">
        <f t="shared" ca="1" si="302"/>
        <v>#N/A</v>
      </c>
      <c r="AM1706" s="44" t="e">
        <f t="shared" ca="1" si="303"/>
        <v>#N/A</v>
      </c>
      <c r="AN1706" s="36" t="str">
        <f t="shared" ca="1" si="304"/>
        <v>20</v>
      </c>
      <c r="AO1706" s="36" t="str">
        <f t="shared" ca="1" si="305"/>
        <v>05</v>
      </c>
      <c r="AP1706" s="36" t="str">
        <f t="shared" ca="1" si="306"/>
        <v>00</v>
      </c>
      <c r="AQ1706" s="36" t="str">
        <f t="shared" ca="1" si="307"/>
        <v>00</v>
      </c>
      <c r="AR1706" s="36" t="str">
        <f t="shared" ca="1" si="308"/>
        <v>80</v>
      </c>
      <c r="AS1706" s="36"/>
    </row>
    <row r="1707" spans="19:45" ht="30" customHeight="1" x14ac:dyDescent="0.25">
      <c r="S1707" s="26" t="s">
        <v>773</v>
      </c>
      <c r="T1707" s="15" t="s">
        <v>562</v>
      </c>
      <c r="U1707" s="36" t="str">
        <f t="shared" ca="1" si="296"/>
        <v>0xA6=-43.40,-43.00;</v>
      </c>
      <c r="V1707" s="37">
        <v>-0.4</v>
      </c>
      <c r="W1707" s="37"/>
      <c r="X1707" s="38"/>
      <c r="Y1707" s="38"/>
      <c r="Z1707" s="48">
        <f t="shared" ca="1" si="297"/>
        <v>4.5369999999999999</v>
      </c>
      <c r="AA1707" s="39" t="s">
        <v>584</v>
      </c>
      <c r="AB1707" s="40">
        <v>2</v>
      </c>
      <c r="AC1707" s="40" t="s">
        <v>995</v>
      </c>
      <c r="AD1707" s="40">
        <v>1</v>
      </c>
      <c r="AE1707" s="41">
        <v>6.7000000000000004E-2</v>
      </c>
      <c r="AF1707" s="42">
        <v>-43.4</v>
      </c>
      <c r="AG1707" s="49">
        <f t="shared" si="309"/>
        <v>-43</v>
      </c>
      <c r="AH1707" s="43">
        <f t="shared" ca="1" si="298"/>
        <v>-38.863</v>
      </c>
      <c r="AI1707" s="43">
        <f t="shared" ca="1" si="299"/>
        <v>-38.463000000000001</v>
      </c>
      <c r="AJ1707" s="44" t="e">
        <f t="shared" ca="1" si="300"/>
        <v>#N/A</v>
      </c>
      <c r="AK1707" s="44" t="e">
        <f t="shared" ca="1" si="301"/>
        <v>#N/A</v>
      </c>
      <c r="AL1707" s="44" t="e">
        <f t="shared" ca="1" si="302"/>
        <v>#N/A</v>
      </c>
      <c r="AM1707" s="44" t="e">
        <f t="shared" ca="1" si="303"/>
        <v>#N/A</v>
      </c>
      <c r="AN1707" s="36" t="str">
        <f t="shared" ca="1" si="304"/>
        <v>20</v>
      </c>
      <c r="AO1707" s="36" t="str">
        <f t="shared" ca="1" si="305"/>
        <v>06</v>
      </c>
      <c r="AP1707" s="36" t="str">
        <f t="shared" ca="1" si="306"/>
        <v>00</v>
      </c>
      <c r="AQ1707" s="36" t="str">
        <f t="shared" ca="1" si="307"/>
        <v>00</v>
      </c>
      <c r="AR1707" s="36" t="str">
        <f t="shared" ca="1" si="308"/>
        <v>80</v>
      </c>
      <c r="AS1707" s="36"/>
    </row>
    <row r="1708" spans="19:45" ht="30" customHeight="1" x14ac:dyDescent="0.25">
      <c r="S1708" s="7" t="s">
        <v>573</v>
      </c>
      <c r="T1708" s="15">
        <v>1.1000000000000001</v>
      </c>
      <c r="U1708" s="36" t="str">
        <f t="shared" ca="1" si="296"/>
        <v>0xA7=-44.10,-43.40;</v>
      </c>
      <c r="V1708" s="37">
        <v>-0.55000000000000004</v>
      </c>
      <c r="W1708" s="37"/>
      <c r="X1708" s="38"/>
      <c r="Y1708" s="38"/>
      <c r="Z1708" s="48">
        <f t="shared" ca="1" si="297"/>
        <v>4.8870000000000005</v>
      </c>
      <c r="AA1708" s="39" t="s">
        <v>584</v>
      </c>
      <c r="AB1708" s="40">
        <v>2.5</v>
      </c>
      <c r="AC1708" s="40" t="s">
        <v>995</v>
      </c>
      <c r="AD1708" s="40">
        <v>1</v>
      </c>
      <c r="AE1708" s="41">
        <v>6.7000000000000004E-2</v>
      </c>
      <c r="AF1708" s="42">
        <v>-44.1</v>
      </c>
      <c r="AG1708" s="49">
        <f t="shared" si="309"/>
        <v>-43.4</v>
      </c>
      <c r="AH1708" s="43">
        <f t="shared" ca="1" si="298"/>
        <v>-39.213000000000001</v>
      </c>
      <c r="AI1708" s="43">
        <f t="shared" ca="1" si="299"/>
        <v>-38.512999999999998</v>
      </c>
      <c r="AJ1708" s="44" t="e">
        <f t="shared" ca="1" si="300"/>
        <v>#N/A</v>
      </c>
      <c r="AK1708" s="44" t="e">
        <f t="shared" ca="1" si="301"/>
        <v>#N/A</v>
      </c>
      <c r="AL1708" s="44" t="e">
        <f t="shared" ca="1" si="302"/>
        <v>#N/A</v>
      </c>
      <c r="AM1708" s="44" t="e">
        <f t="shared" ca="1" si="303"/>
        <v>#N/A</v>
      </c>
      <c r="AN1708" s="36" t="str">
        <f t="shared" ca="1" si="304"/>
        <v>20</v>
      </c>
      <c r="AO1708" s="36" t="str">
        <f t="shared" ca="1" si="305"/>
        <v>07</v>
      </c>
      <c r="AP1708" s="36" t="str">
        <f t="shared" ca="1" si="306"/>
        <v>00</v>
      </c>
      <c r="AQ1708" s="36" t="str">
        <f t="shared" ca="1" si="307"/>
        <v>00</v>
      </c>
      <c r="AR1708" s="36" t="str">
        <f t="shared" ca="1" si="308"/>
        <v>80</v>
      </c>
      <c r="AS1708" s="36"/>
    </row>
    <row r="1709" spans="19:45" ht="30" customHeight="1" x14ac:dyDescent="0.25">
      <c r="S1709" s="7" t="s">
        <v>590</v>
      </c>
      <c r="T1709" s="15">
        <f>VLOOKUP(T1694,MPN!$A$1:$E$997,4,FALSE)</f>
        <v>-38</v>
      </c>
      <c r="U1709" s="36" t="str">
        <f t="shared" ca="1" si="296"/>
        <v>0xA8=-45.00,-44.10;</v>
      </c>
      <c r="V1709" s="37">
        <v>-0.65</v>
      </c>
      <c r="W1709" s="37"/>
      <c r="X1709" s="38"/>
      <c r="Y1709" s="38"/>
      <c r="Z1709" s="48">
        <f t="shared" ca="1" si="297"/>
        <v>5.7869999999999999</v>
      </c>
      <c r="AA1709" s="39" t="s">
        <v>584</v>
      </c>
      <c r="AB1709" s="40">
        <v>3.5</v>
      </c>
      <c r="AC1709" s="40" t="s">
        <v>995</v>
      </c>
      <c r="AD1709" s="40">
        <v>1</v>
      </c>
      <c r="AE1709" s="41">
        <v>6.7000000000000004E-2</v>
      </c>
      <c r="AF1709" s="42">
        <v>-45</v>
      </c>
      <c r="AG1709" s="49">
        <f t="shared" si="309"/>
        <v>-44.1</v>
      </c>
      <c r="AH1709" s="43">
        <f t="shared" ca="1" si="298"/>
        <v>-39.213000000000001</v>
      </c>
      <c r="AI1709" s="43">
        <f t="shared" ca="1" si="299"/>
        <v>-38.313000000000002</v>
      </c>
      <c r="AJ1709" s="44" t="e">
        <f t="shared" ca="1" si="300"/>
        <v>#N/A</v>
      </c>
      <c r="AK1709" s="44" t="e">
        <f t="shared" ca="1" si="301"/>
        <v>#N/A</v>
      </c>
      <c r="AL1709" s="44" t="e">
        <f t="shared" ca="1" si="302"/>
        <v>#N/A</v>
      </c>
      <c r="AM1709" s="44" t="e">
        <f t="shared" ca="1" si="303"/>
        <v>#N/A</v>
      </c>
      <c r="AN1709" s="36" t="str">
        <f t="shared" ca="1" si="304"/>
        <v>20</v>
      </c>
      <c r="AO1709" s="36" t="str">
        <f t="shared" ca="1" si="305"/>
        <v>08</v>
      </c>
      <c r="AP1709" s="36" t="str">
        <f t="shared" ca="1" si="306"/>
        <v>00</v>
      </c>
      <c r="AQ1709" s="36" t="str">
        <f t="shared" ca="1" si="307"/>
        <v>00</v>
      </c>
      <c r="AR1709" s="36" t="str">
        <f t="shared" ca="1" si="308"/>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VLOOKUP($T1694,MPN!$A$1:$E$497,5,FALSE)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t="e">
        <f>VLOOKUP(T1705,$DT$1:$DV$31,3,FALSE)</f>
        <v>#N/A</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70~150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e">
        <f>VLOOKUP(U1756,$DX$1:$DZ$21,3,FALSE)</f>
        <v>#N/A</v>
      </c>
      <c r="AD1756" s="8"/>
    </row>
    <row r="1757" spans="19:45" ht="30" customHeight="1" x14ac:dyDescent="0.25">
      <c r="S1757" s="7" t="s">
        <v>24</v>
      </c>
      <c r="T1757" s="15" t="s">
        <v>606</v>
      </c>
      <c r="U1757" s="5" t="s">
        <v>23</v>
      </c>
      <c r="V1757" s="7" t="e">
        <f>VLOOKUP(U1756,$DX$1:$DZ$21,2,FALSE)</f>
        <v>#N/A</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1306</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1278</v>
      </c>
      <c r="U1760" s="36" t="str">
        <f t="shared" ref="U1760:U1766" ca="1" si="310">ConfigCode($AA1760,$AN1760,$AO1760,$AP1760,$AQ1760,$AR1760,$AF1760,$AG1760,2)</f>
        <v>Code Error</v>
      </c>
      <c r="V1760" s="37">
        <v>-0.3</v>
      </c>
      <c r="W1760" s="37"/>
      <c r="X1760" s="68"/>
      <c r="Y1760" s="68"/>
      <c r="Z1760" s="55" t="e">
        <f t="shared" ref="Z1760:Z1766" ca="1" si="311" xml:space="preserve">
N("vbias,vlookup vbias range")+
VLOOKUP($AA1760,INDIRECT(BoxVal(ROW($AA1760),34,COLUMN(T1756))),2,FALSE)+
N("gain")+
$AB1760+
N("vcm")+
VLOOKUP($AC1760,$CT$1:$DC$31,7,FALSE)+
N("(vbias*vcp*vbg-vbias)*sensor ratio")+
VbiasCal($AA1760,$AD1760,$AE1760,BoxVal(ROW($AC1760),18,COLUMN($T$22)))+
N("vbias ref+gain ref")+
$V1760+$W1760</f>
        <v>#VALUE!</v>
      </c>
      <c r="AA1760" s="39" t="s">
        <v>1153</v>
      </c>
      <c r="AB1760" s="40">
        <v>4.5</v>
      </c>
      <c r="AC1760" s="40" t="s">
        <v>996</v>
      </c>
      <c r="AD1760" s="40">
        <v>1</v>
      </c>
      <c r="AE1760" s="41" t="s">
        <v>436</v>
      </c>
      <c r="AF1760" s="42">
        <v>-41.15</v>
      </c>
      <c r="AG1760" s="42">
        <v>-40</v>
      </c>
      <c r="AH1760" s="43" t="e">
        <f t="shared" ref="AH1760:AH1766" ca="1" si="312">$AF1760+$Z1760</f>
        <v>#VALUE!</v>
      </c>
      <c r="AI1760" s="43" t="e">
        <f t="shared" ref="AI1760:AI1766" ca="1" si="313">$AG1760+$Z1760</f>
        <v>#VALUE!</v>
      </c>
      <c r="AJ1760" s="44" t="e">
        <f t="shared" ref="AJ1760:AJ1766" ca="1" si="314" xml:space="preserve">
N("initial sens-loopgain")+
$AF1760-BoxVal(ROW($AA1760),26,COLUMN(INDIRECT("T"&amp;(INT(ROW($AA1777)/65))*65+2)))</f>
        <v>#N/A</v>
      </c>
      <c r="AK1760" s="44" t="e">
        <f t="shared" ref="AK1760:AK1766" ca="1" si="315">AJ1760+(AG1760-AF1760)</f>
        <v>#N/A</v>
      </c>
      <c r="AL1760" s="44" t="e">
        <f t="shared" ref="AL1760:AL1766" ca="1" si="316" xml:space="preserve">
N("initial sens-loopgain-gain-gain ref-vcm")+
$AH1760-
BoxVal(ROW($AA1760),26,COLUMN(INDIRECT("T"&amp;(INT(ROW($AA1777)/65))*65+2)))-
$AB1760-
$W1760-
IFERROR(VLOOKUP($AC1760,$CT$1:$DC$31,7,FALSE),0)</f>
        <v>#VALUE!</v>
      </c>
      <c r="AM1760" s="44" t="e">
        <f t="shared" ref="AM1760:AM1766" ca="1" si="317">AL1760+(AG1760-AF1760)</f>
        <v>#VALUE!</v>
      </c>
      <c r="AN1760" s="36" t="str">
        <f t="shared" ref="AN1760:AN1766" ca="1" si="318">IF(BoxVal(ROW(AA1760),9,COLUMN(T1758))="FIX","00",ManualLookup(AA1760,BoxVal(ROW(AA1760),4,COLUMN(AN1758)),INDIRECT(DN$3)))</f>
        <v>30</v>
      </c>
      <c r="AO1760" s="36" t="str">
        <f t="shared" ref="AO1760:AR1766" ca="1" si="319">ManualLookup(AB1760,BoxVal(ROW(AB1760),4,COLUMN(AO1758)),INDIRECT(DO$3))</f>
        <v>09</v>
      </c>
      <c r="AP1760" s="36" t="str">
        <f t="shared" ca="1" si="319"/>
        <v>00</v>
      </c>
      <c r="AQ1760" s="36" t="str">
        <f t="shared" ca="1" si="319"/>
        <v>00</v>
      </c>
      <c r="AR1760" s="36" t="str">
        <f t="shared" ca="1" si="319"/>
        <v>錯誤: 找不到列值 'FIX'，搜尋範圍為第 1 到 31 行，欄位 BY</v>
      </c>
      <c r="AS1760" s="33"/>
    </row>
    <row r="1761" spans="19:45" ht="30" customHeight="1" x14ac:dyDescent="0.25">
      <c r="S1761" s="7" t="s">
        <v>13</v>
      </c>
      <c r="T1761" s="15" t="s">
        <v>1164</v>
      </c>
      <c r="U1761" s="36" t="str">
        <f t="shared" ca="1" si="310"/>
        <v>Code Error</v>
      </c>
      <c r="V1761" s="37"/>
      <c r="W1761" s="37"/>
      <c r="X1761" s="68"/>
      <c r="Y1761" s="68"/>
      <c r="Z1761" s="55" t="e">
        <f t="shared" ca="1" si="311"/>
        <v>#VALUE!</v>
      </c>
      <c r="AA1761" s="39" t="s">
        <v>1153</v>
      </c>
      <c r="AB1761" s="40">
        <v>5.5</v>
      </c>
      <c r="AC1761" s="40" t="s">
        <v>996</v>
      </c>
      <c r="AD1761" s="40">
        <v>1</v>
      </c>
      <c r="AE1761" s="41" t="s">
        <v>436</v>
      </c>
      <c r="AF1761" s="42">
        <v>-42.3</v>
      </c>
      <c r="AG1761" s="47">
        <f t="shared" ref="AG1761:AG1766" si="320">AF1760</f>
        <v>-41.15</v>
      </c>
      <c r="AH1761" s="43" t="e">
        <f t="shared" ca="1" si="312"/>
        <v>#VALUE!</v>
      </c>
      <c r="AI1761" s="43" t="e">
        <f t="shared" ca="1" si="313"/>
        <v>#VALUE!</v>
      </c>
      <c r="AJ1761" s="44" t="e">
        <f t="shared" ca="1" si="314"/>
        <v>#N/A</v>
      </c>
      <c r="AK1761" s="44" t="e">
        <f t="shared" ca="1" si="315"/>
        <v>#N/A</v>
      </c>
      <c r="AL1761" s="44" t="e">
        <f t="shared" ca="1" si="316"/>
        <v>#VALUE!</v>
      </c>
      <c r="AM1761" s="44" t="e">
        <f t="shared" ca="1" si="317"/>
        <v>#VALUE!</v>
      </c>
      <c r="AN1761" s="36" t="str">
        <f t="shared" ca="1" si="318"/>
        <v>30</v>
      </c>
      <c r="AO1761" s="36" t="str">
        <f t="shared" ca="1" si="319"/>
        <v>0A</v>
      </c>
      <c r="AP1761" s="36" t="str">
        <f t="shared" ca="1" si="319"/>
        <v>00</v>
      </c>
      <c r="AQ1761" s="36" t="str">
        <f t="shared" ca="1" si="319"/>
        <v>00</v>
      </c>
      <c r="AR1761" s="36" t="str">
        <f t="shared" ca="1" si="319"/>
        <v>錯誤: 找不到列值 'FIX'，搜尋範圍為第 1 到 31 行，欄位 BY</v>
      </c>
      <c r="AS1761" s="36"/>
    </row>
    <row r="1762" spans="19:45" ht="30" customHeight="1" x14ac:dyDescent="0.25">
      <c r="S1762" s="26"/>
      <c r="T1762" s="17"/>
      <c r="U1762" s="36" t="str">
        <f t="shared" ca="1" si="310"/>
        <v>Code Error</v>
      </c>
      <c r="V1762" s="37"/>
      <c r="W1762" s="37"/>
      <c r="X1762" s="68"/>
      <c r="Y1762" s="68"/>
      <c r="Z1762" s="55" t="e">
        <f t="shared" ca="1" si="311"/>
        <v>#VALUE!</v>
      </c>
      <c r="AA1762" s="39" t="s">
        <v>586</v>
      </c>
      <c r="AB1762" s="40">
        <v>6.5</v>
      </c>
      <c r="AC1762" s="40" t="s">
        <v>995</v>
      </c>
      <c r="AD1762" s="40">
        <v>1</v>
      </c>
      <c r="AE1762" s="41" t="s">
        <v>436</v>
      </c>
      <c r="AF1762" s="42">
        <v>-43.3</v>
      </c>
      <c r="AG1762" s="47">
        <f t="shared" si="320"/>
        <v>-42.3</v>
      </c>
      <c r="AH1762" s="43" t="e">
        <f t="shared" ca="1" si="312"/>
        <v>#VALUE!</v>
      </c>
      <c r="AI1762" s="43" t="e">
        <f t="shared" ca="1" si="313"/>
        <v>#VALUE!</v>
      </c>
      <c r="AJ1762" s="44" t="e">
        <f t="shared" ca="1" si="314"/>
        <v>#N/A</v>
      </c>
      <c r="AK1762" s="44" t="e">
        <f t="shared" ca="1" si="315"/>
        <v>#N/A</v>
      </c>
      <c r="AL1762" s="44" t="e">
        <f t="shared" ca="1" si="316"/>
        <v>#VALUE!</v>
      </c>
      <c r="AM1762" s="44" t="e">
        <f t="shared" ca="1" si="317"/>
        <v>#VALUE!</v>
      </c>
      <c r="AN1762" s="36" t="str">
        <f t="shared" ca="1" si="318"/>
        <v>30</v>
      </c>
      <c r="AO1762" s="36" t="str">
        <f t="shared" ca="1" si="319"/>
        <v>0B</v>
      </c>
      <c r="AP1762" s="36" t="str">
        <f t="shared" ca="1" si="319"/>
        <v>00</v>
      </c>
      <c r="AQ1762" s="36" t="str">
        <f t="shared" ca="1" si="319"/>
        <v>00</v>
      </c>
      <c r="AR1762" s="36" t="str">
        <f t="shared" ca="1" si="319"/>
        <v>錯誤: 找不到列值 'FIX'，搜尋範圍為第 1 到 31 行，欄位 BY</v>
      </c>
      <c r="AS1762" s="36"/>
    </row>
    <row r="1763" spans="19:45" ht="30" customHeight="1" x14ac:dyDescent="0.25">
      <c r="S1763" s="7" t="s">
        <v>19</v>
      </c>
      <c r="T1763" s="15" t="s">
        <v>1150</v>
      </c>
      <c r="U1763" s="36" t="str">
        <f t="shared" ca="1" si="310"/>
        <v>Code Error</v>
      </c>
      <c r="V1763" s="37"/>
      <c r="W1763" s="37"/>
      <c r="X1763" s="68"/>
      <c r="Y1763" s="68"/>
      <c r="Z1763" s="55" t="e">
        <f t="shared" ca="1" si="311"/>
        <v>#VALUE!</v>
      </c>
      <c r="AA1763" s="39" t="s">
        <v>586</v>
      </c>
      <c r="AB1763" s="40">
        <v>7.5</v>
      </c>
      <c r="AC1763" s="40" t="s">
        <v>995</v>
      </c>
      <c r="AD1763" s="40">
        <v>1</v>
      </c>
      <c r="AE1763" s="41" t="s">
        <v>436</v>
      </c>
      <c r="AF1763" s="42">
        <v>-44</v>
      </c>
      <c r="AG1763" s="47">
        <f t="shared" si="320"/>
        <v>-43.3</v>
      </c>
      <c r="AH1763" s="43" t="e">
        <f t="shared" ca="1" si="312"/>
        <v>#VALUE!</v>
      </c>
      <c r="AI1763" s="43" t="e">
        <f t="shared" ca="1" si="313"/>
        <v>#VALUE!</v>
      </c>
      <c r="AJ1763" s="44" t="e">
        <f t="shared" ca="1" si="314"/>
        <v>#N/A</v>
      </c>
      <c r="AK1763" s="44" t="e">
        <f t="shared" ca="1" si="315"/>
        <v>#N/A</v>
      </c>
      <c r="AL1763" s="44" t="e">
        <f t="shared" ca="1" si="316"/>
        <v>#VALUE!</v>
      </c>
      <c r="AM1763" s="44" t="e">
        <f t="shared" ca="1" si="317"/>
        <v>#VALUE!</v>
      </c>
      <c r="AN1763" s="36" t="str">
        <f t="shared" ca="1" si="318"/>
        <v>30</v>
      </c>
      <c r="AO1763" s="36" t="str">
        <f t="shared" ca="1" si="319"/>
        <v>0C</v>
      </c>
      <c r="AP1763" s="36" t="str">
        <f t="shared" ca="1" si="319"/>
        <v>00</v>
      </c>
      <c r="AQ1763" s="36" t="str">
        <f t="shared" ca="1" si="319"/>
        <v>00</v>
      </c>
      <c r="AR1763" s="36" t="str">
        <f t="shared" ca="1" si="319"/>
        <v>錯誤: 找不到列值 'FIX'，搜尋範圍為第 1 到 31 行，欄位 BY</v>
      </c>
      <c r="AS1763" s="36"/>
    </row>
    <row r="1764" spans="19:45" ht="30" customHeight="1" x14ac:dyDescent="0.25">
      <c r="S1764" s="7" t="s">
        <v>15</v>
      </c>
      <c r="T1764" s="15" t="s">
        <v>1151</v>
      </c>
      <c r="U1764" s="36" t="str">
        <f t="shared" ca="1" si="310"/>
        <v>Code Error</v>
      </c>
      <c r="V1764" s="37"/>
      <c r="W1764" s="37"/>
      <c r="X1764" s="68"/>
      <c r="Y1764" s="68"/>
      <c r="Z1764" s="55" t="e">
        <f t="shared" ca="1" si="311"/>
        <v>#VALUE!</v>
      </c>
      <c r="AA1764" s="39" t="s">
        <v>587</v>
      </c>
      <c r="AB1764" s="40">
        <v>6.5</v>
      </c>
      <c r="AC1764" s="40" t="s">
        <v>995</v>
      </c>
      <c r="AD1764" s="40">
        <v>1</v>
      </c>
      <c r="AE1764" s="41" t="s">
        <v>436</v>
      </c>
      <c r="AF1764" s="42">
        <v>-45</v>
      </c>
      <c r="AG1764" s="47">
        <f t="shared" si="320"/>
        <v>-44</v>
      </c>
      <c r="AH1764" s="43" t="e">
        <f t="shared" ca="1" si="312"/>
        <v>#VALUE!</v>
      </c>
      <c r="AI1764" s="43" t="e">
        <f t="shared" ca="1" si="313"/>
        <v>#VALUE!</v>
      </c>
      <c r="AJ1764" s="44" t="e">
        <f t="shared" ca="1" si="314"/>
        <v>#N/A</v>
      </c>
      <c r="AK1764" s="44" t="e">
        <f t="shared" ca="1" si="315"/>
        <v>#N/A</v>
      </c>
      <c r="AL1764" s="44" t="e">
        <f t="shared" ca="1" si="316"/>
        <v>#VALUE!</v>
      </c>
      <c r="AM1764" s="44" t="e">
        <f t="shared" ca="1" si="317"/>
        <v>#VALUE!</v>
      </c>
      <c r="AN1764" s="36" t="str">
        <f t="shared" ca="1" si="318"/>
        <v>40</v>
      </c>
      <c r="AO1764" s="36" t="str">
        <f t="shared" ca="1" si="319"/>
        <v>0B</v>
      </c>
      <c r="AP1764" s="36" t="str">
        <f t="shared" ca="1" si="319"/>
        <v>00</v>
      </c>
      <c r="AQ1764" s="36" t="str">
        <f t="shared" ca="1" si="319"/>
        <v>00</v>
      </c>
      <c r="AR1764" s="36" t="str">
        <f t="shared" ca="1" si="319"/>
        <v>錯誤: 找不到列值 'FIX'，搜尋範圍為第 1 到 31 行，欄位 BY</v>
      </c>
      <c r="AS1764" s="36"/>
    </row>
    <row r="1765" spans="19:45" ht="30" customHeight="1" x14ac:dyDescent="0.25">
      <c r="S1765" s="7" t="s">
        <v>705</v>
      </c>
      <c r="T1765" s="15" t="s">
        <v>1301</v>
      </c>
      <c r="U1765" s="36" t="str">
        <f t="shared" ca="1" si="310"/>
        <v>Code Error</v>
      </c>
      <c r="V1765" s="37"/>
      <c r="W1765" s="37"/>
      <c r="X1765" s="68"/>
      <c r="Y1765" s="68"/>
      <c r="Z1765" s="55" t="e">
        <f t="shared" ca="1" si="311"/>
        <v>#VALUE!</v>
      </c>
      <c r="AA1765" s="39" t="s">
        <v>587</v>
      </c>
      <c r="AB1765" s="40">
        <v>7.5</v>
      </c>
      <c r="AC1765" s="40" t="s">
        <v>995</v>
      </c>
      <c r="AD1765" s="40">
        <v>1</v>
      </c>
      <c r="AE1765" s="41" t="s">
        <v>436</v>
      </c>
      <c r="AF1765" s="42">
        <v>-46</v>
      </c>
      <c r="AG1765" s="47">
        <f t="shared" si="320"/>
        <v>-45</v>
      </c>
      <c r="AH1765" s="43" t="e">
        <f t="shared" ca="1" si="312"/>
        <v>#VALUE!</v>
      </c>
      <c r="AI1765" s="43" t="e">
        <f t="shared" ca="1" si="313"/>
        <v>#VALUE!</v>
      </c>
      <c r="AJ1765" s="44" t="e">
        <f t="shared" ca="1" si="314"/>
        <v>#N/A</v>
      </c>
      <c r="AK1765" s="44" t="e">
        <f t="shared" ca="1" si="315"/>
        <v>#N/A</v>
      </c>
      <c r="AL1765" s="44" t="e">
        <f t="shared" ca="1" si="316"/>
        <v>#VALUE!</v>
      </c>
      <c r="AM1765" s="44" t="e">
        <f t="shared" ca="1" si="317"/>
        <v>#VALUE!</v>
      </c>
      <c r="AN1765" s="36" t="str">
        <f t="shared" ca="1" si="318"/>
        <v>40</v>
      </c>
      <c r="AO1765" s="36" t="str">
        <f t="shared" ca="1" si="319"/>
        <v>0C</v>
      </c>
      <c r="AP1765" s="36" t="str">
        <f t="shared" ca="1" si="319"/>
        <v>00</v>
      </c>
      <c r="AQ1765" s="36" t="str">
        <f t="shared" ca="1" si="319"/>
        <v>00</v>
      </c>
      <c r="AR1765" s="36" t="str">
        <f t="shared" ca="1" si="319"/>
        <v>錯誤: 找不到列值 'FIX'，搜尋範圍為第 1 到 31 行，欄位 BY</v>
      </c>
      <c r="AS1765" s="36"/>
    </row>
    <row r="1766" spans="19:45" ht="30" customHeight="1" x14ac:dyDescent="0.25">
      <c r="S1766" s="7" t="s">
        <v>605</v>
      </c>
      <c r="T1766" s="15" t="s">
        <v>991</v>
      </c>
      <c r="U1766" s="36" t="str">
        <f t="shared" ca="1" si="310"/>
        <v>0xCC=-46.40,-46.00;</v>
      </c>
      <c r="V1766" s="37">
        <v>-0.7</v>
      </c>
      <c r="W1766" s="37"/>
      <c r="X1766" s="68"/>
      <c r="Y1766" s="68"/>
      <c r="Z1766" s="55">
        <f t="shared" ca="1" si="311"/>
        <v>7.6843999999999992</v>
      </c>
      <c r="AA1766" s="39" t="s">
        <v>587</v>
      </c>
      <c r="AB1766" s="40">
        <v>7.5</v>
      </c>
      <c r="AC1766" s="40" t="s">
        <v>995</v>
      </c>
      <c r="AD1766" s="40">
        <v>1</v>
      </c>
      <c r="AE1766" s="41">
        <v>6.7000000000000004E-2</v>
      </c>
      <c r="AF1766" s="42">
        <v>-46.4</v>
      </c>
      <c r="AG1766" s="47">
        <f t="shared" si="320"/>
        <v>-46</v>
      </c>
      <c r="AH1766" s="43">
        <f t="shared" ca="1" si="312"/>
        <v>-38.715600000000002</v>
      </c>
      <c r="AI1766" s="43">
        <f t="shared" ca="1" si="313"/>
        <v>-38.315600000000003</v>
      </c>
      <c r="AJ1766" s="44" t="e">
        <f t="shared" ca="1" si="314"/>
        <v>#N/A</v>
      </c>
      <c r="AK1766" s="44" t="e">
        <f t="shared" ca="1" si="315"/>
        <v>#N/A</v>
      </c>
      <c r="AL1766" s="44" t="e">
        <f t="shared" ca="1" si="316"/>
        <v>#N/A</v>
      </c>
      <c r="AM1766" s="44" t="e">
        <f t="shared" ca="1" si="317"/>
        <v>#N/A</v>
      </c>
      <c r="AN1766" s="36" t="str">
        <f t="shared" ca="1" si="318"/>
        <v>40</v>
      </c>
      <c r="AO1766" s="36" t="str">
        <f t="shared" ca="1" si="319"/>
        <v>0C</v>
      </c>
      <c r="AP1766" s="36" t="str">
        <f t="shared" ca="1" si="319"/>
        <v>00</v>
      </c>
      <c r="AQ1766" s="36" t="str">
        <f t="shared" ca="1" si="319"/>
        <v>00</v>
      </c>
      <c r="AR1766" s="36" t="str">
        <f t="shared" ca="1" si="319"/>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1088</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1085</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VLOOKUP(T1759,MPN!$A$1:$E$997,4,FALSE)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VLOOKUP($T1759,MPN!$A$1:$E$497,2,FALSE)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VLOOKUP($T1759,MPN!$A$1:$E$497,5,FALSE)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t="e">
        <f>VLOOKUP(T1770,$DT$1:$DV$31,3,FALSE)</f>
        <v>#N/A</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70~150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e">
        <f>VLOOKUP(U1821,$DX$1:$DZ$21,3,FALSE)</f>
        <v>#N/A</v>
      </c>
      <c r="AD1821" s="8"/>
    </row>
    <row r="1822" spans="19:45" ht="30" customHeight="1" x14ac:dyDescent="0.25">
      <c r="S1822" s="7" t="s">
        <v>24</v>
      </c>
      <c r="T1822" s="15" t="s">
        <v>606</v>
      </c>
      <c r="U1822" s="5" t="s">
        <v>23</v>
      </c>
      <c r="V1822" s="7" t="e">
        <f>VLOOKUP(U1821,$DX$1:$DZ$21,2,FALSE)</f>
        <v>#N/A</v>
      </c>
      <c r="W1822" s="19"/>
      <c r="X1822" s="19"/>
      <c r="Y1822" s="19"/>
      <c r="Z1822" s="19"/>
      <c r="AA1822" s="5" t="s">
        <v>592</v>
      </c>
      <c r="AB1822" s="26" t="e">
        <f>T1841&amp;"_"&amp;ABS(T1839)&amp;"dB_"&amp;T1843&amp;"_"&amp;T1844&amp;"_"&amp;GetAbsMaxMinText(AF1825:AG1884)&amp;"_"&amp;T1824&amp;"_"&amp;T1823&amp;S1821&amp;"."&amp;T1847</f>
        <v>#N/A</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1309</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1278</v>
      </c>
      <c r="U1825" s="36" t="str">
        <f t="shared" ref="U1825:U1840" ca="1" si="321">ConfigCode($AA1825,$AN1825,$AO1825,$AP1825,$AQ1825,$AR1825,$AF1825,$AG1825,2)</f>
        <v>Code Error</v>
      </c>
      <c r="V1825" s="37"/>
      <c r="W1825" s="37"/>
      <c r="X1825" s="68"/>
      <c r="Y1825" s="68"/>
      <c r="Z1825" s="55" t="e">
        <f t="shared" ref="Z1825:Z1840" ca="1" si="322"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1161</v>
      </c>
      <c r="AB1825" s="40">
        <v>0</v>
      </c>
      <c r="AC1825" s="40" t="s">
        <v>996</v>
      </c>
      <c r="AD1825" s="40">
        <v>1</v>
      </c>
      <c r="AE1825" s="41" t="s">
        <v>436</v>
      </c>
      <c r="AF1825" s="42">
        <v>-38.299999999999997</v>
      </c>
      <c r="AG1825" s="42">
        <v>-37.799999999999997</v>
      </c>
      <c r="AH1825" s="43" t="e">
        <f t="shared" ref="AH1825:AH1840" ca="1" si="323">$AF1825+$Z1825</f>
        <v>#VALUE!</v>
      </c>
      <c r="AI1825" s="43" t="e">
        <f t="shared" ref="AI1825:AI1840" ca="1" si="324">$AG1825+$Z1825</f>
        <v>#VALUE!</v>
      </c>
      <c r="AJ1825" s="44" t="e">
        <f t="shared" ref="AJ1825:AJ1840" ca="1" si="325" xml:space="preserve">
N("initial sens-loopgain")+
$AF1825-BoxVal(ROW($AA1825),26,COLUMN(INDIRECT("T"&amp;(INT(ROW($AA1842)/65))*65+2)))</f>
        <v>#N/A</v>
      </c>
      <c r="AK1825" s="44" t="e">
        <f t="shared" ref="AK1825:AK1840" ca="1" si="326">AJ1825+(AG1825-AF1825)</f>
        <v>#N/A</v>
      </c>
      <c r="AL1825" s="44" t="e">
        <f t="shared" ref="AL1825:AL1840" ca="1" si="327" xml:space="preserve">
N("initial sens-loopgain-gain-gain ref-vcm")+
$AH1825-
BoxVal(ROW($AA1825),26,COLUMN(INDIRECT("T"&amp;(INT(ROW($AA1842)/65))*65+2)))-
$AB1825-
$W1825-
IFERROR(VLOOKUP($AC1825,$CT$1:$DC$31,7,FALSE),0)</f>
        <v>#VALUE!</v>
      </c>
      <c r="AM1825" s="44" t="e">
        <f t="shared" ref="AM1825:AM1840" ca="1" si="328">AL1825+(AG1825-AF1825)</f>
        <v>#VALUE!</v>
      </c>
      <c r="AN1825" s="36" t="str">
        <f t="shared" ref="AN1825:AN1840" ca="1" si="329">IF(BoxVal(ROW(AA1825),9,COLUMN(T1823))="FIX","00",ManualLookup(AA1825,BoxVal(ROW(AA1825),4,COLUMN(AN1823)),INDIRECT(DN$3)))</f>
        <v>00</v>
      </c>
      <c r="AO1825" s="36" t="str">
        <f t="shared" ref="AO1825:AO1840" ca="1" si="330">ManualLookup(AB1825,BoxVal(ROW(AB1825),4,COLUMN(AO1823)),INDIRECT(DO$3))</f>
        <v>00</v>
      </c>
      <c r="AP1825" s="36" t="str">
        <f t="shared" ref="AP1825:AP1840" ca="1" si="331">ManualLookup(AC1825,BoxVal(ROW(AC1825),4,COLUMN(AP1823)),INDIRECT(DP$3))</f>
        <v>00</v>
      </c>
      <c r="AQ1825" s="36" t="str">
        <f t="shared" ref="AQ1825:AQ1840" ca="1" si="332">ManualLookup(AD1825,BoxVal(ROW(AD1825),4,COLUMN(AQ1823)),INDIRECT(DQ$3))</f>
        <v>00</v>
      </c>
      <c r="AR1825" s="36" t="str">
        <f t="shared" ref="AR1825:AR1840" ca="1" si="333">ManualLookup(AE1825,BoxVal(ROW(AE1825),4,COLUMN(AR1823)),INDIRECT(DR$3))</f>
        <v>錯誤: 找不到列值 'FIX'，搜尋範圍為第 1 到 31 行，欄位 BY</v>
      </c>
      <c r="AS1825" s="33"/>
    </row>
    <row r="1826" spans="19:45" ht="30" customHeight="1" x14ac:dyDescent="0.25">
      <c r="S1826" s="7" t="s">
        <v>13</v>
      </c>
      <c r="T1826" s="15" t="s">
        <v>1281</v>
      </c>
      <c r="U1826" s="36" t="str">
        <f t="shared" ca="1" si="321"/>
        <v>Code Error</v>
      </c>
      <c r="V1826" s="37"/>
      <c r="W1826" s="37"/>
      <c r="X1826" s="68"/>
      <c r="Y1826" s="68"/>
      <c r="Z1826" s="55" t="e">
        <f t="shared" ca="1" si="322"/>
        <v>#VALUE!</v>
      </c>
      <c r="AA1826" s="39" t="s">
        <v>1161</v>
      </c>
      <c r="AB1826" s="40">
        <v>0.5</v>
      </c>
      <c r="AC1826" s="40" t="s">
        <v>996</v>
      </c>
      <c r="AD1826" s="40">
        <v>1</v>
      </c>
      <c r="AE1826" s="41" t="s">
        <v>436</v>
      </c>
      <c r="AF1826" s="42">
        <v>-38.799999999999997</v>
      </c>
      <c r="AG1826" s="47">
        <f t="shared" ref="AG1826:AG1840" si="334">AF1825</f>
        <v>-38.299999999999997</v>
      </c>
      <c r="AH1826" s="43" t="e">
        <f t="shared" ca="1" si="323"/>
        <v>#VALUE!</v>
      </c>
      <c r="AI1826" s="43" t="e">
        <f t="shared" ca="1" si="324"/>
        <v>#VALUE!</v>
      </c>
      <c r="AJ1826" s="44" t="e">
        <f t="shared" ca="1" si="325"/>
        <v>#N/A</v>
      </c>
      <c r="AK1826" s="44" t="e">
        <f t="shared" ca="1" si="326"/>
        <v>#N/A</v>
      </c>
      <c r="AL1826" s="44" t="e">
        <f t="shared" ca="1" si="327"/>
        <v>#VALUE!</v>
      </c>
      <c r="AM1826" s="44" t="e">
        <f t="shared" ca="1" si="328"/>
        <v>#VALUE!</v>
      </c>
      <c r="AN1826" s="36" t="str">
        <f t="shared" ca="1" si="329"/>
        <v>00</v>
      </c>
      <c r="AO1826" s="36" t="str">
        <f t="shared" ca="1" si="330"/>
        <v>03</v>
      </c>
      <c r="AP1826" s="36" t="str">
        <f t="shared" ca="1" si="331"/>
        <v>00</v>
      </c>
      <c r="AQ1826" s="36" t="str">
        <f t="shared" ca="1" si="332"/>
        <v>00</v>
      </c>
      <c r="AR1826" s="36" t="str">
        <f t="shared" ca="1" si="333"/>
        <v>錯誤: 找不到列值 'FIX'，搜尋範圍為第 1 到 31 行，欄位 BY</v>
      </c>
      <c r="AS1826" s="36"/>
    </row>
    <row r="1827" spans="19:45" ht="30" customHeight="1" x14ac:dyDescent="0.25">
      <c r="S1827" s="26"/>
      <c r="T1827" s="17"/>
      <c r="U1827" s="36" t="str">
        <f t="shared" ca="1" si="321"/>
        <v>Code Error</v>
      </c>
      <c r="V1827" s="37"/>
      <c r="W1827" s="37"/>
      <c r="X1827" s="68"/>
      <c r="Y1827" s="68"/>
      <c r="Z1827" s="55" t="e">
        <f t="shared" ca="1" si="322"/>
        <v>#VALUE!</v>
      </c>
      <c r="AA1827" s="39" t="s">
        <v>965</v>
      </c>
      <c r="AB1827" s="40">
        <v>1</v>
      </c>
      <c r="AC1827" s="40" t="s">
        <v>995</v>
      </c>
      <c r="AD1827" s="40">
        <v>1</v>
      </c>
      <c r="AE1827" s="41" t="s">
        <v>436</v>
      </c>
      <c r="AF1827" s="42">
        <v>-39.299999999999997</v>
      </c>
      <c r="AG1827" s="47">
        <f t="shared" si="334"/>
        <v>-38.799999999999997</v>
      </c>
      <c r="AH1827" s="43" t="e">
        <f t="shared" ca="1" si="323"/>
        <v>#VALUE!</v>
      </c>
      <c r="AI1827" s="43" t="e">
        <f t="shared" ca="1" si="324"/>
        <v>#VALUE!</v>
      </c>
      <c r="AJ1827" s="44" t="e">
        <f t="shared" ca="1" si="325"/>
        <v>#N/A</v>
      </c>
      <c r="AK1827" s="44" t="e">
        <f t="shared" ca="1" si="326"/>
        <v>#N/A</v>
      </c>
      <c r="AL1827" s="44" t="e">
        <f t="shared" ca="1" si="327"/>
        <v>#VALUE!</v>
      </c>
      <c r="AM1827" s="44" t="e">
        <f t="shared" ca="1" si="328"/>
        <v>#VALUE!</v>
      </c>
      <c r="AN1827" s="36" t="str">
        <f t="shared" ca="1" si="329"/>
        <v>00</v>
      </c>
      <c r="AO1827" s="36" t="str">
        <f t="shared" ca="1" si="330"/>
        <v>04</v>
      </c>
      <c r="AP1827" s="36" t="str">
        <f t="shared" ca="1" si="331"/>
        <v>00</v>
      </c>
      <c r="AQ1827" s="36" t="str">
        <f t="shared" ca="1" si="332"/>
        <v>00</v>
      </c>
      <c r="AR1827" s="36" t="str">
        <f t="shared" ca="1" si="333"/>
        <v>錯誤: 找不到列值 'FIX'，搜尋範圍為第 1 到 31 行，欄位 BY</v>
      </c>
      <c r="AS1827" s="36"/>
    </row>
    <row r="1828" spans="19:45" ht="30" customHeight="1" x14ac:dyDescent="0.25">
      <c r="S1828" s="7" t="s">
        <v>19</v>
      </c>
      <c r="T1828" s="15" t="s">
        <v>1161</v>
      </c>
      <c r="U1828" s="36" t="str">
        <f t="shared" ca="1" si="321"/>
        <v>Code Error</v>
      </c>
      <c r="V1828" s="37"/>
      <c r="W1828" s="37"/>
      <c r="X1828" s="68"/>
      <c r="Y1828" s="68"/>
      <c r="Z1828" s="55" t="e">
        <f t="shared" ca="1" si="322"/>
        <v>#VALUE!</v>
      </c>
      <c r="AA1828" s="39" t="s">
        <v>965</v>
      </c>
      <c r="AB1828" s="40">
        <v>1.5</v>
      </c>
      <c r="AC1828" s="40" t="s">
        <v>995</v>
      </c>
      <c r="AD1828" s="40">
        <v>1</v>
      </c>
      <c r="AE1828" s="41" t="s">
        <v>436</v>
      </c>
      <c r="AF1828" s="42">
        <v>-39.799999999999997</v>
      </c>
      <c r="AG1828" s="47">
        <f t="shared" si="334"/>
        <v>-39.299999999999997</v>
      </c>
      <c r="AH1828" s="43" t="e">
        <f t="shared" ca="1" si="323"/>
        <v>#VALUE!</v>
      </c>
      <c r="AI1828" s="43" t="e">
        <f t="shared" ca="1" si="324"/>
        <v>#VALUE!</v>
      </c>
      <c r="AJ1828" s="44" t="e">
        <f t="shared" ca="1" si="325"/>
        <v>#N/A</v>
      </c>
      <c r="AK1828" s="44" t="e">
        <f t="shared" ca="1" si="326"/>
        <v>#N/A</v>
      </c>
      <c r="AL1828" s="44" t="e">
        <f t="shared" ca="1" si="327"/>
        <v>#VALUE!</v>
      </c>
      <c r="AM1828" s="44" t="e">
        <f t="shared" ca="1" si="328"/>
        <v>#VALUE!</v>
      </c>
      <c r="AN1828" s="36" t="str">
        <f t="shared" ca="1" si="329"/>
        <v>00</v>
      </c>
      <c r="AO1828" s="36" t="str">
        <f t="shared" ca="1" si="330"/>
        <v>05</v>
      </c>
      <c r="AP1828" s="36" t="str">
        <f t="shared" ca="1" si="331"/>
        <v>00</v>
      </c>
      <c r="AQ1828" s="36" t="str">
        <f t="shared" ca="1" si="332"/>
        <v>00</v>
      </c>
      <c r="AR1828" s="36" t="str">
        <f t="shared" ca="1" si="333"/>
        <v>錯誤: 找不到列值 'FIX'，搜尋範圍為第 1 到 31 行，欄位 BY</v>
      </c>
      <c r="AS1828" s="36"/>
    </row>
    <row r="1829" spans="19:45" ht="30" customHeight="1" x14ac:dyDescent="0.25">
      <c r="S1829" s="7" t="s">
        <v>15</v>
      </c>
      <c r="T1829" s="15" t="s">
        <v>1151</v>
      </c>
      <c r="U1829" s="36" t="str">
        <f t="shared" ca="1" si="321"/>
        <v>0x83=-40.10,-39.80;</v>
      </c>
      <c r="V1829" s="37">
        <v>0.1</v>
      </c>
      <c r="W1829" s="37"/>
      <c r="X1829" s="68"/>
      <c r="Y1829" s="68"/>
      <c r="Z1829" s="55">
        <f t="shared" ca="1" si="322"/>
        <v>1.2633000000000001</v>
      </c>
      <c r="AA1829" s="39" t="s">
        <v>965</v>
      </c>
      <c r="AB1829" s="40">
        <v>0.5</v>
      </c>
      <c r="AC1829" s="40" t="s">
        <v>995</v>
      </c>
      <c r="AD1829" s="40">
        <v>1</v>
      </c>
      <c r="AE1829" s="41">
        <v>6.7000000000000004E-2</v>
      </c>
      <c r="AF1829" s="42">
        <v>-40.1</v>
      </c>
      <c r="AG1829" s="47">
        <f t="shared" si="334"/>
        <v>-39.799999999999997</v>
      </c>
      <c r="AH1829" s="43">
        <f t="shared" ca="1" si="323"/>
        <v>-38.8367</v>
      </c>
      <c r="AI1829" s="43">
        <f t="shared" ca="1" si="324"/>
        <v>-38.536699999999996</v>
      </c>
      <c r="AJ1829" s="44" t="e">
        <f t="shared" ca="1" si="325"/>
        <v>#N/A</v>
      </c>
      <c r="AK1829" s="44" t="e">
        <f t="shared" ca="1" si="326"/>
        <v>#N/A</v>
      </c>
      <c r="AL1829" s="44" t="e">
        <f t="shared" ca="1" si="327"/>
        <v>#N/A</v>
      </c>
      <c r="AM1829" s="44" t="e">
        <f t="shared" ca="1" si="328"/>
        <v>#N/A</v>
      </c>
      <c r="AN1829" s="36" t="str">
        <f t="shared" ca="1" si="329"/>
        <v>00</v>
      </c>
      <c r="AO1829" s="36" t="str">
        <f t="shared" ca="1" si="330"/>
        <v>03</v>
      </c>
      <c r="AP1829" s="36" t="str">
        <f t="shared" ca="1" si="331"/>
        <v>00</v>
      </c>
      <c r="AQ1829" s="36" t="str">
        <f t="shared" ca="1" si="332"/>
        <v>00</v>
      </c>
      <c r="AR1829" s="36" t="str">
        <f t="shared" ca="1" si="333"/>
        <v>80</v>
      </c>
      <c r="AS1829" s="36"/>
    </row>
    <row r="1830" spans="19:45" ht="30" customHeight="1" x14ac:dyDescent="0.25">
      <c r="S1830" s="7" t="s">
        <v>705</v>
      </c>
      <c r="T1830" s="15" t="s">
        <v>1152</v>
      </c>
      <c r="U1830" s="36" t="str">
        <f t="shared" ca="1" si="321"/>
        <v>0x84=-40.60,-40.10;</v>
      </c>
      <c r="V1830" s="37"/>
      <c r="W1830" s="37"/>
      <c r="X1830" s="68"/>
      <c r="Y1830" s="68"/>
      <c r="Z1830" s="55">
        <f t="shared" ca="1" si="322"/>
        <v>1.6633</v>
      </c>
      <c r="AA1830" s="39" t="s">
        <v>965</v>
      </c>
      <c r="AB1830" s="40">
        <v>1</v>
      </c>
      <c r="AC1830" s="40" t="s">
        <v>995</v>
      </c>
      <c r="AD1830" s="40">
        <v>1</v>
      </c>
      <c r="AE1830" s="41">
        <v>6.7000000000000004E-2</v>
      </c>
      <c r="AF1830" s="42">
        <v>-40.6</v>
      </c>
      <c r="AG1830" s="47">
        <f t="shared" si="334"/>
        <v>-40.1</v>
      </c>
      <c r="AH1830" s="43">
        <f t="shared" ca="1" si="323"/>
        <v>-38.936700000000002</v>
      </c>
      <c r="AI1830" s="43">
        <f t="shared" ca="1" si="324"/>
        <v>-38.436700000000002</v>
      </c>
      <c r="AJ1830" s="44" t="e">
        <f t="shared" ca="1" si="325"/>
        <v>#N/A</v>
      </c>
      <c r="AK1830" s="44" t="e">
        <f t="shared" ca="1" si="326"/>
        <v>#N/A</v>
      </c>
      <c r="AL1830" s="44" t="e">
        <f t="shared" ca="1" si="327"/>
        <v>#N/A</v>
      </c>
      <c r="AM1830" s="44" t="e">
        <f t="shared" ca="1" si="328"/>
        <v>#N/A</v>
      </c>
      <c r="AN1830" s="36" t="str">
        <f t="shared" ca="1" si="329"/>
        <v>00</v>
      </c>
      <c r="AO1830" s="36" t="str">
        <f t="shared" ca="1" si="330"/>
        <v>04</v>
      </c>
      <c r="AP1830" s="36" t="str">
        <f t="shared" ca="1" si="331"/>
        <v>00</v>
      </c>
      <c r="AQ1830" s="36" t="str">
        <f t="shared" ca="1" si="332"/>
        <v>00</v>
      </c>
      <c r="AR1830" s="36" t="str">
        <f t="shared" ca="1" si="333"/>
        <v>80</v>
      </c>
      <c r="AS1830" s="36"/>
    </row>
    <row r="1831" spans="19:45" ht="30" customHeight="1" x14ac:dyDescent="0.25">
      <c r="S1831" s="7" t="s">
        <v>605</v>
      </c>
      <c r="T1831" s="15" t="s">
        <v>991</v>
      </c>
      <c r="U1831" s="36" t="str">
        <f t="shared" ca="1" si="321"/>
        <v>Code Error</v>
      </c>
      <c r="V1831" s="37">
        <v>0.15</v>
      </c>
      <c r="W1831" s="37"/>
      <c r="X1831" s="68"/>
      <c r="Y1831" s="68"/>
      <c r="Z1831" s="55" t="e">
        <f t="shared" ca="1" si="322"/>
        <v>#VALUE!</v>
      </c>
      <c r="AA1831" s="39" t="s">
        <v>584</v>
      </c>
      <c r="AB1831" s="40">
        <v>0.5</v>
      </c>
      <c r="AC1831" s="40" t="s">
        <v>995</v>
      </c>
      <c r="AD1831" s="40">
        <v>1</v>
      </c>
      <c r="AE1831" s="41" t="s">
        <v>436</v>
      </c>
      <c r="AF1831" s="42">
        <v>-41</v>
      </c>
      <c r="AG1831" s="47">
        <f t="shared" si="334"/>
        <v>-40.6</v>
      </c>
      <c r="AH1831" s="43" t="e">
        <f t="shared" ca="1" si="323"/>
        <v>#VALUE!</v>
      </c>
      <c r="AI1831" s="43" t="e">
        <f t="shared" ca="1" si="324"/>
        <v>#VALUE!</v>
      </c>
      <c r="AJ1831" s="44" t="e">
        <f t="shared" ca="1" si="325"/>
        <v>#N/A</v>
      </c>
      <c r="AK1831" s="44" t="e">
        <f t="shared" ca="1" si="326"/>
        <v>#N/A</v>
      </c>
      <c r="AL1831" s="44" t="e">
        <f t="shared" ca="1" si="327"/>
        <v>#VALUE!</v>
      </c>
      <c r="AM1831" s="44" t="e">
        <f t="shared" ca="1" si="328"/>
        <v>#VALUE!</v>
      </c>
      <c r="AN1831" s="36" t="str">
        <f t="shared" ca="1" si="329"/>
        <v>20</v>
      </c>
      <c r="AO1831" s="36" t="str">
        <f t="shared" ca="1" si="330"/>
        <v>03</v>
      </c>
      <c r="AP1831" s="36" t="str">
        <f t="shared" ca="1" si="331"/>
        <v>00</v>
      </c>
      <c r="AQ1831" s="36" t="str">
        <f t="shared" ca="1" si="332"/>
        <v>00</v>
      </c>
      <c r="AR1831" s="36" t="str">
        <f t="shared" ca="1" si="333"/>
        <v>錯誤: 找不到列值 'FIX'，搜尋範圍為第 1 到 31 行，欄位 BY</v>
      </c>
      <c r="AS1831" s="36"/>
    </row>
    <row r="1832" spans="19:45" ht="30" customHeight="1" x14ac:dyDescent="0.25">
      <c r="S1832" s="7" t="s">
        <v>721</v>
      </c>
      <c r="T1832" s="15" t="s">
        <v>26</v>
      </c>
      <c r="U1832" s="36" t="str">
        <f t="shared" ca="1" si="321"/>
        <v>Code Error</v>
      </c>
      <c r="V1832" s="37"/>
      <c r="W1832" s="37"/>
      <c r="X1832" s="68"/>
      <c r="Y1832" s="68"/>
      <c r="Z1832" s="55" t="e">
        <f t="shared" ca="1" si="322"/>
        <v>#VALUE!</v>
      </c>
      <c r="AA1832" s="39" t="s">
        <v>584</v>
      </c>
      <c r="AB1832" s="40">
        <v>1</v>
      </c>
      <c r="AC1832" s="40" t="s">
        <v>995</v>
      </c>
      <c r="AD1832" s="40">
        <v>1</v>
      </c>
      <c r="AE1832" s="41" t="s">
        <v>436</v>
      </c>
      <c r="AF1832" s="42">
        <v>-41.5</v>
      </c>
      <c r="AG1832" s="47">
        <f t="shared" si="334"/>
        <v>-41</v>
      </c>
      <c r="AH1832" s="43" t="e">
        <f t="shared" ca="1" si="323"/>
        <v>#VALUE!</v>
      </c>
      <c r="AI1832" s="43" t="e">
        <f t="shared" ca="1" si="324"/>
        <v>#VALUE!</v>
      </c>
      <c r="AJ1832" s="44" t="e">
        <f t="shared" ca="1" si="325"/>
        <v>#N/A</v>
      </c>
      <c r="AK1832" s="44" t="e">
        <f t="shared" ca="1" si="326"/>
        <v>#N/A</v>
      </c>
      <c r="AL1832" s="44" t="e">
        <f t="shared" ca="1" si="327"/>
        <v>#VALUE!</v>
      </c>
      <c r="AM1832" s="44" t="e">
        <f t="shared" ca="1" si="328"/>
        <v>#VALUE!</v>
      </c>
      <c r="AN1832" s="36" t="str">
        <f t="shared" ca="1" si="329"/>
        <v>20</v>
      </c>
      <c r="AO1832" s="36" t="str">
        <f t="shared" ca="1" si="330"/>
        <v>04</v>
      </c>
      <c r="AP1832" s="36" t="str">
        <f t="shared" ca="1" si="331"/>
        <v>00</v>
      </c>
      <c r="AQ1832" s="36" t="str">
        <f t="shared" ca="1" si="332"/>
        <v>00</v>
      </c>
      <c r="AR1832" s="36" t="str">
        <f t="shared" ca="1" si="333"/>
        <v>錯誤: 找不到列值 'FIX'，搜尋範圍為第 1 到 31 行，欄位 BY</v>
      </c>
      <c r="AS1832" s="36"/>
    </row>
    <row r="1833" spans="19:45" ht="30" customHeight="1" x14ac:dyDescent="0.25">
      <c r="S1833" s="7" t="s">
        <v>20</v>
      </c>
      <c r="T1833" s="15">
        <v>-38</v>
      </c>
      <c r="U1833" s="36" t="str">
        <f t="shared" ca="1" si="321"/>
        <v>Code Error</v>
      </c>
      <c r="V1833" s="37"/>
      <c r="W1833" s="37"/>
      <c r="X1833" s="38"/>
      <c r="Y1833" s="38"/>
      <c r="Z1833" s="55" t="e">
        <f t="shared" ca="1" si="322"/>
        <v>#VALUE!</v>
      </c>
      <c r="AA1833" s="39" t="s">
        <v>584</v>
      </c>
      <c r="AB1833" s="40">
        <v>1.5</v>
      </c>
      <c r="AC1833" s="40" t="s">
        <v>995</v>
      </c>
      <c r="AD1833" s="40">
        <v>1</v>
      </c>
      <c r="AE1833" s="41" t="s">
        <v>436</v>
      </c>
      <c r="AF1833" s="42">
        <v>-42</v>
      </c>
      <c r="AG1833" s="47">
        <f t="shared" si="334"/>
        <v>-41.5</v>
      </c>
      <c r="AH1833" s="43" t="e">
        <f t="shared" ca="1" si="323"/>
        <v>#VALUE!</v>
      </c>
      <c r="AI1833" s="43" t="e">
        <f t="shared" ca="1" si="324"/>
        <v>#VALUE!</v>
      </c>
      <c r="AJ1833" s="44" t="e">
        <f t="shared" ca="1" si="325"/>
        <v>#N/A</v>
      </c>
      <c r="AK1833" s="44" t="e">
        <f t="shared" ca="1" si="326"/>
        <v>#N/A</v>
      </c>
      <c r="AL1833" s="44" t="e">
        <f t="shared" ca="1" si="327"/>
        <v>#VALUE!</v>
      </c>
      <c r="AM1833" s="44" t="e">
        <f t="shared" ca="1" si="328"/>
        <v>#VALUE!</v>
      </c>
      <c r="AN1833" s="36" t="str">
        <f t="shared" ca="1" si="329"/>
        <v>20</v>
      </c>
      <c r="AO1833" s="36" t="str">
        <f t="shared" ca="1" si="330"/>
        <v>05</v>
      </c>
      <c r="AP1833" s="36" t="str">
        <f t="shared" ca="1" si="331"/>
        <v>00</v>
      </c>
      <c r="AQ1833" s="36" t="str">
        <f t="shared" ca="1" si="332"/>
        <v>00</v>
      </c>
      <c r="AR1833" s="36" t="str">
        <f t="shared" ca="1" si="333"/>
        <v>錯誤: 找不到列值 'FIX'，搜尋範圍為第 1 到 31 行，欄位 BY</v>
      </c>
      <c r="AS1833" s="36"/>
    </row>
    <row r="1834" spans="19:45" ht="30" customHeight="1" x14ac:dyDescent="0.25">
      <c r="S1834" s="7" t="s">
        <v>691</v>
      </c>
      <c r="T1834" s="15" t="s">
        <v>1088</v>
      </c>
      <c r="U1834" s="36" t="str">
        <f t="shared" ca="1" si="321"/>
        <v>Code Error</v>
      </c>
      <c r="V1834" s="37"/>
      <c r="W1834" s="37"/>
      <c r="X1834" s="38"/>
      <c r="Y1834" s="38"/>
      <c r="Z1834" s="55" t="e">
        <f t="shared" ca="1" si="322"/>
        <v>#VALUE!</v>
      </c>
      <c r="AA1834" s="39" t="s">
        <v>584</v>
      </c>
      <c r="AB1834" s="40">
        <v>2</v>
      </c>
      <c r="AC1834" s="40" t="s">
        <v>995</v>
      </c>
      <c r="AD1834" s="40">
        <v>1</v>
      </c>
      <c r="AE1834" s="41" t="s">
        <v>436</v>
      </c>
      <c r="AF1834" s="42">
        <v>-42.5</v>
      </c>
      <c r="AG1834" s="47">
        <f t="shared" si="334"/>
        <v>-42</v>
      </c>
      <c r="AH1834" s="43" t="e">
        <f t="shared" ca="1" si="323"/>
        <v>#VALUE!</v>
      </c>
      <c r="AI1834" s="43" t="e">
        <f t="shared" ca="1" si="324"/>
        <v>#VALUE!</v>
      </c>
      <c r="AJ1834" s="44" t="e">
        <f t="shared" ca="1" si="325"/>
        <v>#N/A</v>
      </c>
      <c r="AK1834" s="44" t="e">
        <f t="shared" ca="1" si="326"/>
        <v>#N/A</v>
      </c>
      <c r="AL1834" s="44" t="e">
        <f t="shared" ca="1" si="327"/>
        <v>#VALUE!</v>
      </c>
      <c r="AM1834" s="44" t="e">
        <f t="shared" ca="1" si="328"/>
        <v>#VALUE!</v>
      </c>
      <c r="AN1834" s="36" t="str">
        <f t="shared" ca="1" si="329"/>
        <v>20</v>
      </c>
      <c r="AO1834" s="36" t="str">
        <f t="shared" ca="1" si="330"/>
        <v>06</v>
      </c>
      <c r="AP1834" s="36" t="str">
        <f t="shared" ca="1" si="331"/>
        <v>00</v>
      </c>
      <c r="AQ1834" s="36" t="str">
        <f t="shared" ca="1" si="332"/>
        <v>00</v>
      </c>
      <c r="AR1834" s="36" t="str">
        <f t="shared" ca="1" si="333"/>
        <v>錯誤: 找不到列值 'FIX'，搜尋範圍為第 1 到 31 行，欄位 BY</v>
      </c>
      <c r="AS1834" s="36"/>
    </row>
    <row r="1835" spans="19:45" ht="30" customHeight="1" x14ac:dyDescent="0.25">
      <c r="S1835" s="7" t="s">
        <v>544</v>
      </c>
      <c r="T1835" s="15" t="s">
        <v>1085</v>
      </c>
      <c r="U1835" s="36" t="str">
        <f t="shared" ca="1" si="321"/>
        <v>0xA4=-42.70,-42.50;</v>
      </c>
      <c r="V1835" s="37">
        <v>-0.3</v>
      </c>
      <c r="W1835" s="37"/>
      <c r="X1835" s="38"/>
      <c r="Y1835" s="38"/>
      <c r="Z1835" s="48">
        <f t="shared" ca="1" si="322"/>
        <v>3.6370000000000005</v>
      </c>
      <c r="AA1835" s="39" t="s">
        <v>584</v>
      </c>
      <c r="AB1835" s="40">
        <v>1</v>
      </c>
      <c r="AC1835" s="40" t="s">
        <v>995</v>
      </c>
      <c r="AD1835" s="40">
        <v>1</v>
      </c>
      <c r="AE1835" s="41">
        <v>6.7000000000000004E-2</v>
      </c>
      <c r="AF1835" s="42">
        <v>-42.7</v>
      </c>
      <c r="AG1835" s="49">
        <f t="shared" si="334"/>
        <v>-42.5</v>
      </c>
      <c r="AH1835" s="43">
        <f t="shared" ca="1" si="323"/>
        <v>-39.063000000000002</v>
      </c>
      <c r="AI1835" s="43">
        <f t="shared" ca="1" si="324"/>
        <v>-38.863</v>
      </c>
      <c r="AJ1835" s="44" t="e">
        <f t="shared" ca="1" si="325"/>
        <v>#N/A</v>
      </c>
      <c r="AK1835" s="44" t="e">
        <f t="shared" ca="1" si="326"/>
        <v>#N/A</v>
      </c>
      <c r="AL1835" s="44" t="e">
        <f t="shared" ca="1" si="327"/>
        <v>#N/A</v>
      </c>
      <c r="AM1835" s="44" t="e">
        <f t="shared" ca="1" si="328"/>
        <v>#N/A</v>
      </c>
      <c r="AN1835" s="36" t="str">
        <f t="shared" ca="1" si="329"/>
        <v>20</v>
      </c>
      <c r="AO1835" s="36" t="str">
        <f t="shared" ca="1" si="330"/>
        <v>04</v>
      </c>
      <c r="AP1835" s="36" t="str">
        <f t="shared" ca="1" si="331"/>
        <v>00</v>
      </c>
      <c r="AQ1835" s="36" t="str">
        <f t="shared" ca="1" si="332"/>
        <v>00</v>
      </c>
      <c r="AR1835" s="36" t="str">
        <f t="shared" ca="1" si="333"/>
        <v>80</v>
      </c>
      <c r="AS1835" s="36"/>
    </row>
    <row r="1836" spans="19:45" ht="30" customHeight="1" x14ac:dyDescent="0.25">
      <c r="S1836" s="7" t="s">
        <v>12</v>
      </c>
      <c r="T1836" s="15" t="s">
        <v>548</v>
      </c>
      <c r="U1836" s="36" t="str">
        <f t="shared" ca="1" si="321"/>
        <v>0xA5=-43.00,-42.70;</v>
      </c>
      <c r="V1836" s="37">
        <v>-0.3</v>
      </c>
      <c r="W1836" s="37"/>
      <c r="X1836" s="38"/>
      <c r="Y1836" s="38"/>
      <c r="Z1836" s="48">
        <f t="shared" ca="1" si="322"/>
        <v>4.1370000000000005</v>
      </c>
      <c r="AA1836" s="39" t="s">
        <v>584</v>
      </c>
      <c r="AB1836" s="40">
        <v>1.5</v>
      </c>
      <c r="AC1836" s="40" t="s">
        <v>995</v>
      </c>
      <c r="AD1836" s="40">
        <v>1</v>
      </c>
      <c r="AE1836" s="41">
        <v>6.7000000000000004E-2</v>
      </c>
      <c r="AF1836" s="42">
        <v>-43</v>
      </c>
      <c r="AG1836" s="49">
        <f t="shared" si="334"/>
        <v>-42.7</v>
      </c>
      <c r="AH1836" s="43">
        <f t="shared" ca="1" si="323"/>
        <v>-38.863</v>
      </c>
      <c r="AI1836" s="43">
        <f t="shared" ca="1" si="324"/>
        <v>-38.563000000000002</v>
      </c>
      <c r="AJ1836" s="44" t="e">
        <f t="shared" ca="1" si="325"/>
        <v>#N/A</v>
      </c>
      <c r="AK1836" s="44" t="e">
        <f t="shared" ca="1" si="326"/>
        <v>#N/A</v>
      </c>
      <c r="AL1836" s="44" t="e">
        <f t="shared" ca="1" si="327"/>
        <v>#N/A</v>
      </c>
      <c r="AM1836" s="44" t="e">
        <f t="shared" ca="1" si="328"/>
        <v>#N/A</v>
      </c>
      <c r="AN1836" s="36" t="str">
        <f t="shared" ca="1" si="329"/>
        <v>20</v>
      </c>
      <c r="AO1836" s="36" t="str">
        <f t="shared" ca="1" si="330"/>
        <v>05</v>
      </c>
      <c r="AP1836" s="36" t="str">
        <f t="shared" ca="1" si="331"/>
        <v>00</v>
      </c>
      <c r="AQ1836" s="36" t="str">
        <f t="shared" ca="1" si="332"/>
        <v>00</v>
      </c>
      <c r="AR1836" s="36" t="str">
        <f t="shared" ca="1" si="333"/>
        <v>80</v>
      </c>
      <c r="AS1836" s="36"/>
    </row>
    <row r="1837" spans="19:45" ht="30" customHeight="1" x14ac:dyDescent="0.25">
      <c r="S1837" s="26" t="s">
        <v>773</v>
      </c>
      <c r="T1837" s="15" t="s">
        <v>562</v>
      </c>
      <c r="U1837" s="36" t="str">
        <f t="shared" ca="1" si="321"/>
        <v>0xA6=-43.40,-43.00;</v>
      </c>
      <c r="V1837" s="37">
        <v>-0.4</v>
      </c>
      <c r="W1837" s="37"/>
      <c r="X1837" s="38"/>
      <c r="Y1837" s="38"/>
      <c r="Z1837" s="48">
        <f t="shared" ca="1" si="322"/>
        <v>4.5369999999999999</v>
      </c>
      <c r="AA1837" s="39" t="s">
        <v>584</v>
      </c>
      <c r="AB1837" s="40">
        <v>2</v>
      </c>
      <c r="AC1837" s="40" t="s">
        <v>995</v>
      </c>
      <c r="AD1837" s="40">
        <v>1</v>
      </c>
      <c r="AE1837" s="41">
        <v>6.7000000000000004E-2</v>
      </c>
      <c r="AF1837" s="42">
        <v>-43.4</v>
      </c>
      <c r="AG1837" s="49">
        <f t="shared" si="334"/>
        <v>-43</v>
      </c>
      <c r="AH1837" s="43">
        <f t="shared" ca="1" si="323"/>
        <v>-38.863</v>
      </c>
      <c r="AI1837" s="43">
        <f t="shared" ca="1" si="324"/>
        <v>-38.463000000000001</v>
      </c>
      <c r="AJ1837" s="44" t="e">
        <f t="shared" ca="1" si="325"/>
        <v>#N/A</v>
      </c>
      <c r="AK1837" s="44" t="e">
        <f t="shared" ca="1" si="326"/>
        <v>#N/A</v>
      </c>
      <c r="AL1837" s="44" t="e">
        <f t="shared" ca="1" si="327"/>
        <v>#N/A</v>
      </c>
      <c r="AM1837" s="44" t="e">
        <f t="shared" ca="1" si="328"/>
        <v>#N/A</v>
      </c>
      <c r="AN1837" s="36" t="str">
        <f t="shared" ca="1" si="329"/>
        <v>20</v>
      </c>
      <c r="AO1837" s="36" t="str">
        <f t="shared" ca="1" si="330"/>
        <v>06</v>
      </c>
      <c r="AP1837" s="36" t="str">
        <f t="shared" ca="1" si="331"/>
        <v>00</v>
      </c>
      <c r="AQ1837" s="36" t="str">
        <f t="shared" ca="1" si="332"/>
        <v>00</v>
      </c>
      <c r="AR1837" s="36" t="str">
        <f t="shared" ca="1" si="333"/>
        <v>80</v>
      </c>
      <c r="AS1837" s="36"/>
    </row>
    <row r="1838" spans="19:45" ht="30" customHeight="1" x14ac:dyDescent="0.25">
      <c r="S1838" s="7" t="s">
        <v>573</v>
      </c>
      <c r="T1838" s="15">
        <v>1.1000000000000001</v>
      </c>
      <c r="U1838" s="36" t="str">
        <f t="shared" ca="1" si="321"/>
        <v>0xA7=-44.10,-43.40;</v>
      </c>
      <c r="V1838" s="37">
        <v>-0.5</v>
      </c>
      <c r="W1838" s="37"/>
      <c r="X1838" s="38"/>
      <c r="Y1838" s="38"/>
      <c r="Z1838" s="48">
        <f t="shared" ca="1" si="322"/>
        <v>4.9370000000000003</v>
      </c>
      <c r="AA1838" s="39" t="s">
        <v>584</v>
      </c>
      <c r="AB1838" s="40">
        <v>2.5</v>
      </c>
      <c r="AC1838" s="40" t="s">
        <v>995</v>
      </c>
      <c r="AD1838" s="40">
        <v>1</v>
      </c>
      <c r="AE1838" s="41">
        <v>6.7000000000000004E-2</v>
      </c>
      <c r="AF1838" s="42">
        <v>-44.1</v>
      </c>
      <c r="AG1838" s="49">
        <f t="shared" si="334"/>
        <v>-43.4</v>
      </c>
      <c r="AH1838" s="43">
        <f t="shared" ca="1" si="323"/>
        <v>-39.163000000000004</v>
      </c>
      <c r="AI1838" s="43">
        <f t="shared" ca="1" si="324"/>
        <v>-38.463000000000001</v>
      </c>
      <c r="AJ1838" s="44" t="e">
        <f t="shared" ca="1" si="325"/>
        <v>#N/A</v>
      </c>
      <c r="AK1838" s="44" t="e">
        <f t="shared" ca="1" si="326"/>
        <v>#N/A</v>
      </c>
      <c r="AL1838" s="44" t="e">
        <f t="shared" ca="1" si="327"/>
        <v>#N/A</v>
      </c>
      <c r="AM1838" s="44" t="e">
        <f t="shared" ca="1" si="328"/>
        <v>#N/A</v>
      </c>
      <c r="AN1838" s="36" t="str">
        <f t="shared" ca="1" si="329"/>
        <v>20</v>
      </c>
      <c r="AO1838" s="36" t="str">
        <f t="shared" ca="1" si="330"/>
        <v>07</v>
      </c>
      <c r="AP1838" s="36" t="str">
        <f t="shared" ca="1" si="331"/>
        <v>00</v>
      </c>
      <c r="AQ1838" s="36" t="str">
        <f t="shared" ca="1" si="332"/>
        <v>00</v>
      </c>
      <c r="AR1838" s="36" t="str">
        <f t="shared" ca="1" si="333"/>
        <v>80</v>
      </c>
      <c r="AS1838" s="36"/>
    </row>
    <row r="1839" spans="19:45" ht="30" customHeight="1" x14ac:dyDescent="0.25">
      <c r="S1839" s="7" t="s">
        <v>590</v>
      </c>
      <c r="T1839" s="15" t="e">
        <f>VLOOKUP(T1824,MPN!$A$1:$E$997,4,FALSE)</f>
        <v>#N/A</v>
      </c>
      <c r="U1839" s="36" t="str">
        <f t="shared" ca="1" si="321"/>
        <v>0xA8=-44.80,-44.10;</v>
      </c>
      <c r="V1839" s="37">
        <v>-0.8</v>
      </c>
      <c r="W1839" s="37"/>
      <c r="X1839" s="38"/>
      <c r="Y1839" s="38"/>
      <c r="Z1839" s="48">
        <f t="shared" ca="1" si="322"/>
        <v>5.6370000000000005</v>
      </c>
      <c r="AA1839" s="39" t="s">
        <v>584</v>
      </c>
      <c r="AB1839" s="40">
        <v>3.5</v>
      </c>
      <c r="AC1839" s="40" t="s">
        <v>995</v>
      </c>
      <c r="AD1839" s="40">
        <v>1</v>
      </c>
      <c r="AE1839" s="41">
        <v>6.7000000000000004E-2</v>
      </c>
      <c r="AF1839" s="42">
        <v>-44.8</v>
      </c>
      <c r="AG1839" s="49">
        <f t="shared" si="334"/>
        <v>-44.1</v>
      </c>
      <c r="AH1839" s="43">
        <f t="shared" ca="1" si="323"/>
        <v>-39.162999999999997</v>
      </c>
      <c r="AI1839" s="43">
        <f t="shared" ca="1" si="324"/>
        <v>-38.463000000000001</v>
      </c>
      <c r="AJ1839" s="44" t="e">
        <f t="shared" ca="1" si="325"/>
        <v>#N/A</v>
      </c>
      <c r="AK1839" s="44" t="e">
        <f t="shared" ca="1" si="326"/>
        <v>#N/A</v>
      </c>
      <c r="AL1839" s="44" t="e">
        <f t="shared" ca="1" si="327"/>
        <v>#N/A</v>
      </c>
      <c r="AM1839" s="44" t="e">
        <f t="shared" ca="1" si="328"/>
        <v>#N/A</v>
      </c>
      <c r="AN1839" s="36" t="str">
        <f t="shared" ca="1" si="329"/>
        <v>20</v>
      </c>
      <c r="AO1839" s="36" t="str">
        <f t="shared" ca="1" si="330"/>
        <v>08</v>
      </c>
      <c r="AP1839" s="36" t="str">
        <f t="shared" ca="1" si="331"/>
        <v>00</v>
      </c>
      <c r="AQ1839" s="36" t="str">
        <f t="shared" ca="1" si="332"/>
        <v>00</v>
      </c>
      <c r="AR1839" s="36" t="str">
        <f t="shared" ca="1" si="333"/>
        <v>80</v>
      </c>
      <c r="AS1839" s="36"/>
    </row>
    <row r="1840" spans="19:45" ht="30" customHeight="1" x14ac:dyDescent="0.25">
      <c r="S1840" s="7" t="s">
        <v>693</v>
      </c>
      <c r="T1840" s="15">
        <v>0.8</v>
      </c>
      <c r="U1840" s="36" t="str">
        <f t="shared" ca="1" si="321"/>
        <v>0xA9=-45.60,-44.80;</v>
      </c>
      <c r="V1840" s="37">
        <v>-0.8</v>
      </c>
      <c r="W1840" s="37"/>
      <c r="X1840" s="38"/>
      <c r="Y1840" s="38"/>
      <c r="Z1840" s="48">
        <f t="shared" ca="1" si="322"/>
        <v>6.6370000000000005</v>
      </c>
      <c r="AA1840" s="39" t="s">
        <v>584</v>
      </c>
      <c r="AB1840" s="40">
        <v>4.5</v>
      </c>
      <c r="AC1840" s="40" t="s">
        <v>995</v>
      </c>
      <c r="AD1840" s="40">
        <v>1</v>
      </c>
      <c r="AE1840" s="41">
        <v>6.7000000000000004E-2</v>
      </c>
      <c r="AF1840" s="42">
        <v>-45.6</v>
      </c>
      <c r="AG1840" s="49">
        <f t="shared" si="334"/>
        <v>-44.8</v>
      </c>
      <c r="AH1840" s="43">
        <f t="shared" ca="1" si="323"/>
        <v>-38.963000000000001</v>
      </c>
      <c r="AI1840" s="43">
        <f t="shared" ca="1" si="324"/>
        <v>-38.162999999999997</v>
      </c>
      <c r="AJ1840" s="44" t="e">
        <f t="shared" ca="1" si="325"/>
        <v>#N/A</v>
      </c>
      <c r="AK1840" s="44" t="e">
        <f t="shared" ca="1" si="326"/>
        <v>#N/A</v>
      </c>
      <c r="AL1840" s="44" t="e">
        <f t="shared" ca="1" si="327"/>
        <v>#N/A</v>
      </c>
      <c r="AM1840" s="44" t="e">
        <f t="shared" ca="1" si="328"/>
        <v>#N/A</v>
      </c>
      <c r="AN1840" s="36" t="str">
        <f t="shared" ca="1" si="329"/>
        <v>20</v>
      </c>
      <c r="AO1840" s="36" t="str">
        <f t="shared" ca="1" si="330"/>
        <v>09</v>
      </c>
      <c r="AP1840" s="36" t="str">
        <f t="shared" ca="1" si="331"/>
        <v>00</v>
      </c>
      <c r="AQ1840" s="36" t="str">
        <f t="shared" ca="1" si="332"/>
        <v>00</v>
      </c>
      <c r="AR1840" s="36" t="str">
        <f t="shared" ca="1" si="333"/>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e">
        <f>VLOOKUP($T1824,MPN!$A$1:$E$497,2,FALSE)</f>
        <v>#N/A</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e">
        <f>VLOOKUP($T1824,MPN!$A$1:$E$497,5,FALSE)</f>
        <v>#N/A</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t="e">
        <f>VLOOKUP(T1835,$DT$1:$DV$31,3,FALSE)</f>
        <v>#N/A</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e">
        <f>T1839&amp;"+/-"&amp;T1840&amp;" "&amp;T1849</f>
        <v>#N/A</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70~150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585</v>
      </c>
      <c r="V1886" s="12"/>
      <c r="W1886" s="65"/>
      <c r="X1886" s="12"/>
      <c r="Y1886" s="7" t="e">
        <f>VLOOKUP(U1886,$DX$1:$DZ$21,3,FALSE)</f>
        <v>#N/A</v>
      </c>
      <c r="AD1886" s="8"/>
    </row>
    <row r="1887" spans="19:45" ht="30" customHeight="1" x14ac:dyDescent="0.25">
      <c r="S1887" s="7" t="s">
        <v>24</v>
      </c>
      <c r="T1887" s="15" t="s">
        <v>1154</v>
      </c>
      <c r="U1887" s="5" t="s">
        <v>23</v>
      </c>
      <c r="V1887" s="7" t="e">
        <f>VLOOKUP(U1886,$DX$1:$DZ$21,2,FALSE)</f>
        <v>#N/A</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1304</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1278</v>
      </c>
      <c r="U1890" s="36" t="str">
        <f t="shared" ref="U1890:U1899" ca="1" si="335">ConfigCode($AA1890,$AN1890,$AO1890,$AP1890,$AQ1890,$AR1890,$AF1890,$AG1890,2)</f>
        <v>Code Error</v>
      </c>
      <c r="V1890" s="37"/>
      <c r="W1890" s="37"/>
      <c r="X1890" s="68"/>
      <c r="Y1890" s="68"/>
      <c r="Z1890" s="55" t="e">
        <f t="shared" ref="Z1890:Z1899" ca="1" si="336" xml:space="preserve">
N("vbias,vlookup vbias range")+
VLOOKUP($AA1890,INDIRECT(BoxVal(ROW($AA1890),34,COLUMN(T1886))),2,FALSE)+
N("gain")+
$AB1890+
N("vcm")+
VLOOKUP($AC1890,$CT$1:$DC$31,7,FALSE)+
N("(vbias*vcp*vbg-vbias)*sensor ratio")+
VbiasCal($AA1890,$AD1890,$AE1890,BoxVal(ROW($AC1890),18,COLUMN($T$22)))+
N("vbias ref+gain ref")+
$V1890+$W1890</f>
        <v>#VALUE!</v>
      </c>
      <c r="AA1890" s="39" t="s">
        <v>1157</v>
      </c>
      <c r="AB1890" s="40">
        <v>2</v>
      </c>
      <c r="AC1890" s="40" t="s">
        <v>996</v>
      </c>
      <c r="AD1890" s="40">
        <v>1</v>
      </c>
      <c r="AE1890" s="41" t="s">
        <v>436</v>
      </c>
      <c r="AF1890" s="42">
        <v>-38</v>
      </c>
      <c r="AG1890" s="42">
        <v>-35.799999999999997</v>
      </c>
      <c r="AH1890" s="43" t="e">
        <f t="shared" ref="AH1890:AH1899" ca="1" si="337">$AF1890+$Z1890</f>
        <v>#VALUE!</v>
      </c>
      <c r="AI1890" s="43" t="e">
        <f t="shared" ref="AI1890:AI1899" ca="1" si="338">$AG1890+$Z1890</f>
        <v>#VALUE!</v>
      </c>
      <c r="AJ1890" s="44" t="e">
        <f t="shared" ref="AJ1890:AJ1899" ca="1" si="339" xml:space="preserve">
N("initial sens-loopgain")+
$AF1890-BoxVal(ROW($AA1890),26,COLUMN(INDIRECT("T"&amp;(INT(ROW($AA1907)/65))*65+2)))</f>
        <v>#N/A</v>
      </c>
      <c r="AK1890" s="44" t="e">
        <f t="shared" ref="AK1890:AK1899" ca="1" si="340">AJ1890+(AG1890-AF1890)</f>
        <v>#N/A</v>
      </c>
      <c r="AL1890" s="44" t="e">
        <f t="shared" ref="AL1890:AL1899" ca="1" si="341" xml:space="preserve">
N("initial sens-loopgain-gain-gain ref-vcm")+
$AH1890-
BoxVal(ROW($AA1890),26,COLUMN(INDIRECT("T"&amp;(INT(ROW($AA1907)/65))*65+2)))-
$AB1890-
$W1890-
IFERROR(VLOOKUP($AC1890,$CT$1:$DC$31,7,FALSE),0)</f>
        <v>#VALUE!</v>
      </c>
      <c r="AM1890" s="44" t="e">
        <f t="shared" ref="AM1890:AM1899" ca="1" si="342">AL1890+(AG1890-AF1890)</f>
        <v>#VALUE!</v>
      </c>
      <c r="AN1890" s="36" t="str">
        <f t="shared" ref="AN1890:AN1899" ca="1" si="343">IF(BoxVal(ROW(AA1890),9,COLUMN(T1888))="FIX","00",ManualLookup(AA1890,BoxVal(ROW(AA1890),4,COLUMN(AN1888)),INDIRECT(DN$3)))</f>
        <v>00</v>
      </c>
      <c r="AO1890" s="36" t="str">
        <f t="shared" ref="AO1890:AO1899" ca="1" si="344">ManualLookup(AB1890,BoxVal(ROW(AB1890),4,COLUMN(AO1888)),INDIRECT(DO$3))</f>
        <v>06</v>
      </c>
      <c r="AP1890" s="36" t="str">
        <f t="shared" ref="AP1890:AP1899" ca="1" si="345">ManualLookup(AC1890,BoxVal(ROW(AC1890),4,COLUMN(AP1888)),INDIRECT(DP$3))</f>
        <v>00</v>
      </c>
      <c r="AQ1890" s="36" t="str">
        <f t="shared" ref="AQ1890:AQ1899" ca="1" si="346">ManualLookup(AD1890,BoxVal(ROW(AD1890),4,COLUMN(AQ1888)),INDIRECT(DQ$3))</f>
        <v>00</v>
      </c>
      <c r="AR1890" s="36" t="str">
        <f t="shared" ref="AR1890:AR1899" ca="1" si="347">ManualLookup(AE1890,BoxVal(ROW(AE1890),4,COLUMN(AR1888)),INDIRECT(DR$3))</f>
        <v>錯誤: 找不到列值 'FIX'，搜尋範圍為第 1 到 31 行，欄位 BY</v>
      </c>
      <c r="AS1890" s="33"/>
    </row>
    <row r="1891" spans="19:45" ht="30" customHeight="1" x14ac:dyDescent="0.25">
      <c r="S1891" s="7" t="s">
        <v>13</v>
      </c>
      <c r="T1891" s="15" t="s">
        <v>1158</v>
      </c>
      <c r="U1891" s="36" t="str">
        <f t="shared" ca="1" si="335"/>
        <v>Code Error</v>
      </c>
      <c r="V1891" s="37"/>
      <c r="W1891" s="37"/>
      <c r="X1891" s="68"/>
      <c r="Y1891" s="68"/>
      <c r="Z1891" s="55" t="e">
        <f t="shared" ca="1" si="336"/>
        <v>#VALUE!</v>
      </c>
      <c r="AA1891" s="39" t="s">
        <v>1157</v>
      </c>
      <c r="AB1891" s="40">
        <v>0.5</v>
      </c>
      <c r="AC1891" s="40" t="s">
        <v>996</v>
      </c>
      <c r="AD1891" s="40">
        <v>1</v>
      </c>
      <c r="AE1891" s="41" t="s">
        <v>436</v>
      </c>
      <c r="AF1891" s="42">
        <v>-38.799999999999997</v>
      </c>
      <c r="AG1891" s="47">
        <f t="shared" ref="AG1891:AG1899" si="348">AF1890</f>
        <v>-38</v>
      </c>
      <c r="AH1891" s="43" t="e">
        <f t="shared" ca="1" si="337"/>
        <v>#VALUE!</v>
      </c>
      <c r="AI1891" s="43" t="e">
        <f t="shared" ca="1" si="338"/>
        <v>#VALUE!</v>
      </c>
      <c r="AJ1891" s="44" t="e">
        <f t="shared" ca="1" si="339"/>
        <v>#N/A</v>
      </c>
      <c r="AK1891" s="44" t="e">
        <f t="shared" ca="1" si="340"/>
        <v>#N/A</v>
      </c>
      <c r="AL1891" s="44" t="e">
        <f t="shared" ca="1" si="341"/>
        <v>#VALUE!</v>
      </c>
      <c r="AM1891" s="44" t="e">
        <f t="shared" ca="1" si="342"/>
        <v>#VALUE!</v>
      </c>
      <c r="AN1891" s="36" t="str">
        <f t="shared" ca="1" si="343"/>
        <v>00</v>
      </c>
      <c r="AO1891" s="36" t="str">
        <f t="shared" ca="1" si="344"/>
        <v>03</v>
      </c>
      <c r="AP1891" s="36" t="str">
        <f t="shared" ca="1" si="345"/>
        <v>00</v>
      </c>
      <c r="AQ1891" s="36" t="str">
        <f t="shared" ca="1" si="346"/>
        <v>00</v>
      </c>
      <c r="AR1891" s="36" t="str">
        <f t="shared" ca="1" si="347"/>
        <v>錯誤: 找不到列值 'FIX'，搜尋範圍為第 1 到 31 行，欄位 BY</v>
      </c>
      <c r="AS1891" s="36"/>
    </row>
    <row r="1892" spans="19:45" ht="30" customHeight="1" x14ac:dyDescent="0.25">
      <c r="S1892" s="26"/>
      <c r="T1892" s="17"/>
      <c r="U1892" s="36" t="str">
        <f t="shared" ca="1" si="335"/>
        <v>Code Error</v>
      </c>
      <c r="V1892" s="37"/>
      <c r="W1892" s="37"/>
      <c r="X1892" s="68"/>
      <c r="Y1892" s="68"/>
      <c r="Z1892" s="55" t="e">
        <f t="shared" ca="1" si="336"/>
        <v>#VALUE!</v>
      </c>
      <c r="AA1892" s="39" t="s">
        <v>436</v>
      </c>
      <c r="AB1892" s="40">
        <v>1</v>
      </c>
      <c r="AC1892" s="40" t="s">
        <v>995</v>
      </c>
      <c r="AD1892" s="40">
        <v>1</v>
      </c>
      <c r="AE1892" s="41" t="s">
        <v>436</v>
      </c>
      <c r="AF1892" s="42">
        <v>-39.299999999999997</v>
      </c>
      <c r="AG1892" s="47">
        <f t="shared" si="348"/>
        <v>-38.799999999999997</v>
      </c>
      <c r="AH1892" s="43" t="e">
        <f t="shared" ca="1" si="337"/>
        <v>#VALUE!</v>
      </c>
      <c r="AI1892" s="43" t="e">
        <f t="shared" ca="1" si="338"/>
        <v>#VALUE!</v>
      </c>
      <c r="AJ1892" s="44" t="e">
        <f t="shared" ca="1" si="339"/>
        <v>#N/A</v>
      </c>
      <c r="AK1892" s="44" t="e">
        <f t="shared" ca="1" si="340"/>
        <v>#N/A</v>
      </c>
      <c r="AL1892" s="44" t="e">
        <f t="shared" ca="1" si="341"/>
        <v>#VALUE!</v>
      </c>
      <c r="AM1892" s="44" t="e">
        <f t="shared" ca="1" si="342"/>
        <v>#VALUE!</v>
      </c>
      <c r="AN1892" s="36" t="str">
        <f t="shared" ca="1" si="343"/>
        <v>00</v>
      </c>
      <c r="AO1892" s="36" t="str">
        <f t="shared" ca="1" si="344"/>
        <v>04</v>
      </c>
      <c r="AP1892" s="36" t="str">
        <f t="shared" ca="1" si="345"/>
        <v>00</v>
      </c>
      <c r="AQ1892" s="36" t="str">
        <f t="shared" ca="1" si="346"/>
        <v>00</v>
      </c>
      <c r="AR1892" s="36" t="str">
        <f t="shared" ca="1" si="347"/>
        <v>錯誤: 找不到列值 'FIX'，搜尋範圍為第 1 到 31 行，欄位 BY</v>
      </c>
      <c r="AS1892" s="36"/>
    </row>
    <row r="1893" spans="19:45" ht="30" customHeight="1" x14ac:dyDescent="0.25">
      <c r="S1893" s="7" t="s">
        <v>19</v>
      </c>
      <c r="T1893" s="15" t="s">
        <v>799</v>
      </c>
      <c r="U1893" s="36" t="str">
        <f t="shared" ca="1" si="335"/>
        <v>Code Error</v>
      </c>
      <c r="V1893" s="37"/>
      <c r="W1893" s="37"/>
      <c r="X1893" s="68"/>
      <c r="Y1893" s="68"/>
      <c r="Z1893" s="55" t="e">
        <f t="shared" ca="1" si="336"/>
        <v>#VALUE!</v>
      </c>
      <c r="AA1893" s="39" t="s">
        <v>436</v>
      </c>
      <c r="AB1893" s="40">
        <v>1.5</v>
      </c>
      <c r="AC1893" s="40" t="s">
        <v>995</v>
      </c>
      <c r="AD1893" s="40">
        <v>1</v>
      </c>
      <c r="AE1893" s="41" t="s">
        <v>436</v>
      </c>
      <c r="AF1893" s="42">
        <v>-39.799999999999997</v>
      </c>
      <c r="AG1893" s="47">
        <f t="shared" si="348"/>
        <v>-39.299999999999997</v>
      </c>
      <c r="AH1893" s="43" t="e">
        <f t="shared" ca="1" si="337"/>
        <v>#VALUE!</v>
      </c>
      <c r="AI1893" s="43" t="e">
        <f t="shared" ca="1" si="338"/>
        <v>#VALUE!</v>
      </c>
      <c r="AJ1893" s="44" t="e">
        <f t="shared" ca="1" si="339"/>
        <v>#N/A</v>
      </c>
      <c r="AK1893" s="44" t="e">
        <f t="shared" ca="1" si="340"/>
        <v>#N/A</v>
      </c>
      <c r="AL1893" s="44" t="e">
        <f t="shared" ca="1" si="341"/>
        <v>#VALUE!</v>
      </c>
      <c r="AM1893" s="44" t="e">
        <f t="shared" ca="1" si="342"/>
        <v>#VALUE!</v>
      </c>
      <c r="AN1893" s="36" t="str">
        <f t="shared" ca="1" si="343"/>
        <v>00</v>
      </c>
      <c r="AO1893" s="36" t="str">
        <f t="shared" ca="1" si="344"/>
        <v>05</v>
      </c>
      <c r="AP1893" s="36" t="str">
        <f t="shared" ca="1" si="345"/>
        <v>00</v>
      </c>
      <c r="AQ1893" s="36" t="str">
        <f t="shared" ca="1" si="346"/>
        <v>00</v>
      </c>
      <c r="AR1893" s="36" t="str">
        <f t="shared" ca="1" si="347"/>
        <v>錯誤: 找不到列值 'FIX'，搜尋範圍為第 1 到 31 行，欄位 BY</v>
      </c>
      <c r="AS1893" s="36"/>
    </row>
    <row r="1894" spans="19:45" ht="30" customHeight="1" x14ac:dyDescent="0.25">
      <c r="S1894" s="7" t="s">
        <v>15</v>
      </c>
      <c r="T1894" s="15" t="s">
        <v>1157</v>
      </c>
      <c r="U1894" s="36" t="str">
        <f t="shared" ca="1" si="335"/>
        <v>Code Error</v>
      </c>
      <c r="V1894" s="37"/>
      <c r="W1894" s="37"/>
      <c r="X1894" s="68"/>
      <c r="Y1894" s="68"/>
      <c r="Z1894" s="55" t="e">
        <f t="shared" ca="1" si="336"/>
        <v>#VALUE!</v>
      </c>
      <c r="AA1894" s="39" t="s">
        <v>436</v>
      </c>
      <c r="AB1894" s="40">
        <v>2</v>
      </c>
      <c r="AC1894" s="40" t="s">
        <v>995</v>
      </c>
      <c r="AD1894" s="40">
        <v>1</v>
      </c>
      <c r="AE1894" s="41" t="s">
        <v>436</v>
      </c>
      <c r="AF1894" s="42">
        <v>-40.299999999999997</v>
      </c>
      <c r="AG1894" s="47">
        <f t="shared" si="348"/>
        <v>-39.799999999999997</v>
      </c>
      <c r="AH1894" s="43" t="e">
        <f t="shared" ca="1" si="337"/>
        <v>#VALUE!</v>
      </c>
      <c r="AI1894" s="43" t="e">
        <f t="shared" ca="1" si="338"/>
        <v>#VALUE!</v>
      </c>
      <c r="AJ1894" s="44" t="e">
        <f t="shared" ca="1" si="339"/>
        <v>#N/A</v>
      </c>
      <c r="AK1894" s="44" t="e">
        <f t="shared" ca="1" si="340"/>
        <v>#N/A</v>
      </c>
      <c r="AL1894" s="44" t="e">
        <f t="shared" ca="1" si="341"/>
        <v>#VALUE!</v>
      </c>
      <c r="AM1894" s="44" t="e">
        <f t="shared" ca="1" si="342"/>
        <v>#VALUE!</v>
      </c>
      <c r="AN1894" s="36" t="str">
        <f t="shared" ca="1" si="343"/>
        <v>00</v>
      </c>
      <c r="AO1894" s="36" t="str">
        <f t="shared" ca="1" si="344"/>
        <v>06</v>
      </c>
      <c r="AP1894" s="36" t="str">
        <f t="shared" ca="1" si="345"/>
        <v>00</v>
      </c>
      <c r="AQ1894" s="36" t="str">
        <f t="shared" ca="1" si="346"/>
        <v>00</v>
      </c>
      <c r="AR1894" s="36" t="str">
        <f t="shared" ca="1" si="347"/>
        <v>錯誤: 找不到列值 'FIX'，搜尋範圍為第 1 到 31 行，欄位 BY</v>
      </c>
      <c r="AS1894" s="36"/>
    </row>
    <row r="1895" spans="19:45" ht="30" customHeight="1" x14ac:dyDescent="0.25">
      <c r="S1895" s="7" t="s">
        <v>705</v>
      </c>
      <c r="T1895" s="15" t="s">
        <v>1152</v>
      </c>
      <c r="U1895" s="36" t="str">
        <f t="shared" ca="1" si="335"/>
        <v>Code Error</v>
      </c>
      <c r="V1895" s="37"/>
      <c r="W1895" s="37"/>
      <c r="X1895" s="68"/>
      <c r="Y1895" s="68"/>
      <c r="Z1895" s="55" t="e">
        <f t="shared" ca="1" si="336"/>
        <v>#VALUE!</v>
      </c>
      <c r="AA1895" s="39" t="s">
        <v>436</v>
      </c>
      <c r="AB1895" s="40">
        <v>2.5</v>
      </c>
      <c r="AC1895" s="40" t="s">
        <v>995</v>
      </c>
      <c r="AD1895" s="40">
        <v>1</v>
      </c>
      <c r="AE1895" s="41" t="s">
        <v>436</v>
      </c>
      <c r="AF1895" s="42">
        <v>-41</v>
      </c>
      <c r="AG1895" s="47">
        <f t="shared" si="348"/>
        <v>-40.299999999999997</v>
      </c>
      <c r="AH1895" s="43" t="e">
        <f t="shared" ca="1" si="337"/>
        <v>#VALUE!</v>
      </c>
      <c r="AI1895" s="43" t="e">
        <f t="shared" ca="1" si="338"/>
        <v>#VALUE!</v>
      </c>
      <c r="AJ1895" s="44" t="e">
        <f t="shared" ca="1" si="339"/>
        <v>#N/A</v>
      </c>
      <c r="AK1895" s="44" t="e">
        <f t="shared" ca="1" si="340"/>
        <v>#N/A</v>
      </c>
      <c r="AL1895" s="44" t="e">
        <f t="shared" ca="1" si="341"/>
        <v>#VALUE!</v>
      </c>
      <c r="AM1895" s="44" t="e">
        <f t="shared" ca="1" si="342"/>
        <v>#VALUE!</v>
      </c>
      <c r="AN1895" s="36" t="str">
        <f t="shared" ca="1" si="343"/>
        <v>00</v>
      </c>
      <c r="AO1895" s="36" t="str">
        <f t="shared" ca="1" si="344"/>
        <v>07</v>
      </c>
      <c r="AP1895" s="36" t="str">
        <f t="shared" ca="1" si="345"/>
        <v>00</v>
      </c>
      <c r="AQ1895" s="36" t="str">
        <f t="shared" ca="1" si="346"/>
        <v>00</v>
      </c>
      <c r="AR1895" s="36" t="str">
        <f t="shared" ca="1" si="347"/>
        <v>錯誤: 找不到列值 'FIX'，搜尋範圍為第 1 到 31 行，欄位 BY</v>
      </c>
      <c r="AS1895" s="36"/>
    </row>
    <row r="1896" spans="19:45" ht="30" customHeight="1" x14ac:dyDescent="0.25">
      <c r="S1896" s="7" t="s">
        <v>605</v>
      </c>
      <c r="T1896" s="15" t="s">
        <v>991</v>
      </c>
      <c r="U1896" s="36" t="str">
        <f t="shared" ca="1" si="335"/>
        <v>Code Error</v>
      </c>
      <c r="V1896" s="37"/>
      <c r="W1896" s="37"/>
      <c r="X1896" s="68"/>
      <c r="Y1896" s="68"/>
      <c r="Z1896" s="55" t="e">
        <f t="shared" ca="1" si="336"/>
        <v>#VALUE!</v>
      </c>
      <c r="AA1896" s="39" t="s">
        <v>436</v>
      </c>
      <c r="AB1896" s="40">
        <v>3.5</v>
      </c>
      <c r="AC1896" s="40" t="s">
        <v>995</v>
      </c>
      <c r="AD1896" s="40">
        <v>1</v>
      </c>
      <c r="AE1896" s="41" t="s">
        <v>436</v>
      </c>
      <c r="AF1896" s="42">
        <v>-42</v>
      </c>
      <c r="AG1896" s="47">
        <f t="shared" si="348"/>
        <v>-41</v>
      </c>
      <c r="AH1896" s="43" t="e">
        <f t="shared" ca="1" si="337"/>
        <v>#VALUE!</v>
      </c>
      <c r="AI1896" s="43" t="e">
        <f t="shared" ca="1" si="338"/>
        <v>#VALUE!</v>
      </c>
      <c r="AJ1896" s="44" t="e">
        <f t="shared" ca="1" si="339"/>
        <v>#N/A</v>
      </c>
      <c r="AK1896" s="44" t="e">
        <f t="shared" ca="1" si="340"/>
        <v>#N/A</v>
      </c>
      <c r="AL1896" s="44" t="e">
        <f t="shared" ca="1" si="341"/>
        <v>#VALUE!</v>
      </c>
      <c r="AM1896" s="44" t="e">
        <f t="shared" ca="1" si="342"/>
        <v>#VALUE!</v>
      </c>
      <c r="AN1896" s="36" t="str">
        <f t="shared" ca="1" si="343"/>
        <v>00</v>
      </c>
      <c r="AO1896" s="36" t="str">
        <f t="shared" ca="1" si="344"/>
        <v>08</v>
      </c>
      <c r="AP1896" s="36" t="str">
        <f t="shared" ca="1" si="345"/>
        <v>00</v>
      </c>
      <c r="AQ1896" s="36" t="str">
        <f t="shared" ca="1" si="346"/>
        <v>00</v>
      </c>
      <c r="AR1896" s="36" t="str">
        <f t="shared" ca="1" si="347"/>
        <v>錯誤: 找不到列值 'FIX'，搜尋範圍為第 1 到 31 行，欄位 BY</v>
      </c>
      <c r="AS1896" s="36"/>
    </row>
    <row r="1897" spans="19:45" ht="30" customHeight="1" x14ac:dyDescent="0.25">
      <c r="S1897" s="7" t="s">
        <v>721</v>
      </c>
      <c r="T1897" s="15" t="s">
        <v>26</v>
      </c>
      <c r="U1897" s="36" t="str">
        <f t="shared" ca="1" si="335"/>
        <v>Code Error</v>
      </c>
      <c r="V1897" s="37"/>
      <c r="W1897" s="37"/>
      <c r="X1897" s="68"/>
      <c r="Y1897" s="68"/>
      <c r="Z1897" s="55" t="e">
        <f t="shared" ca="1" si="336"/>
        <v>#VALUE!</v>
      </c>
      <c r="AA1897" s="39" t="s">
        <v>436</v>
      </c>
      <c r="AB1897" s="40">
        <v>4.5</v>
      </c>
      <c r="AC1897" s="40" t="s">
        <v>995</v>
      </c>
      <c r="AD1897" s="40">
        <v>1</v>
      </c>
      <c r="AE1897" s="41" t="s">
        <v>436</v>
      </c>
      <c r="AF1897" s="42">
        <v>-43</v>
      </c>
      <c r="AG1897" s="47">
        <f t="shared" si="348"/>
        <v>-42</v>
      </c>
      <c r="AH1897" s="43" t="e">
        <f t="shared" ca="1" si="337"/>
        <v>#VALUE!</v>
      </c>
      <c r="AI1897" s="43" t="e">
        <f t="shared" ca="1" si="338"/>
        <v>#VALUE!</v>
      </c>
      <c r="AJ1897" s="44" t="e">
        <f t="shared" ca="1" si="339"/>
        <v>#N/A</v>
      </c>
      <c r="AK1897" s="44" t="e">
        <f t="shared" ca="1" si="340"/>
        <v>#N/A</v>
      </c>
      <c r="AL1897" s="44" t="e">
        <f t="shared" ca="1" si="341"/>
        <v>#VALUE!</v>
      </c>
      <c r="AM1897" s="44" t="e">
        <f t="shared" ca="1" si="342"/>
        <v>#VALUE!</v>
      </c>
      <c r="AN1897" s="36" t="str">
        <f t="shared" ca="1" si="343"/>
        <v>00</v>
      </c>
      <c r="AO1897" s="36" t="str">
        <f t="shared" ca="1" si="344"/>
        <v>09</v>
      </c>
      <c r="AP1897" s="36" t="str">
        <f t="shared" ca="1" si="345"/>
        <v>00</v>
      </c>
      <c r="AQ1897" s="36" t="str">
        <f t="shared" ca="1" si="346"/>
        <v>00</v>
      </c>
      <c r="AR1897" s="36" t="str">
        <f t="shared" ca="1" si="347"/>
        <v>錯誤: 找不到列值 'FIX'，搜尋範圍為第 1 到 31 行，欄位 BY</v>
      </c>
      <c r="AS1897" s="36"/>
    </row>
    <row r="1898" spans="19:45" ht="30" customHeight="1" x14ac:dyDescent="0.25">
      <c r="S1898" s="7" t="s">
        <v>20</v>
      </c>
      <c r="T1898" s="15">
        <v>-38</v>
      </c>
      <c r="U1898" s="36" t="str">
        <f t="shared" ca="1" si="335"/>
        <v>Code Error</v>
      </c>
      <c r="V1898" s="37"/>
      <c r="W1898" s="37"/>
      <c r="X1898" s="38"/>
      <c r="Y1898" s="38"/>
      <c r="Z1898" s="55" t="e">
        <f t="shared" ca="1" si="336"/>
        <v>#VALUE!</v>
      </c>
      <c r="AA1898" s="39" t="s">
        <v>436</v>
      </c>
      <c r="AB1898" s="40">
        <v>5.5</v>
      </c>
      <c r="AC1898" s="40" t="s">
        <v>995</v>
      </c>
      <c r="AD1898" s="40">
        <v>1</v>
      </c>
      <c r="AE1898" s="41" t="s">
        <v>436</v>
      </c>
      <c r="AF1898" s="42">
        <v>-44</v>
      </c>
      <c r="AG1898" s="47">
        <f t="shared" si="348"/>
        <v>-43</v>
      </c>
      <c r="AH1898" s="43" t="e">
        <f t="shared" ca="1" si="337"/>
        <v>#VALUE!</v>
      </c>
      <c r="AI1898" s="43" t="e">
        <f t="shared" ca="1" si="338"/>
        <v>#VALUE!</v>
      </c>
      <c r="AJ1898" s="44" t="e">
        <f t="shared" ca="1" si="339"/>
        <v>#N/A</v>
      </c>
      <c r="AK1898" s="44" t="e">
        <f t="shared" ca="1" si="340"/>
        <v>#N/A</v>
      </c>
      <c r="AL1898" s="44" t="e">
        <f t="shared" ca="1" si="341"/>
        <v>#VALUE!</v>
      </c>
      <c r="AM1898" s="44" t="e">
        <f t="shared" ca="1" si="342"/>
        <v>#VALUE!</v>
      </c>
      <c r="AN1898" s="36" t="str">
        <f t="shared" ca="1" si="343"/>
        <v>00</v>
      </c>
      <c r="AO1898" s="36" t="str">
        <f t="shared" ca="1" si="344"/>
        <v>0A</v>
      </c>
      <c r="AP1898" s="36" t="str">
        <f t="shared" ca="1" si="345"/>
        <v>00</v>
      </c>
      <c r="AQ1898" s="36" t="str">
        <f t="shared" ca="1" si="346"/>
        <v>00</v>
      </c>
      <c r="AR1898" s="36" t="str">
        <f t="shared" ca="1" si="347"/>
        <v>錯誤: 找不到列值 'FIX'，搜尋範圍為第 1 到 31 行，欄位 BY</v>
      </c>
      <c r="AS1898" s="36"/>
    </row>
    <row r="1899" spans="19:45" ht="30" customHeight="1" x14ac:dyDescent="0.25">
      <c r="S1899" s="7" t="s">
        <v>691</v>
      </c>
      <c r="T1899" s="15" t="s">
        <v>1088</v>
      </c>
      <c r="U1899" s="36" t="str">
        <f t="shared" ca="1" si="335"/>
        <v>Code Error</v>
      </c>
      <c r="V1899" s="37"/>
      <c r="W1899" s="37"/>
      <c r="X1899" s="38"/>
      <c r="Y1899" s="38"/>
      <c r="Z1899" s="55" t="e">
        <f t="shared" ca="1" si="336"/>
        <v>#VALUE!</v>
      </c>
      <c r="AA1899" s="39" t="s">
        <v>436</v>
      </c>
      <c r="AB1899" s="40">
        <v>6.5</v>
      </c>
      <c r="AC1899" s="40" t="s">
        <v>995</v>
      </c>
      <c r="AD1899" s="40">
        <v>1</v>
      </c>
      <c r="AE1899" s="41" t="s">
        <v>436</v>
      </c>
      <c r="AF1899" s="42">
        <v>-44.7</v>
      </c>
      <c r="AG1899" s="47">
        <f t="shared" si="348"/>
        <v>-44</v>
      </c>
      <c r="AH1899" s="43" t="e">
        <f t="shared" ca="1" si="337"/>
        <v>#VALUE!</v>
      </c>
      <c r="AI1899" s="43" t="e">
        <f t="shared" ca="1" si="338"/>
        <v>#VALUE!</v>
      </c>
      <c r="AJ1899" s="44" t="e">
        <f t="shared" ca="1" si="339"/>
        <v>#N/A</v>
      </c>
      <c r="AK1899" s="44" t="e">
        <f t="shared" ca="1" si="340"/>
        <v>#N/A</v>
      </c>
      <c r="AL1899" s="44" t="e">
        <f t="shared" ca="1" si="341"/>
        <v>#VALUE!</v>
      </c>
      <c r="AM1899" s="44" t="e">
        <f t="shared" ca="1" si="342"/>
        <v>#VALUE!</v>
      </c>
      <c r="AN1899" s="36" t="str">
        <f t="shared" ca="1" si="343"/>
        <v>00</v>
      </c>
      <c r="AO1899" s="36" t="str">
        <f t="shared" ca="1" si="344"/>
        <v>0B</v>
      </c>
      <c r="AP1899" s="36" t="str">
        <f t="shared" ca="1" si="345"/>
        <v>00</v>
      </c>
      <c r="AQ1899" s="36" t="str">
        <f t="shared" ca="1" si="346"/>
        <v>00</v>
      </c>
      <c r="AR1899" s="36" t="str">
        <f t="shared" ca="1" si="347"/>
        <v>錯誤: 找不到列值 'FIX'，搜尋範圍為第 1 到 31 行，欄位 BY</v>
      </c>
      <c r="AS1899" s="36"/>
    </row>
    <row r="1900" spans="19:45" ht="30" customHeight="1" x14ac:dyDescent="0.25">
      <c r="S1900" s="7" t="s">
        <v>544</v>
      </c>
      <c r="T1900" s="15" t="s">
        <v>1085</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VLOOKUP(T1889,MPN!$A$1:$E$997,4,FALSE)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VLOOKUP($T1889,MPN!$A$1:$E$497,2,FALSE)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VLOOKUP($T1889,MPN!$A$1:$E$497,5,FALSE)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t="e">
        <f>VLOOKUP(T1900,$DT$1:$DV$31,3,FALSE)</f>
        <v>#N/A</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70~150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585</v>
      </c>
      <c r="V1951" s="12"/>
      <c r="W1951" s="65"/>
      <c r="X1951" s="12"/>
      <c r="Y1951" s="7" t="e">
        <f>VLOOKUP(U1951,$DX$1:$DZ$21,3,FALSE)</f>
        <v>#N/A</v>
      </c>
      <c r="AD1951" s="8"/>
    </row>
    <row r="1952" spans="19:45" ht="30" customHeight="1" x14ac:dyDescent="0.25">
      <c r="S1952" s="7" t="s">
        <v>24</v>
      </c>
      <c r="T1952" s="15" t="s">
        <v>450</v>
      </c>
      <c r="U1952" s="5" t="s">
        <v>23</v>
      </c>
      <c r="V1952" s="7" t="e">
        <f>VLOOKUP(U1951,$DX$1:$DZ$21,2,FALSE)</f>
        <v>#N/A</v>
      </c>
      <c r="W1952" s="19"/>
      <c r="X1952" s="19"/>
      <c r="Y1952" s="19"/>
      <c r="Z1952" s="19"/>
      <c r="AA1952" s="5" t="s">
        <v>592</v>
      </c>
      <c r="AB1952" s="26" t="e">
        <f>T1971&amp;"_"&amp;ABS(T1969)&amp;"dB_"&amp;T1973&amp;"_"&amp;T1974&amp;"_"&amp;GetAbsMaxMinText(AF1955:AG2014)&amp;"_"&amp;T1954&amp;"_"&amp;T1953&amp;S1951&amp;"."&amp;T1977</f>
        <v>#N/A</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430</v>
      </c>
      <c r="U1953" s="32" t="str">
        <f>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354</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VLOOKUP($T1962,$DE$1:$DJ$31,2,FALSE)</f>
        <v>Full</v>
      </c>
      <c r="AO1954" s="56" t="str">
        <f>VLOOKUP($T1962,$DE$1:$DJ$31,3,FALSE)</f>
        <v>Full</v>
      </c>
      <c r="AP1954" s="56" t="str">
        <f>VLOOKUP($T1962,$DE$1:$DJ$31,4,FALSE)</f>
        <v>non</v>
      </c>
      <c r="AQ1954" s="56" t="str">
        <f>VLOOKUP($T1962,$DE$1:$DJ$31,5,FALSE)</f>
        <v>non</v>
      </c>
      <c r="AR1954" s="56" t="str">
        <f>VLOOKUP($T1962,$DE$1:$DJ$31,6,FALSE)</f>
        <v>Full</v>
      </c>
      <c r="AS1954" s="35" t="s">
        <v>726</v>
      </c>
    </row>
    <row r="1955" spans="19:45" ht="30" customHeight="1" x14ac:dyDescent="0.25">
      <c r="S1955" s="7" t="s">
        <v>18</v>
      </c>
      <c r="T1955" s="15" t="s">
        <v>29</v>
      </c>
      <c r="U1955" s="36" t="str">
        <f t="shared" ref="U1955:U1956" ca="1" si="349">ConfigCode($AA1955,$AN1955,$AO1955,$AP1955,$AQ1955,$AR1955,$AF1955,$AG1955,2)</f>
        <v>0x01=-40.50,-39.50;</v>
      </c>
      <c r="V1955" s="37"/>
      <c r="W1955" s="37"/>
      <c r="X1955" s="68"/>
      <c r="Y1955" s="68"/>
      <c r="Z1955" s="55" t="e">
        <f ca="1" xml:space="preserve">
N("vbias,vlookup vbias range")+
VLOOKUP($AA1955,INDIRECT(BoxVal(ROW($AA1955),34,COLUMN(T1951))),2,FALSE)+
N("gain")+
$AB1955+
N("vcm")+
VLOOKUP($AC1955,$CT$1:$DC$31,7,FALSE)+
N("(vbias*vcp*vbg-vbias)*sensor ratio")+
VbiasCal($AA1955,$AD1955,$AE1955,BoxVal(ROW($AC1955),18,COLUMN($T$22)))+
N("vbias ref+gain ref")+
$V1955+$W1955</f>
        <v>#N/A</v>
      </c>
      <c r="AA1955" s="39" t="s">
        <v>582</v>
      </c>
      <c r="AB1955" s="40">
        <v>-2</v>
      </c>
      <c r="AC1955" s="40" t="s">
        <v>995</v>
      </c>
      <c r="AD1955" s="40">
        <v>1</v>
      </c>
      <c r="AE1955" s="41">
        <v>0</v>
      </c>
      <c r="AF1955" s="42">
        <v>-40.5</v>
      </c>
      <c r="AG1955" s="42">
        <v>-39.5</v>
      </c>
      <c r="AH1955" s="43" t="e">
        <f ca="1">$AF1955+$Z1955</f>
        <v>#N/A</v>
      </c>
      <c r="AI1955" s="43" t="e">
        <f ca="1">$AG1955+$Z1955</f>
        <v>#N/A</v>
      </c>
      <c r="AJ1955" s="44" t="e" cm="1">
        <f t="array" aca="1" ref="AJ1955" ca="1" xml:space="preserve">
N("initial sens-loopgain")+
$AF1955-BoxVal(ROW($AA1955),26,COLUMN(INDIRECT("T"&amp;(INT(ROW($AA1972)/65))*65+2)))</f>
        <v>#N/A</v>
      </c>
      <c r="AK1955" s="44" t="e">
        <f t="shared" ref="AK1955:AK1956" ca="1" si="350">AJ1955+(AG1955-AF1955)</f>
        <v>#N/A</v>
      </c>
      <c r="AL1955" s="44" t="e" cm="1">
        <f t="array" aca="1" ref="AL1955" ca="1" xml:space="preserve">
N("initial sens-loopgain-gain-gain ref-vcm")+
$AH1955-
BoxVal(ROW($AA1955),26,COLUMN(INDIRECT("T"&amp;(INT(ROW($AA1972)/65))*65+2)))-
$AB1955-
$W1955-
IFERROR(VLOOKUP($AC1955,$CT$1:$DC$31,7,FALSE),0)</f>
        <v>#N/A</v>
      </c>
      <c r="AM1955" s="44" t="e">
        <f t="shared" ref="AM1955:AM1956" ca="1" si="351">AL1955+(AG1955-AF1955)</f>
        <v>#N/A</v>
      </c>
      <c r="AN1955" s="36" t="str">
        <f t="shared" ref="AN1955:AN1956" ca="1" si="352">IF(BoxVal(ROW(AA1955),9,COLUMN(T1953))="FIX","00",ManualLookup(AA1955,BoxVal(ROW(AA1955),4,COLUMN(AN1953)),INDIRECT(DN$3)))</f>
        <v>00</v>
      </c>
      <c r="AO1955" s="36" t="str" cm="1">
        <f t="array" aca="1" ref="AO1955" ca="1">ManualLookup(AB1955,BoxVal(ROW(AB1955),4,COLUMN(AO1953)),INDIRECT(DO$3))</f>
        <v>01</v>
      </c>
      <c r="AP1955" s="36" t="str" cm="1">
        <f t="array" aca="1" ref="AP1955" ca="1">ManualLookup(AC1955,BoxVal(ROW(AC1955),4,COLUMN(AP1953)),INDIRECT(DP$3))</f>
        <v>00</v>
      </c>
      <c r="AQ1955" s="36" t="str" cm="1">
        <f t="array" aca="1" ref="AQ1955" ca="1">ManualLookup(AD1955,BoxVal(ROW(AD1955),4,COLUMN(AQ1953)),INDIRECT(DQ$3))</f>
        <v>00</v>
      </c>
      <c r="AR1955" s="36" t="str" cm="1">
        <f t="array" aca="1" ref="AR1955" ca="1">ManualLookup(AE1955,BoxVal(ROW(AE1955),4,COLUMN(AR1953)),INDIRECT(DR$3))</f>
        <v>00</v>
      </c>
      <c r="AS1955" s="33"/>
    </row>
    <row r="1956" spans="19:45" ht="30" customHeight="1" x14ac:dyDescent="0.25">
      <c r="S1956" s="7" t="s">
        <v>13</v>
      </c>
      <c r="T1956" s="15" t="s">
        <v>377</v>
      </c>
      <c r="U1956" s="36" t="str">
        <f t="shared" ca="1" si="349"/>
        <v>0x02=-41.50,-40.50;</v>
      </c>
      <c r="V1956" s="37"/>
      <c r="W1956" s="37"/>
      <c r="X1956" s="68"/>
      <c r="Y1956" s="68"/>
      <c r="Z1956" s="55" t="e">
        <f ca="1" xml:space="preserve">
N("vbias,vlookup vbias range")+
VLOOKUP($AA1956,INDIRECT(BoxVal(ROW($AA1956),34,COLUMN(T1952))),2,FALSE)+
N("gain")+
$AB1956+
N("vcm")+
VLOOKUP($AC1956,$CT$1:$DC$31,7,FALSE)+
N("(vbias*vcp*vbg-vbias)*sensor ratio")+
VbiasCal($AA1956,$AD1956,$AE1956,BoxVal(ROW($AC1956),18,COLUMN($T$22)))+
N("vbias ref+gain ref")+
$V1956+$W1956</f>
        <v>#N/A</v>
      </c>
      <c r="AA1956" s="39" t="s">
        <v>582</v>
      </c>
      <c r="AB1956" s="40">
        <v>-1</v>
      </c>
      <c r="AC1956" s="40" t="s">
        <v>995</v>
      </c>
      <c r="AD1956" s="40">
        <v>1</v>
      </c>
      <c r="AE1956" s="41">
        <v>0</v>
      </c>
      <c r="AF1956" s="42">
        <v>-41.5</v>
      </c>
      <c r="AG1956" s="47">
        <f>AF1955</f>
        <v>-40.5</v>
      </c>
      <c r="AH1956" s="43" t="e">
        <f t="shared" ref="AH1956" ca="1" si="353">$AF1956+$Z1956</f>
        <v>#N/A</v>
      </c>
      <c r="AI1956" s="43" t="e">
        <f t="shared" ref="AI1956" ca="1" si="354">$AG1956+$Z1956</f>
        <v>#N/A</v>
      </c>
      <c r="AJ1956" s="44" t="e" cm="1">
        <f t="array" aca="1" ref="AJ1956" ca="1" xml:space="preserve">
N("initial sens-loopgain")+
$AF1956-BoxVal(ROW($AA1956),26,COLUMN(INDIRECT("T"&amp;(INT(ROW($AA1973)/65))*65+2)))</f>
        <v>#N/A</v>
      </c>
      <c r="AK1956" s="44" t="e">
        <f t="shared" ca="1" si="350"/>
        <v>#N/A</v>
      </c>
      <c r="AL1956" s="44" t="e" cm="1">
        <f t="array" aca="1" ref="AL1956" ca="1" xml:space="preserve">
N("initial sens-loopgain-gain-gain ref-vcm")+
$AH1956-
BoxVal(ROW($AA1956),26,COLUMN(INDIRECT("T"&amp;(INT(ROW($AA1973)/65))*65+2)))-
$AB1956-
$W1956-
IFERROR(VLOOKUP($AC1956,$CT$1:$DC$31,7,FALSE),0)</f>
        <v>#N/A</v>
      </c>
      <c r="AM1956" s="44" t="e">
        <f t="shared" ca="1" si="351"/>
        <v>#N/A</v>
      </c>
      <c r="AN1956" s="36" t="str">
        <f t="shared" ca="1" si="352"/>
        <v>00</v>
      </c>
      <c r="AO1956" s="36" t="str" cm="1">
        <f t="array" aca="1" ref="AO1956" ca="1">ManualLookup(AB1956,BoxVal(ROW(AB1956),4,COLUMN(AO1954)),INDIRECT(DO$3))</f>
        <v>02</v>
      </c>
      <c r="AP1956" s="36" t="str" cm="1">
        <f t="array" aca="1" ref="AP1956" ca="1">ManualLookup(AC1956,BoxVal(ROW(AC1956),4,COLUMN(AP1954)),INDIRECT(DP$3))</f>
        <v>00</v>
      </c>
      <c r="AQ1956" s="36" t="str" cm="1">
        <f t="array" aca="1" ref="AQ1956" ca="1">ManualLookup(AD1956,BoxVal(ROW(AD1956),4,COLUMN(AQ1954)),INDIRECT(DQ$3))</f>
        <v>00</v>
      </c>
      <c r="AR1956" s="36" t="str" cm="1">
        <f t="array" aca="1" ref="AR1956" ca="1">ManualLookup(AE1956,BoxVal(ROW(AE1956),4,COLUMN(AR1954)),INDIRECT(DR$3))</f>
        <v>00</v>
      </c>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S1958" s="7" t="s">
        <v>19</v>
      </c>
      <c r="T1958" s="15" t="s">
        <v>582</v>
      </c>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S1959" s="7" t="s">
        <v>15</v>
      </c>
      <c r="T1959" s="15" t="s">
        <v>436</v>
      </c>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S1960" s="7" t="s">
        <v>705</v>
      </c>
      <c r="T1960" s="15" t="s">
        <v>990</v>
      </c>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S1961" s="7" t="s">
        <v>605</v>
      </c>
      <c r="T1961" s="15" t="s">
        <v>991</v>
      </c>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S1962" s="7" t="s">
        <v>721</v>
      </c>
      <c r="T1962" s="15" t="s">
        <v>26</v>
      </c>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S1963" s="7" t="s">
        <v>20</v>
      </c>
      <c r="T1963" s="15">
        <v>-38</v>
      </c>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S1964" s="7" t="s">
        <v>691</v>
      </c>
      <c r="T1964" s="15" t="s">
        <v>1088</v>
      </c>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S1965" s="7" t="s">
        <v>544</v>
      </c>
      <c r="T1965" s="15" t="s">
        <v>1085</v>
      </c>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S1966" s="7" t="s">
        <v>12</v>
      </c>
      <c r="T1966" s="15" t="s">
        <v>548</v>
      </c>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t="s">
        <v>773</v>
      </c>
      <c r="T1967" s="15" t="s">
        <v>562</v>
      </c>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S1968" s="7" t="s">
        <v>573</v>
      </c>
      <c r="T1968" s="15">
        <v>1.1000000000000001</v>
      </c>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S1969" s="7" t="s">
        <v>590</v>
      </c>
      <c r="T1969" s="15">
        <f>VLOOKUP(T1954,MPN!$A$1:$E$997,4,FALSE)</f>
        <v>-42</v>
      </c>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S1970" s="7" t="s">
        <v>693</v>
      </c>
      <c r="T1970" s="15">
        <v>0.8</v>
      </c>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S1971" s="7" t="s">
        <v>604</v>
      </c>
      <c r="T1971" s="7" t="e">
        <f>VLOOKUP($T1958,$AU$1:$AZ$31,MATCH($T1952,$AU$1:$AZ$1,0),FALSE)&amp;"_"&amp;T1960</f>
        <v>#N/A</v>
      </c>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S1972" s="7" t="s">
        <v>424</v>
      </c>
      <c r="T1972" s="7" t="str">
        <f>VLOOKUP($T1954,MPN!$A$1:$E$497,2,FALSE)</f>
        <v>AMIC</v>
      </c>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S1973" s="7" t="s">
        <v>16</v>
      </c>
      <c r="T1973" s="7" t="str">
        <f>VLOOKUP($T1955,ASIC!$A$1:$B$200,2,FALSE)</f>
        <v>2258K</v>
      </c>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S1974" s="7" t="s">
        <v>17</v>
      </c>
      <c r="T1974" s="7" t="str">
        <f>VLOOKUP($T1956,Sensor!$A$1:$B$100,2,FALSE)</f>
        <v>2282A</v>
      </c>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S1975" s="7" t="s">
        <v>21</v>
      </c>
      <c r="T1975" s="7" t="str">
        <f>VLOOKUP($T1954,MPN!$A$1:$E$497,5,FALSE)</f>
        <v>Default</v>
      </c>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S1976" s="7" t="s">
        <v>545</v>
      </c>
      <c r="T1976" s="7" t="e">
        <f>VLOOKUP(T1965,$DT$1:$DV$31,3,FALSE)</f>
        <v>#N/A</v>
      </c>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S1977" s="7" t="s">
        <v>22</v>
      </c>
      <c r="T1977" s="15">
        <v>0</v>
      </c>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S1978" s="7" t="s">
        <v>696</v>
      </c>
      <c r="T1978" s="28">
        <v>44756</v>
      </c>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S1979" s="7" t="s">
        <v>694</v>
      </c>
      <c r="T1979" s="15" t="s">
        <v>994</v>
      </c>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S1980" s="7" t="s">
        <v>697</v>
      </c>
      <c r="T1980" s="7">
        <f ca="1">COUNTA(U1955:U2014)</f>
        <v>2</v>
      </c>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S1981" s="7" t="s">
        <v>715</v>
      </c>
      <c r="T1981" s="7" t="str">
        <f>T1969&amp;"+/-"&amp;T1970&amp;" "&amp;T1979</f>
        <v>-42+/-0.8 dBV</v>
      </c>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S1982" s="7" t="s">
        <v>719</v>
      </c>
      <c r="T1982" s="54" t="str">
        <f>T1961&amp;" : "&amp;T1964&amp;" "&amp;"(uA)"&amp;CHAR(10)&amp;"Vdc&amp;Remark: "&amp;T1967</f>
        <v>3.3V : 70~150 (uA)
Vdc&amp;Remark: -</v>
      </c>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t="s">
        <v>14</v>
      </c>
      <c r="T1984" s="2" t="str">
        <f>ADDRESS(ROW(S1984),COLUMN($S$1))&amp;":"&amp;ADDRESS(ROW(S2014),COLUMN($T$1))</f>
        <v>$S$1984:$T$2014</v>
      </c>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$BB$2</f>
        <v>14V</v>
      </c>
      <c r="T1985" s="3">
        <v>0</v>
      </c>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$BB$3</f>
        <v>13V</v>
      </c>
      <c r="T1986" s="3" t="s">
        <v>562</v>
      </c>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$BB$4</f>
        <v>12V</v>
      </c>
      <c r="T1987" s="3" t="s">
        <v>562</v>
      </c>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$BB$5</f>
        <v>11V</v>
      </c>
      <c r="T1988" s="3" t="s">
        <v>562</v>
      </c>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$BB$6</f>
        <v>10V</v>
      </c>
      <c r="T1989" s="3" t="s">
        <v>562</v>
      </c>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$BB$7</f>
        <v>9V</v>
      </c>
      <c r="T1990" s="3" t="s">
        <v>562</v>
      </c>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$BB$8</f>
        <v>8V</v>
      </c>
      <c r="T1991" s="3" t="s">
        <v>562</v>
      </c>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$BB$9</f>
        <v>7V</v>
      </c>
      <c r="T1992" s="3" t="s">
        <v>562</v>
      </c>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$BB$10</f>
        <v>FIX</v>
      </c>
      <c r="T1993" s="3">
        <v>0</v>
      </c>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$BB$11</f>
        <v>-</v>
      </c>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$BB$12</f>
        <v>-</v>
      </c>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$BB$13</f>
        <v>-</v>
      </c>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$BB$14</f>
        <v>-</v>
      </c>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$BB$15</f>
        <v>-</v>
      </c>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$BB$16</f>
        <v>-</v>
      </c>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$BB$17</f>
        <v>-</v>
      </c>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$BB$18</f>
        <v>-</v>
      </c>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$BB$19</f>
        <v>-</v>
      </c>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$BB$20</f>
        <v>-</v>
      </c>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$BB$21</f>
        <v>-</v>
      </c>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$BB$22</f>
        <v>-</v>
      </c>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$BB$23</f>
        <v>-</v>
      </c>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$BB$24</f>
        <v>-</v>
      </c>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$BB$25</f>
        <v>-</v>
      </c>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$BB$26</f>
        <v>-</v>
      </c>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$BB$27</f>
        <v>-</v>
      </c>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$BB$28</f>
        <v>-</v>
      </c>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$BB$29</f>
        <v>-</v>
      </c>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$BB$30</f>
        <v>-</v>
      </c>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$BB$31</f>
        <v>-</v>
      </c>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e">
        <f>VLOOKUP(U2016,$DX$1:$DZ$21,3,FALSE)</f>
        <v>#N/A</v>
      </c>
      <c r="AD2016" s="8"/>
    </row>
    <row r="2017" spans="19:45" ht="30" customHeight="1" x14ac:dyDescent="0.25">
      <c r="S2017" s="7" t="s">
        <v>24</v>
      </c>
      <c r="T2017" s="15" t="s">
        <v>450</v>
      </c>
      <c r="U2017" s="5" t="s">
        <v>23</v>
      </c>
      <c r="V2017" s="7" t="e">
        <f>VLOOKUP(U2016,$DX$1:$DZ$21,2,FALSE)</f>
        <v>#N/A</v>
      </c>
      <c r="W2017" s="19"/>
      <c r="X2017" s="19"/>
      <c r="Y2017" s="19"/>
      <c r="Z2017" s="19"/>
      <c r="AA2017" s="5" t="s">
        <v>592</v>
      </c>
      <c r="AB2017" s="26" t="e">
        <f>T2036&amp;"_"&amp;ABS(T2034)&amp;"dB_"&amp;T2038&amp;"_"&amp;T2039&amp;"_"&amp;GetAbsMaxMinText(AF2020:AG2079)&amp;"_"&amp;T2019&amp;"_"&amp;T2018&amp;S2016&amp;"."&amp;T2042</f>
        <v>#N/A</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430</v>
      </c>
      <c r="U2018" s="32" t="str">
        <f>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354</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VLOOKUP($T2027,$DE$1:$DJ$31,2,FALSE)</f>
        <v>Full</v>
      </c>
      <c r="AO2019" s="56" t="str">
        <f>VLOOKUP($T2027,$DE$1:$DJ$31,3,FALSE)</f>
        <v>Full</v>
      </c>
      <c r="AP2019" s="56" t="str">
        <f>VLOOKUP($T2027,$DE$1:$DJ$31,4,FALSE)</f>
        <v>non</v>
      </c>
      <c r="AQ2019" s="56" t="str">
        <f>VLOOKUP($T2027,$DE$1:$DJ$31,5,FALSE)</f>
        <v>non</v>
      </c>
      <c r="AR2019" s="56" t="str">
        <f>VLOOKUP($T2027,$DE$1:$DJ$31,6,FALSE)</f>
        <v>Full</v>
      </c>
      <c r="AS2019" s="35" t="s">
        <v>726</v>
      </c>
    </row>
    <row r="2020" spans="19:45" ht="30" customHeight="1" x14ac:dyDescent="0.25">
      <c r="S2020" s="7" t="s">
        <v>18</v>
      </c>
      <c r="T2020" s="15" t="s">
        <v>29</v>
      </c>
      <c r="U2020" s="36" t="str">
        <f t="shared" ref="U2020:U2021" ca="1" si="355">ConfigCode($AA2020,$AN2020,$AO2020,$AP2020,$AQ2020,$AR2020,$AF2020,$AG2020,2)</f>
        <v>0x01=-40.50,-39.50;</v>
      </c>
      <c r="V2020" s="37"/>
      <c r="W2020" s="37"/>
      <c r="X2020" s="68"/>
      <c r="Y2020" s="68"/>
      <c r="Z2020" s="55" t="e">
        <f ca="1" xml:space="preserve">
N("vbias,vlookup vbias range")+
VLOOKUP($AA2020,INDIRECT(BoxVal(ROW($AA2020),34,COLUMN(T2016))),2,FALSE)+
N("gain")+
$AB2020+
N("vcm")+
VLOOKUP($AC2020,$CT$1:$DC$31,7,FALSE)+
N("(vbias*vcp*vbg-vbias)*sensor ratio")+
VbiasCal($AA2020,$AD2020,$AE2020,BoxVal(ROW($AC2020),18,COLUMN($T$22)))+
N("vbias ref+gain ref")+
$V2020+$W2020</f>
        <v>#N/A</v>
      </c>
      <c r="AA2020" s="39" t="s">
        <v>582</v>
      </c>
      <c r="AB2020" s="40">
        <v>-2</v>
      </c>
      <c r="AC2020" s="40" t="s">
        <v>995</v>
      </c>
      <c r="AD2020" s="40">
        <v>1</v>
      </c>
      <c r="AE2020" s="41">
        <v>0</v>
      </c>
      <c r="AF2020" s="42">
        <v>-40.5</v>
      </c>
      <c r="AG2020" s="42">
        <v>-39.5</v>
      </c>
      <c r="AH2020" s="43" t="e">
        <f ca="1">$AF2020+$Z2020</f>
        <v>#N/A</v>
      </c>
      <c r="AI2020" s="43" t="e">
        <f ca="1">$AG2020+$Z2020</f>
        <v>#N/A</v>
      </c>
      <c r="AJ2020" s="44" t="e" cm="1">
        <f t="array" aca="1" ref="AJ2020" ca="1" xml:space="preserve">
N("initial sens-loopgain")+
$AF2020-BoxVal(ROW($AA2020),26,COLUMN(INDIRECT("T"&amp;(INT(ROW($AA2037)/65))*65+2)))</f>
        <v>#N/A</v>
      </c>
      <c r="AK2020" s="44" t="e">
        <f t="shared" ref="AK2020:AK2021" ca="1" si="356">AJ2020+(AG2020-AF2020)</f>
        <v>#N/A</v>
      </c>
      <c r="AL2020" s="44" t="e" cm="1">
        <f t="array" aca="1" ref="AL2020" ca="1" xml:space="preserve">
N("initial sens-loopgain-gain-gain ref-vcm")+
$AH2020-
BoxVal(ROW($AA2020),26,COLUMN(INDIRECT("T"&amp;(INT(ROW($AA2037)/65))*65+2)))-
$AB2020-
$W2020-
IFERROR(VLOOKUP($AC2020,$CT$1:$DC$31,7,FALSE),0)</f>
        <v>#N/A</v>
      </c>
      <c r="AM2020" s="44" t="e">
        <f t="shared" ref="AM2020:AM2021" ca="1" si="357">AL2020+(AG2020-AF2020)</f>
        <v>#N/A</v>
      </c>
      <c r="AN2020" s="36" t="str">
        <f t="shared" ref="AN2020:AN2021" ca="1" si="358">IF(BoxVal(ROW(AA2020),9,COLUMN(T2018))="FIX","00",ManualLookup(AA2020,BoxVal(ROW(AA2020),4,COLUMN(AN2018)),INDIRECT(DN$3)))</f>
        <v>00</v>
      </c>
      <c r="AO2020" s="36" t="str" cm="1">
        <f t="array" aca="1" ref="AO2020" ca="1">ManualLookup(AB2020,BoxVal(ROW(AB2020),4,COLUMN(AO2018)),INDIRECT(DO$3))</f>
        <v>01</v>
      </c>
      <c r="AP2020" s="36" t="str" cm="1">
        <f t="array" aca="1" ref="AP2020" ca="1">ManualLookup(AC2020,BoxVal(ROW(AC2020),4,COLUMN(AP2018)),INDIRECT(DP$3))</f>
        <v>00</v>
      </c>
      <c r="AQ2020" s="36" t="str" cm="1">
        <f t="array" aca="1" ref="AQ2020" ca="1">ManualLookup(AD2020,BoxVal(ROW(AD2020),4,COLUMN(AQ2018)),INDIRECT(DQ$3))</f>
        <v>00</v>
      </c>
      <c r="AR2020" s="36" t="str" cm="1">
        <f t="array" aca="1" ref="AR2020" ca="1">ManualLookup(AE2020,BoxVal(ROW(AE2020),4,COLUMN(AR2018)),INDIRECT(DR$3))</f>
        <v>00</v>
      </c>
      <c r="AS2020" s="33"/>
    </row>
    <row r="2021" spans="19:45" ht="30" customHeight="1" x14ac:dyDescent="0.25">
      <c r="S2021" s="7" t="s">
        <v>13</v>
      </c>
      <c r="T2021" s="15" t="s">
        <v>377</v>
      </c>
      <c r="U2021" s="36" t="str">
        <f t="shared" ca="1" si="355"/>
        <v>0x02=-41.50,-40.50;</v>
      </c>
      <c r="V2021" s="37"/>
      <c r="W2021" s="37"/>
      <c r="X2021" s="68"/>
      <c r="Y2021" s="68"/>
      <c r="Z2021" s="55" t="e">
        <f ca="1" xml:space="preserve">
N("vbias,vlookup vbias range")+
VLOOKUP($AA2021,INDIRECT(BoxVal(ROW($AA2021),34,COLUMN(T2017))),2,FALSE)+
N("gain")+
$AB2021+
N("vcm")+
VLOOKUP($AC2021,$CT$1:$DC$31,7,FALSE)+
N("(vbias*vcp*vbg-vbias)*sensor ratio")+
VbiasCal($AA2021,$AD2021,$AE2021,BoxVal(ROW($AC2021),18,COLUMN($T$22)))+
N("vbias ref+gain ref")+
$V2021+$W2021</f>
        <v>#N/A</v>
      </c>
      <c r="AA2021" s="39" t="s">
        <v>582</v>
      </c>
      <c r="AB2021" s="40">
        <v>-1</v>
      </c>
      <c r="AC2021" s="40" t="s">
        <v>995</v>
      </c>
      <c r="AD2021" s="40">
        <v>1</v>
      </c>
      <c r="AE2021" s="41">
        <v>0</v>
      </c>
      <c r="AF2021" s="42">
        <v>-41.5</v>
      </c>
      <c r="AG2021" s="47">
        <f>AF2020</f>
        <v>-40.5</v>
      </c>
      <c r="AH2021" s="43" t="e">
        <f t="shared" ref="AH2021" ca="1" si="359">$AF2021+$Z2021</f>
        <v>#N/A</v>
      </c>
      <c r="AI2021" s="43" t="e">
        <f t="shared" ref="AI2021" ca="1" si="360">$AG2021+$Z2021</f>
        <v>#N/A</v>
      </c>
      <c r="AJ2021" s="44" t="e" cm="1">
        <f t="array" aca="1" ref="AJ2021" ca="1" xml:space="preserve">
N("initial sens-loopgain")+
$AF2021-BoxVal(ROW($AA2021),26,COLUMN(INDIRECT("T"&amp;(INT(ROW($AA2038)/65))*65+2)))</f>
        <v>#N/A</v>
      </c>
      <c r="AK2021" s="44" t="e">
        <f t="shared" ca="1" si="356"/>
        <v>#N/A</v>
      </c>
      <c r="AL2021" s="44" t="e" cm="1">
        <f t="array" aca="1" ref="AL2021" ca="1" xml:space="preserve">
N("initial sens-loopgain-gain-gain ref-vcm")+
$AH2021-
BoxVal(ROW($AA2021),26,COLUMN(INDIRECT("T"&amp;(INT(ROW($AA2038)/65))*65+2)))-
$AB2021-
$W2021-
IFERROR(VLOOKUP($AC2021,$CT$1:$DC$31,7,FALSE),0)</f>
        <v>#N/A</v>
      </c>
      <c r="AM2021" s="44" t="e">
        <f t="shared" ca="1" si="357"/>
        <v>#N/A</v>
      </c>
      <c r="AN2021" s="36" t="str">
        <f t="shared" ca="1" si="358"/>
        <v>00</v>
      </c>
      <c r="AO2021" s="36" t="str" cm="1">
        <f t="array" aca="1" ref="AO2021" ca="1">ManualLookup(AB2021,BoxVal(ROW(AB2021),4,COLUMN(AO2019)),INDIRECT(DO$3))</f>
        <v>02</v>
      </c>
      <c r="AP2021" s="36" t="str" cm="1">
        <f t="array" aca="1" ref="AP2021" ca="1">ManualLookup(AC2021,BoxVal(ROW(AC2021),4,COLUMN(AP2019)),INDIRECT(DP$3))</f>
        <v>00</v>
      </c>
      <c r="AQ2021" s="36" t="str" cm="1">
        <f t="array" aca="1" ref="AQ2021" ca="1">ManualLookup(AD2021,BoxVal(ROW(AD2021),4,COLUMN(AQ2019)),INDIRECT(DQ$3))</f>
        <v>00</v>
      </c>
      <c r="AR2021" s="36" t="str" cm="1">
        <f t="array" aca="1" ref="AR2021" ca="1">ManualLookup(AE2021,BoxVal(ROW(AE2021),4,COLUMN(AR2019)),INDIRECT(DR$3))</f>
        <v>00</v>
      </c>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S2023" s="7" t="s">
        <v>19</v>
      </c>
      <c r="T2023" s="15" t="s">
        <v>582</v>
      </c>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S2024" s="7" t="s">
        <v>15</v>
      </c>
      <c r="T2024" s="15" t="s">
        <v>436</v>
      </c>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S2025" s="7" t="s">
        <v>705</v>
      </c>
      <c r="T2025" s="15" t="s">
        <v>990</v>
      </c>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S2026" s="7" t="s">
        <v>605</v>
      </c>
      <c r="T2026" s="15" t="s">
        <v>991</v>
      </c>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S2027" s="7" t="s">
        <v>721</v>
      </c>
      <c r="T2027" s="15" t="s">
        <v>26</v>
      </c>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1088</v>
      </c>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1085</v>
      </c>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19:45" ht="30" customHeight="1" x14ac:dyDescent="0.25">
      <c r="S2033" s="7" t="s">
        <v>573</v>
      </c>
      <c r="T2033" s="15">
        <v>1.1000000000000001</v>
      </c>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19:45" ht="30" customHeight="1" x14ac:dyDescent="0.25">
      <c r="S2034" s="7" t="s">
        <v>590</v>
      </c>
      <c r="T2034" s="15">
        <f>VLOOKUP(T2019,MPN!$A$1:$E$997,4,FALSE)</f>
        <v>-42</v>
      </c>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19:45" ht="30" customHeight="1" x14ac:dyDescent="0.25">
      <c r="S2035" s="7" t="s">
        <v>693</v>
      </c>
      <c r="T2035" s="15">
        <v>0.8</v>
      </c>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19:45" ht="30" customHeight="1" x14ac:dyDescent="0.25">
      <c r="S2036" s="7" t="s">
        <v>604</v>
      </c>
      <c r="T2036" s="7" t="e">
        <f>VLOOKUP($T2023,$AU$1:$AZ$31,MATCH($T2017,$AU$1:$AZ$1,0),FALSE)&amp;"_"&amp;T2025</f>
        <v>#N/A</v>
      </c>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19:45" ht="30" customHeight="1" x14ac:dyDescent="0.25">
      <c r="S2037" s="7" t="s">
        <v>424</v>
      </c>
      <c r="T2037" s="7" t="str">
        <f>VLOOKUP($T2019,MPN!$A$1:$E$497,2,FALSE)</f>
        <v>AMIC</v>
      </c>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19:45" ht="30" customHeight="1" x14ac:dyDescent="0.25">
      <c r="S2038" s="7" t="s">
        <v>16</v>
      </c>
      <c r="T2038" s="7" t="str">
        <f>VLOOKUP($T2020,ASIC!$A$1:$B$200,2,FALSE)</f>
        <v>2258K</v>
      </c>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19:45" ht="30" customHeight="1" x14ac:dyDescent="0.25">
      <c r="S2039" s="7" t="s">
        <v>17</v>
      </c>
      <c r="T2039" s="7" t="str">
        <f>VLOOKUP($T2021,Sensor!$A$1:$B$100,2,FALSE)</f>
        <v>2282A</v>
      </c>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19:45" ht="30" customHeight="1" x14ac:dyDescent="0.25">
      <c r="S2040" s="7" t="s">
        <v>21</v>
      </c>
      <c r="T2040" s="7" t="str">
        <f>VLOOKUP($T2019,MPN!$A$1:$E$497,5,FALSE)</f>
        <v>Default</v>
      </c>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19:45" ht="30" customHeight="1" x14ac:dyDescent="0.25">
      <c r="S2041" s="7" t="s">
        <v>545</v>
      </c>
      <c r="T2041" s="7" t="e">
        <f>VLOOKUP(T2030,$DT$1:$DV$31,3,FALSE)</f>
        <v>#N/A</v>
      </c>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19:45" ht="30" customHeight="1" x14ac:dyDescent="0.25">
      <c r="S2042" s="7" t="s">
        <v>22</v>
      </c>
      <c r="T2042" s="15">
        <v>0</v>
      </c>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19:45" ht="30" customHeight="1" x14ac:dyDescent="0.25">
      <c r="S2043" s="7" t="s">
        <v>696</v>
      </c>
      <c r="T2043" s="28">
        <v>44756</v>
      </c>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19:45" ht="30" customHeight="1" x14ac:dyDescent="0.25">
      <c r="S2044" s="7" t="s">
        <v>694</v>
      </c>
      <c r="T2044" s="15" t="s">
        <v>994</v>
      </c>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19:45" ht="30" customHeight="1" x14ac:dyDescent="0.25">
      <c r="S2045" s="7" t="s">
        <v>697</v>
      </c>
      <c r="T2045" s="7">
        <f ca="1">COUNTA(U2020:U2079)</f>
        <v>2</v>
      </c>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19:45" ht="30" customHeight="1" x14ac:dyDescent="0.25">
      <c r="S2046" s="7" t="s">
        <v>715</v>
      </c>
      <c r="T2046" s="7" t="str">
        <f>T2034&amp;"+/-"&amp;T2035&amp;" "&amp;T2044</f>
        <v>-42+/-0.8 dBV</v>
      </c>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19:45" ht="30" customHeight="1" x14ac:dyDescent="0.25">
      <c r="S2047" s="7" t="s">
        <v>719</v>
      </c>
      <c r="T2047" s="54" t="str">
        <f>T2026&amp;" : "&amp;T2029&amp;" "&amp;"(uA)"&amp;CHAR(10)&amp;"Vdc&amp;Remark: "&amp;T2032</f>
        <v>3.3V : 70~150 (uA)
Vdc&amp;Remark: -</v>
      </c>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19: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ADDRESS(ROW(S2049),COLUMN($S$1))&amp;":"&amp;ADDRESS(ROW(S2079),COLUMN($T$1))</f>
        <v>$S$2049:$T$2079</v>
      </c>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$BB$2</f>
        <v>14V</v>
      </c>
      <c r="T2050" s="3">
        <v>0</v>
      </c>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$BB$3</f>
        <v>13V</v>
      </c>
      <c r="T2051" s="3" t="s">
        <v>562</v>
      </c>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$BB$4</f>
        <v>12V</v>
      </c>
      <c r="T2052" s="3" t="s">
        <v>562</v>
      </c>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$BB$5</f>
        <v>11V</v>
      </c>
      <c r="T2053" s="3" t="s">
        <v>562</v>
      </c>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$BB$6</f>
        <v>10V</v>
      </c>
      <c r="T2054" s="3" t="s">
        <v>562</v>
      </c>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$BB$7</f>
        <v>9V</v>
      </c>
      <c r="T2055" s="3" t="s">
        <v>562</v>
      </c>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$BB$8</f>
        <v>8V</v>
      </c>
      <c r="T2056" s="3" t="s">
        <v>562</v>
      </c>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$BB$9</f>
        <v>7V</v>
      </c>
      <c r="T2057" s="3" t="s">
        <v>562</v>
      </c>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$BB$10</f>
        <v>FIX</v>
      </c>
      <c r="T2058" s="3">
        <v>0</v>
      </c>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$BB$11</f>
        <v>-</v>
      </c>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$BB$12</f>
        <v>-</v>
      </c>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$BB$13</f>
        <v>-</v>
      </c>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$BB$14</f>
        <v>-</v>
      </c>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$BB$15</f>
        <v>-</v>
      </c>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$BB$16</f>
        <v>-</v>
      </c>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$BB$17</f>
        <v>-</v>
      </c>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$BB$18</f>
        <v>-</v>
      </c>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$BB$19</f>
        <v>-</v>
      </c>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$BB$20</f>
        <v>-</v>
      </c>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$BB$21</f>
        <v>-</v>
      </c>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$BB$22</f>
        <v>-</v>
      </c>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$BB$23</f>
        <v>-</v>
      </c>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$BB$24</f>
        <v>-</v>
      </c>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$BB$25</f>
        <v>-</v>
      </c>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$BB$26</f>
        <v>-</v>
      </c>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$BB$27</f>
        <v>-</v>
      </c>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$BB$28</f>
        <v>-</v>
      </c>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$BB$29</f>
        <v>-</v>
      </c>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$BB$30</f>
        <v>-</v>
      </c>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$BB$31</f>
        <v>-</v>
      </c>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phoneticPr fontId="1" type="noConversion"/>
  <dataValidations count="18">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2020:AB2079 AB13:AB64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78:AB12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xr:uid="{46E16C53-0AD6-426A-A462-EF70FFF68A9F}">
      <formula1>$BM$1:$BN$1</formula1>
    </dataValidation>
    <dataValidation type="list" allowBlank="1" showInputMessage="1" showErrorMessage="1" sqref="AB5:AB12 AB70:AB77" xr:uid="{D2F349B8-6815-4403-9D15-915C86A92F76}">
      <formula1>IF($AB$4="Gain-inphase",$BM$2:$BM$31,$BN$2:$BN$31)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MPN!$A$1:$A$497</xm:f>
          </x14:formula1>
          <xm:sqref>T4 T69 T134 T199 T264 T329 T394 T459 T524 T589 T654 T719 T784 T849 T914 T979 T1044 T1109 T1174 T1239 T1304 T1369 T1434 T1499 T1564 T1629 T1694 T1759 T1824 T1889 T1954 T2019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BQ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MPN!$A$1:$A$497</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CJ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MPN!$A$1:$A$497</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MPN!$A$1:$A$497</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BW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VLOOKUP(T264,MPN!$A$1:$E$997,4,FALSE)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VLOOKUP($T264,MPN!$A$1:$E$497,2,FALSE)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VLOOKUP($T264,MPN!$A$1:$E$497,5,FALSE)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MPN!$A$1:$A$497</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X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MPN!$A$1:$A$497</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BW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MPN!$A$1:$A$497</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DX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MPN!$A$1:$A$497</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MPN!$A$1:$A$497</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VLOOKUP(T199,MPN!$A$1:$E$997,4,FALSE)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MPN!$A$1:$A$497</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MPN</vt:lpstr>
      <vt:lpstr>ASIC</vt:lpstr>
      <vt:lpstr>Sensor</vt:lpstr>
      <vt:lpstr>Check</vt:lpstr>
      <vt:lpstr>AMIC</vt:lpstr>
      <vt:lpstr>4803K</vt:lpstr>
      <vt:lpstr>4804D</vt:lpstr>
      <vt:lpstr>4804WF</vt:lpstr>
      <vt:lpstr>4804WG</vt:lpstr>
      <vt:lpstr>4805YBYC</vt:lpstr>
      <vt:lpstr>4806YA</vt:lpstr>
      <vt:lpstr>4807ZA</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2026-01-21T09:09:14Z</dcterms:modified>
  <cp:category/>
  <cp:contentStatus/>
</cp:coreProperties>
</file>